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B8576DE2-543A-408B-B914-7D338FD82F16}" xr6:coauthVersionLast="47" xr6:coauthVersionMax="47" xr10:uidLastSave="{00000000-0000-0000-0000-000000000000}"/>
  <bookViews>
    <workbookView xWindow="-108" yWindow="-108" windowWidth="23256" windowHeight="12456" firstSheet="4" activeTab="5" xr2:uid="{00000000-000D-0000-FFFF-FFFF00000000}"/>
  </bookViews>
  <sheets>
    <sheet name="messy_patient_record" sheetId="9" r:id="rId1"/>
    <sheet name="cleaned_patient_record" sheetId="1" r:id="rId2"/>
    <sheet name="cleaned_medical" sheetId="2" r:id="rId3"/>
    <sheet name="cleaned_bill_record" sheetId="3" r:id="rId4"/>
    <sheet name="merged_clean_data" sheetId="10" r:id="rId5"/>
    <sheet name="analysis" sheetId="4" r:id="rId6"/>
    <sheet name="analysis1" sheetId="15" r:id="rId7"/>
    <sheet name="dashboard" sheetId="12" r:id="rId8"/>
    <sheet name="dashboard (2)" sheetId="17" r:id="rId9"/>
  </sheets>
  <definedNames>
    <definedName name="_xlnm._FilterDatabase" localSheetId="1" hidden="1">cleaned_patient_record!$L$1:$L$1001</definedName>
    <definedName name="bp_value">analysis1!$I$29</definedName>
    <definedName name="ch_value">analysis1!$H$29</definedName>
    <definedName name="decrease">analysis!$W$6</definedName>
    <definedName name="expenses">analysis!$C$18</definedName>
    <definedName name="insurance">analysis1!$D$10</definedName>
    <definedName name="notpaid">analysis1!#REF!</definedName>
    <definedName name="outofpocket">analysis!$C$18</definedName>
    <definedName name="outpockt">analysis1!$D$13</definedName>
    <definedName name="pending">analysis1!#REF!</definedName>
    <definedName name="percentlost">analysis1!$F$34</definedName>
    <definedName name="revenuetot">analysis1!$A$7</definedName>
    <definedName name="Slicer_Age_Group">#N/A</definedName>
    <definedName name="Slicer_Gender">#N/A</definedName>
    <definedName name="Slicer_Gender1">#N/A</definedName>
    <definedName name="Slicer_Insured">#N/A</definedName>
    <definedName name="Slicer_PaymentStatus">#N/A</definedName>
    <definedName name="Slicer_Visit_Date">#N/A</definedName>
    <definedName name="Slicer_Visit_Date__Month">#N/A</definedName>
    <definedName name="totalcount">analysis!$B$22</definedName>
    <definedName name="totalinsurance">analysis!$C$14</definedName>
    <definedName name="totalrevenue">analysis!$C$11</definedName>
    <definedName name="totunpaid">analysis1!$A$43</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 cacheId="11" r:id="rId21"/>
    <pivotCache cacheId="12" r:id="rId22"/>
    <pivotCache cacheId="13" r:id="rId23"/>
    <pivotCache cacheId="14" r:id="rId24"/>
    <pivotCache cacheId="15" r:id="rId25"/>
    <pivotCache cacheId="16" r:id="rId26"/>
    <pivotCache cacheId="17" r:id="rId27"/>
    <pivotCache cacheId="18" r:id="rId28"/>
    <pivotCache cacheId="19" r:id="rId29"/>
    <pivotCache cacheId="20" r:id="rId30"/>
    <pivotCache cacheId="21" r:id="rId31"/>
    <pivotCache cacheId="22" r:id="rId32"/>
    <pivotCache cacheId="23" r:id="rId33"/>
    <pivotCache cacheId="24" r:id="rId34"/>
    <pivotCache cacheId="25" r:id="rId35"/>
    <pivotCache cacheId="26" r:id="rId36"/>
    <pivotCache cacheId="27" r:id="rId37"/>
    <pivotCache cacheId="28" r:id="rId38"/>
    <pivotCache cacheId="29" r:id="rId39"/>
    <pivotCache cacheId="30" r:id="rId40"/>
    <pivotCache cacheId="31" r:id="rId41"/>
  </pivotCaches>
  <extLst>
    <ext xmlns:x14="http://schemas.microsoft.com/office/spreadsheetml/2009/9/main" uri="{876F7934-8845-4945-9796-88D515C7AA90}">
      <x14:pivotCaches>
        <pivotCache cacheId="32" r:id="rId42"/>
      </x14:pivotCaches>
    </ext>
    <ext xmlns:x14="http://schemas.microsoft.com/office/spreadsheetml/2009/9/main" uri="{BBE1A952-AA13-448e-AADC-164F8A28A991}">
      <x14:slicerCaches>
        <x14:slicerCache r:id="rId43"/>
        <x14:slicerCache r:id="rId44"/>
        <x14:slicerCache r:id="rId45"/>
        <x14:slicerCache r:id="rId46"/>
        <x14:slicerCache r:id="rId47"/>
        <x14:slicerCache r:id="rId48"/>
        <x14:slicerCache r:id="rId4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eaned_patient_d4415fbb-3e94-4d6b-b7f0-17d411eb50c0" name="cleaned_patient" connection="Query - cleaned_patient"/>
          <x15:modelTable id="cleaned_medical_088d12a9-0750-415a-b2a7-e74534dd04bf" name="cleaned_medical" connection="Query - cleaned_medical"/>
          <x15:modelTable id="cleaned_bill_record_d7a8c328-ebb9-4fd3-a268-be0d3000afc6" name="cleaned_bill_record" connection="Query - cleaned_bill_record"/>
        </x15:modelTables>
        <x15:modelRelationships>
          <x15:modelRelationship fromTable="cleaned_medical" fromColumn="Patientid" toTable="cleaned_patient" toColumn="Patient Id"/>
          <x15:modelRelationship fromTable="cleaned_bill_record" fromColumn="Patientid" toTable="cleaned_patient" toColumn="Patient Id"/>
        </x15:modelRelationships>
        <x15:extLst>
          <ext xmlns:x16="http://schemas.microsoft.com/office/spreadsheetml/2014/11/main" uri="{9835A34E-60A6-4A7C-AAB8-D5F71C897F49}">
            <x16:modelTimeGroupings>
              <x16:modelTimeGrouping tableName="cleaned_patient" columnName="Visit Date" columnId="Visit Date">
                <x16:calculatedTimeColumn columnName="Visit Date (Year)" columnId="Visit Date (Year)" contentType="years" isSelected="1"/>
                <x16:calculatedTimeColumn columnName="Visit Date (Quarter)" columnId="Visit Date (Quarter)" contentType="quarters" isSelected="1"/>
                <x16:calculatedTimeColumn columnName="Visit Date (Month Index)" columnId="Visit Date (Month Index)" contentType="monthsindex" isSelected="1"/>
                <x16:calculatedTimeColumn columnName="Visit Date (Month)" columnId="Visit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29" i="3" l="1"/>
  <c r="I657" i="3"/>
  <c r="I777" i="3"/>
  <c r="I809" i="3"/>
  <c r="I841" i="3"/>
  <c r="I873" i="3"/>
  <c r="I905" i="3"/>
  <c r="I937" i="3"/>
  <c r="I969" i="3"/>
  <c r="I1001" i="3"/>
  <c r="H2" i="2"/>
  <c r="H2" i="3"/>
  <c r="I2" i="3" s="1"/>
  <c r="H3" i="3"/>
  <c r="I3" i="3" s="1"/>
  <c r="H4" i="3"/>
  <c r="I4" i="3" s="1"/>
  <c r="H5" i="3"/>
  <c r="I5" i="3" s="1"/>
  <c r="H6" i="3"/>
  <c r="I6" i="3" s="1"/>
  <c r="H7" i="3"/>
  <c r="I7" i="3" s="1"/>
  <c r="H8" i="3"/>
  <c r="I8" i="3" s="1"/>
  <c r="H9" i="3"/>
  <c r="I9" i="3" s="1"/>
  <c r="H10" i="3"/>
  <c r="I10" i="3" s="1"/>
  <c r="H11" i="3"/>
  <c r="I11" i="3" s="1"/>
  <c r="H12" i="3"/>
  <c r="I12" i="3" s="1"/>
  <c r="H13" i="3"/>
  <c r="I13" i="3" s="1"/>
  <c r="H14" i="3"/>
  <c r="I14" i="3" s="1"/>
  <c r="H15" i="3"/>
  <c r="I15" i="3" s="1"/>
  <c r="H16" i="3"/>
  <c r="I16" i="3" s="1"/>
  <c r="H17" i="3"/>
  <c r="I17" i="3" s="1"/>
  <c r="H18" i="3"/>
  <c r="I18" i="3" s="1"/>
  <c r="H19" i="3"/>
  <c r="I19" i="3" s="1"/>
  <c r="H20" i="3"/>
  <c r="I20" i="3" s="1"/>
  <c r="H21" i="3"/>
  <c r="I21" i="3" s="1"/>
  <c r="H22" i="3"/>
  <c r="I22" i="3" s="1"/>
  <c r="H23" i="3"/>
  <c r="I23" i="3" s="1"/>
  <c r="H24" i="3"/>
  <c r="I24" i="3" s="1"/>
  <c r="H25" i="3"/>
  <c r="I25" i="3" s="1"/>
  <c r="H26" i="3"/>
  <c r="I26" i="3" s="1"/>
  <c r="H27" i="3"/>
  <c r="I27" i="3" s="1"/>
  <c r="H28" i="3"/>
  <c r="I28" i="3" s="1"/>
  <c r="H29" i="3"/>
  <c r="I29" i="3" s="1"/>
  <c r="H30" i="3"/>
  <c r="I30" i="3" s="1"/>
  <c r="H31" i="3"/>
  <c r="I31" i="3" s="1"/>
  <c r="H32" i="3"/>
  <c r="I32" i="3" s="1"/>
  <c r="H33" i="3"/>
  <c r="I33" i="3" s="1"/>
  <c r="H34" i="3"/>
  <c r="I34" i="3" s="1"/>
  <c r="H35" i="3"/>
  <c r="I35" i="3" s="1"/>
  <c r="H36" i="3"/>
  <c r="I36" i="3" s="1"/>
  <c r="H37" i="3"/>
  <c r="I37" i="3" s="1"/>
  <c r="H38" i="3"/>
  <c r="I38" i="3" s="1"/>
  <c r="H39" i="3"/>
  <c r="I39" i="3" s="1"/>
  <c r="H40" i="3"/>
  <c r="I40" i="3" s="1"/>
  <c r="H41" i="3"/>
  <c r="I41" i="3" s="1"/>
  <c r="H42" i="3"/>
  <c r="I42" i="3" s="1"/>
  <c r="H43" i="3"/>
  <c r="I43" i="3" s="1"/>
  <c r="H44" i="3"/>
  <c r="I44" i="3" s="1"/>
  <c r="H45" i="3"/>
  <c r="I45" i="3" s="1"/>
  <c r="H46" i="3"/>
  <c r="I46" i="3" s="1"/>
  <c r="H47" i="3"/>
  <c r="I47" i="3" s="1"/>
  <c r="H48" i="3"/>
  <c r="I48" i="3" s="1"/>
  <c r="H49" i="3"/>
  <c r="I49" i="3" s="1"/>
  <c r="H50" i="3"/>
  <c r="I50" i="3" s="1"/>
  <c r="H51" i="3"/>
  <c r="I51" i="3" s="1"/>
  <c r="H52" i="3"/>
  <c r="I52" i="3" s="1"/>
  <c r="H53" i="3"/>
  <c r="I53" i="3" s="1"/>
  <c r="H54" i="3"/>
  <c r="I54" i="3" s="1"/>
  <c r="H55" i="3"/>
  <c r="I55" i="3" s="1"/>
  <c r="H56" i="3"/>
  <c r="I56" i="3" s="1"/>
  <c r="H57" i="3"/>
  <c r="I57" i="3" s="1"/>
  <c r="H58" i="3"/>
  <c r="I58" i="3" s="1"/>
  <c r="H59" i="3"/>
  <c r="I59" i="3" s="1"/>
  <c r="H60" i="3"/>
  <c r="I60" i="3" s="1"/>
  <c r="H61" i="3"/>
  <c r="I61" i="3" s="1"/>
  <c r="H62" i="3"/>
  <c r="I62" i="3" s="1"/>
  <c r="H63" i="3"/>
  <c r="I63" i="3" s="1"/>
  <c r="H64" i="3"/>
  <c r="I64" i="3" s="1"/>
  <c r="H65" i="3"/>
  <c r="I65" i="3" s="1"/>
  <c r="H66" i="3"/>
  <c r="I66" i="3" s="1"/>
  <c r="H67" i="3"/>
  <c r="I67" i="3" s="1"/>
  <c r="H68" i="3"/>
  <c r="I68" i="3" s="1"/>
  <c r="H69" i="3"/>
  <c r="I69" i="3" s="1"/>
  <c r="H70" i="3"/>
  <c r="I70" i="3" s="1"/>
  <c r="H71" i="3"/>
  <c r="I71" i="3" s="1"/>
  <c r="H72" i="3"/>
  <c r="I72" i="3" s="1"/>
  <c r="H73" i="3"/>
  <c r="I73" i="3" s="1"/>
  <c r="H74" i="3"/>
  <c r="I74" i="3" s="1"/>
  <c r="H75" i="3"/>
  <c r="I75" i="3" s="1"/>
  <c r="H76" i="3"/>
  <c r="I76" i="3" s="1"/>
  <c r="H77" i="3"/>
  <c r="I77" i="3" s="1"/>
  <c r="H78" i="3"/>
  <c r="I78" i="3" s="1"/>
  <c r="H79" i="3"/>
  <c r="I79" i="3" s="1"/>
  <c r="H80" i="3"/>
  <c r="I80" i="3" s="1"/>
  <c r="H81" i="3"/>
  <c r="I81" i="3" s="1"/>
  <c r="H82" i="3"/>
  <c r="I82" i="3" s="1"/>
  <c r="H83" i="3"/>
  <c r="I83" i="3" s="1"/>
  <c r="H84" i="3"/>
  <c r="I84" i="3" s="1"/>
  <c r="H85" i="3"/>
  <c r="I85" i="3" s="1"/>
  <c r="H86" i="3"/>
  <c r="I86" i="3" s="1"/>
  <c r="H87" i="3"/>
  <c r="I87" i="3" s="1"/>
  <c r="H88" i="3"/>
  <c r="I88" i="3" s="1"/>
  <c r="H89" i="3"/>
  <c r="I89" i="3" s="1"/>
  <c r="H90" i="3"/>
  <c r="I90" i="3" s="1"/>
  <c r="H91" i="3"/>
  <c r="I91" i="3" s="1"/>
  <c r="H92" i="3"/>
  <c r="I92" i="3" s="1"/>
  <c r="H93" i="3"/>
  <c r="I93" i="3" s="1"/>
  <c r="H94" i="3"/>
  <c r="I94" i="3" s="1"/>
  <c r="H95" i="3"/>
  <c r="I95" i="3" s="1"/>
  <c r="H96" i="3"/>
  <c r="I96" i="3" s="1"/>
  <c r="H97" i="3"/>
  <c r="I97" i="3" s="1"/>
  <c r="H98" i="3"/>
  <c r="I98" i="3" s="1"/>
  <c r="H99" i="3"/>
  <c r="I99" i="3" s="1"/>
  <c r="H100" i="3"/>
  <c r="I100" i="3" s="1"/>
  <c r="H101" i="3"/>
  <c r="I101" i="3" s="1"/>
  <c r="H102" i="3"/>
  <c r="I102" i="3" s="1"/>
  <c r="H103" i="3"/>
  <c r="I103" i="3" s="1"/>
  <c r="H104" i="3"/>
  <c r="I104" i="3" s="1"/>
  <c r="H105" i="3"/>
  <c r="I105" i="3" s="1"/>
  <c r="H106" i="3"/>
  <c r="I106" i="3" s="1"/>
  <c r="H107" i="3"/>
  <c r="I107" i="3" s="1"/>
  <c r="H108" i="3"/>
  <c r="I108" i="3" s="1"/>
  <c r="H109" i="3"/>
  <c r="I109" i="3" s="1"/>
  <c r="H110" i="3"/>
  <c r="I110" i="3" s="1"/>
  <c r="H111" i="3"/>
  <c r="I111" i="3" s="1"/>
  <c r="H112" i="3"/>
  <c r="I112" i="3" s="1"/>
  <c r="H113" i="3"/>
  <c r="I113" i="3" s="1"/>
  <c r="H114" i="3"/>
  <c r="I114" i="3" s="1"/>
  <c r="H115" i="3"/>
  <c r="I115" i="3" s="1"/>
  <c r="H116" i="3"/>
  <c r="I116" i="3" s="1"/>
  <c r="H117" i="3"/>
  <c r="I117" i="3" s="1"/>
  <c r="H118" i="3"/>
  <c r="I118" i="3" s="1"/>
  <c r="H119" i="3"/>
  <c r="I119" i="3" s="1"/>
  <c r="H120" i="3"/>
  <c r="I120" i="3" s="1"/>
  <c r="H121" i="3"/>
  <c r="I121" i="3" s="1"/>
  <c r="H122" i="3"/>
  <c r="I122" i="3" s="1"/>
  <c r="H123" i="3"/>
  <c r="I123" i="3" s="1"/>
  <c r="H124" i="3"/>
  <c r="I124" i="3" s="1"/>
  <c r="H125" i="3"/>
  <c r="I125" i="3" s="1"/>
  <c r="H126" i="3"/>
  <c r="I126" i="3" s="1"/>
  <c r="H127" i="3"/>
  <c r="I127" i="3" s="1"/>
  <c r="H128" i="3"/>
  <c r="I128" i="3" s="1"/>
  <c r="H129" i="3"/>
  <c r="I129" i="3" s="1"/>
  <c r="H130" i="3"/>
  <c r="I130" i="3" s="1"/>
  <c r="H131" i="3"/>
  <c r="I131" i="3" s="1"/>
  <c r="H132" i="3"/>
  <c r="I132" i="3" s="1"/>
  <c r="H133" i="3"/>
  <c r="I133" i="3" s="1"/>
  <c r="H134" i="3"/>
  <c r="I134" i="3" s="1"/>
  <c r="H135" i="3"/>
  <c r="I135" i="3" s="1"/>
  <c r="H136" i="3"/>
  <c r="I136" i="3" s="1"/>
  <c r="H137" i="3"/>
  <c r="I137" i="3" s="1"/>
  <c r="H138" i="3"/>
  <c r="I138" i="3" s="1"/>
  <c r="H139" i="3"/>
  <c r="I139" i="3" s="1"/>
  <c r="H140" i="3"/>
  <c r="I140" i="3" s="1"/>
  <c r="H141" i="3"/>
  <c r="I141" i="3" s="1"/>
  <c r="H142" i="3"/>
  <c r="I142" i="3" s="1"/>
  <c r="H143" i="3"/>
  <c r="I143" i="3" s="1"/>
  <c r="H144" i="3"/>
  <c r="I144" i="3" s="1"/>
  <c r="H145" i="3"/>
  <c r="I145" i="3" s="1"/>
  <c r="H146" i="3"/>
  <c r="I146" i="3" s="1"/>
  <c r="H147" i="3"/>
  <c r="I147" i="3" s="1"/>
  <c r="H148" i="3"/>
  <c r="I148" i="3" s="1"/>
  <c r="H149" i="3"/>
  <c r="I149" i="3" s="1"/>
  <c r="H150" i="3"/>
  <c r="I150" i="3" s="1"/>
  <c r="H151" i="3"/>
  <c r="I151" i="3" s="1"/>
  <c r="H152" i="3"/>
  <c r="I152" i="3" s="1"/>
  <c r="H153" i="3"/>
  <c r="I153" i="3" s="1"/>
  <c r="H154" i="3"/>
  <c r="I154" i="3" s="1"/>
  <c r="H155" i="3"/>
  <c r="I155" i="3" s="1"/>
  <c r="H156" i="3"/>
  <c r="I156" i="3" s="1"/>
  <c r="H157" i="3"/>
  <c r="I157" i="3" s="1"/>
  <c r="H158" i="3"/>
  <c r="I158" i="3" s="1"/>
  <c r="H159" i="3"/>
  <c r="I159" i="3" s="1"/>
  <c r="H160" i="3"/>
  <c r="I160" i="3" s="1"/>
  <c r="H161" i="3"/>
  <c r="I161" i="3" s="1"/>
  <c r="H162" i="3"/>
  <c r="I162" i="3" s="1"/>
  <c r="H163" i="3"/>
  <c r="I163" i="3" s="1"/>
  <c r="H164" i="3"/>
  <c r="I164" i="3" s="1"/>
  <c r="H165" i="3"/>
  <c r="I165" i="3" s="1"/>
  <c r="H166" i="3"/>
  <c r="I166" i="3" s="1"/>
  <c r="H167" i="3"/>
  <c r="I167" i="3" s="1"/>
  <c r="H168" i="3"/>
  <c r="I168" i="3" s="1"/>
  <c r="H169" i="3"/>
  <c r="I169" i="3" s="1"/>
  <c r="H170" i="3"/>
  <c r="I170" i="3" s="1"/>
  <c r="H171" i="3"/>
  <c r="I171" i="3" s="1"/>
  <c r="H172" i="3"/>
  <c r="I172" i="3" s="1"/>
  <c r="H173" i="3"/>
  <c r="I173" i="3" s="1"/>
  <c r="H174" i="3"/>
  <c r="I174" i="3" s="1"/>
  <c r="H175" i="3"/>
  <c r="I175" i="3" s="1"/>
  <c r="H176" i="3"/>
  <c r="I176" i="3" s="1"/>
  <c r="H177" i="3"/>
  <c r="I177" i="3" s="1"/>
  <c r="H178" i="3"/>
  <c r="I178" i="3" s="1"/>
  <c r="H179" i="3"/>
  <c r="I179" i="3" s="1"/>
  <c r="H180" i="3"/>
  <c r="I180" i="3" s="1"/>
  <c r="H181" i="3"/>
  <c r="I181" i="3" s="1"/>
  <c r="H182" i="3"/>
  <c r="I182" i="3" s="1"/>
  <c r="H183" i="3"/>
  <c r="I183" i="3" s="1"/>
  <c r="H184" i="3"/>
  <c r="I184" i="3" s="1"/>
  <c r="H185" i="3"/>
  <c r="I185" i="3" s="1"/>
  <c r="H186" i="3"/>
  <c r="I186" i="3" s="1"/>
  <c r="H187" i="3"/>
  <c r="I187" i="3" s="1"/>
  <c r="H188" i="3"/>
  <c r="I188" i="3" s="1"/>
  <c r="H189" i="3"/>
  <c r="I189" i="3" s="1"/>
  <c r="H190" i="3"/>
  <c r="I190" i="3" s="1"/>
  <c r="H191" i="3"/>
  <c r="I191" i="3" s="1"/>
  <c r="H192" i="3"/>
  <c r="I192" i="3" s="1"/>
  <c r="H193" i="3"/>
  <c r="I193" i="3" s="1"/>
  <c r="H194" i="3"/>
  <c r="I194" i="3" s="1"/>
  <c r="H195" i="3"/>
  <c r="I195" i="3" s="1"/>
  <c r="H196" i="3"/>
  <c r="I196" i="3" s="1"/>
  <c r="H197" i="3"/>
  <c r="I197" i="3" s="1"/>
  <c r="H198" i="3"/>
  <c r="I198" i="3" s="1"/>
  <c r="H199" i="3"/>
  <c r="I199" i="3" s="1"/>
  <c r="H200" i="3"/>
  <c r="I200" i="3" s="1"/>
  <c r="H201" i="3"/>
  <c r="I201" i="3" s="1"/>
  <c r="H202" i="3"/>
  <c r="I202" i="3" s="1"/>
  <c r="H203" i="3"/>
  <c r="I203" i="3" s="1"/>
  <c r="H204" i="3"/>
  <c r="I204" i="3" s="1"/>
  <c r="H205" i="3"/>
  <c r="I205" i="3" s="1"/>
  <c r="H206" i="3"/>
  <c r="I206" i="3" s="1"/>
  <c r="H207" i="3"/>
  <c r="I207" i="3" s="1"/>
  <c r="H208" i="3"/>
  <c r="I208" i="3" s="1"/>
  <c r="H209" i="3"/>
  <c r="I209" i="3" s="1"/>
  <c r="H210" i="3"/>
  <c r="I210" i="3" s="1"/>
  <c r="H211" i="3"/>
  <c r="I211" i="3" s="1"/>
  <c r="H212" i="3"/>
  <c r="I212" i="3" s="1"/>
  <c r="H213" i="3"/>
  <c r="I213" i="3" s="1"/>
  <c r="H214" i="3"/>
  <c r="I214" i="3" s="1"/>
  <c r="H215" i="3"/>
  <c r="I215" i="3" s="1"/>
  <c r="H216" i="3"/>
  <c r="I216" i="3" s="1"/>
  <c r="H217" i="3"/>
  <c r="I217" i="3" s="1"/>
  <c r="H218" i="3"/>
  <c r="I218" i="3" s="1"/>
  <c r="H219" i="3"/>
  <c r="I219" i="3" s="1"/>
  <c r="H220" i="3"/>
  <c r="I220" i="3" s="1"/>
  <c r="H221" i="3"/>
  <c r="I221" i="3" s="1"/>
  <c r="H222" i="3"/>
  <c r="I222" i="3" s="1"/>
  <c r="H223" i="3"/>
  <c r="I223" i="3" s="1"/>
  <c r="H224" i="3"/>
  <c r="I224" i="3" s="1"/>
  <c r="H225" i="3"/>
  <c r="I225" i="3" s="1"/>
  <c r="H226" i="3"/>
  <c r="I226" i="3" s="1"/>
  <c r="H227" i="3"/>
  <c r="I227" i="3" s="1"/>
  <c r="H228" i="3"/>
  <c r="I228" i="3" s="1"/>
  <c r="H229" i="3"/>
  <c r="I229" i="3" s="1"/>
  <c r="H230" i="3"/>
  <c r="I230" i="3" s="1"/>
  <c r="H231" i="3"/>
  <c r="I231" i="3" s="1"/>
  <c r="H232" i="3"/>
  <c r="I232" i="3" s="1"/>
  <c r="H233" i="3"/>
  <c r="I233" i="3" s="1"/>
  <c r="H234" i="3"/>
  <c r="I234" i="3" s="1"/>
  <c r="H235" i="3"/>
  <c r="I235" i="3" s="1"/>
  <c r="H236" i="3"/>
  <c r="I236" i="3" s="1"/>
  <c r="H237" i="3"/>
  <c r="I237" i="3" s="1"/>
  <c r="H238" i="3"/>
  <c r="I238" i="3" s="1"/>
  <c r="H239" i="3"/>
  <c r="I239" i="3" s="1"/>
  <c r="H240" i="3"/>
  <c r="I240" i="3" s="1"/>
  <c r="H241" i="3"/>
  <c r="I241" i="3" s="1"/>
  <c r="H242" i="3"/>
  <c r="I242" i="3" s="1"/>
  <c r="H243" i="3"/>
  <c r="I243" i="3" s="1"/>
  <c r="H244" i="3"/>
  <c r="I244" i="3" s="1"/>
  <c r="H245" i="3"/>
  <c r="I245" i="3" s="1"/>
  <c r="H246" i="3"/>
  <c r="I246" i="3" s="1"/>
  <c r="H247" i="3"/>
  <c r="I247" i="3" s="1"/>
  <c r="H248" i="3"/>
  <c r="I248" i="3" s="1"/>
  <c r="H249" i="3"/>
  <c r="I249" i="3" s="1"/>
  <c r="H250" i="3"/>
  <c r="I250" i="3" s="1"/>
  <c r="H251" i="3"/>
  <c r="I251" i="3" s="1"/>
  <c r="H252" i="3"/>
  <c r="I252" i="3" s="1"/>
  <c r="H253" i="3"/>
  <c r="I253" i="3" s="1"/>
  <c r="H254" i="3"/>
  <c r="I254" i="3" s="1"/>
  <c r="H255" i="3"/>
  <c r="I255" i="3" s="1"/>
  <c r="H256" i="3"/>
  <c r="I256" i="3" s="1"/>
  <c r="H257" i="3"/>
  <c r="I257" i="3" s="1"/>
  <c r="H258" i="3"/>
  <c r="I258" i="3" s="1"/>
  <c r="H259" i="3"/>
  <c r="I259" i="3" s="1"/>
  <c r="H260" i="3"/>
  <c r="I260" i="3" s="1"/>
  <c r="H261" i="3"/>
  <c r="I261" i="3" s="1"/>
  <c r="H262" i="3"/>
  <c r="I262" i="3" s="1"/>
  <c r="H263" i="3"/>
  <c r="I263" i="3" s="1"/>
  <c r="H264" i="3"/>
  <c r="I264" i="3" s="1"/>
  <c r="H265" i="3"/>
  <c r="I265" i="3" s="1"/>
  <c r="H266" i="3"/>
  <c r="I266" i="3" s="1"/>
  <c r="H267" i="3"/>
  <c r="I267" i="3" s="1"/>
  <c r="H268" i="3"/>
  <c r="I268" i="3" s="1"/>
  <c r="H269" i="3"/>
  <c r="I269" i="3" s="1"/>
  <c r="H270" i="3"/>
  <c r="I270" i="3" s="1"/>
  <c r="H271" i="3"/>
  <c r="I271" i="3" s="1"/>
  <c r="H272" i="3"/>
  <c r="I272" i="3" s="1"/>
  <c r="H273" i="3"/>
  <c r="I273" i="3" s="1"/>
  <c r="H274" i="3"/>
  <c r="I274" i="3" s="1"/>
  <c r="H275" i="3"/>
  <c r="I275" i="3" s="1"/>
  <c r="H276" i="3"/>
  <c r="I276" i="3" s="1"/>
  <c r="H277" i="3"/>
  <c r="I277" i="3" s="1"/>
  <c r="H278" i="3"/>
  <c r="I278" i="3" s="1"/>
  <c r="H279" i="3"/>
  <c r="I279" i="3" s="1"/>
  <c r="H280" i="3"/>
  <c r="I280" i="3" s="1"/>
  <c r="H281" i="3"/>
  <c r="I281" i="3" s="1"/>
  <c r="H282" i="3"/>
  <c r="I282" i="3" s="1"/>
  <c r="H283" i="3"/>
  <c r="I283" i="3" s="1"/>
  <c r="H284" i="3"/>
  <c r="I284" i="3" s="1"/>
  <c r="H285" i="3"/>
  <c r="I285" i="3" s="1"/>
  <c r="H286" i="3"/>
  <c r="I286" i="3" s="1"/>
  <c r="H287" i="3"/>
  <c r="I287" i="3" s="1"/>
  <c r="H288" i="3"/>
  <c r="I288" i="3" s="1"/>
  <c r="H289" i="3"/>
  <c r="I289" i="3" s="1"/>
  <c r="H290" i="3"/>
  <c r="I290" i="3" s="1"/>
  <c r="H291" i="3"/>
  <c r="I291" i="3" s="1"/>
  <c r="H292" i="3"/>
  <c r="I292" i="3" s="1"/>
  <c r="H293" i="3"/>
  <c r="I293" i="3" s="1"/>
  <c r="H294" i="3"/>
  <c r="I294" i="3" s="1"/>
  <c r="H295" i="3"/>
  <c r="I295" i="3" s="1"/>
  <c r="H296" i="3"/>
  <c r="I296" i="3" s="1"/>
  <c r="H297" i="3"/>
  <c r="I297" i="3" s="1"/>
  <c r="H298" i="3"/>
  <c r="I298" i="3" s="1"/>
  <c r="H299" i="3"/>
  <c r="I299" i="3" s="1"/>
  <c r="H300" i="3"/>
  <c r="I300" i="3" s="1"/>
  <c r="H301" i="3"/>
  <c r="I301" i="3" s="1"/>
  <c r="H302" i="3"/>
  <c r="I302" i="3" s="1"/>
  <c r="H303" i="3"/>
  <c r="I303" i="3" s="1"/>
  <c r="H304" i="3"/>
  <c r="I304" i="3" s="1"/>
  <c r="H305" i="3"/>
  <c r="I305" i="3" s="1"/>
  <c r="H306" i="3"/>
  <c r="I306" i="3" s="1"/>
  <c r="H307" i="3"/>
  <c r="I307" i="3" s="1"/>
  <c r="H308" i="3"/>
  <c r="I308" i="3" s="1"/>
  <c r="H309" i="3"/>
  <c r="I309" i="3" s="1"/>
  <c r="H310" i="3"/>
  <c r="I310" i="3" s="1"/>
  <c r="H311" i="3"/>
  <c r="I311" i="3" s="1"/>
  <c r="H312" i="3"/>
  <c r="I312" i="3" s="1"/>
  <c r="H313" i="3"/>
  <c r="I313" i="3" s="1"/>
  <c r="H314" i="3"/>
  <c r="I314" i="3" s="1"/>
  <c r="H315" i="3"/>
  <c r="I315" i="3" s="1"/>
  <c r="H316" i="3"/>
  <c r="I316" i="3" s="1"/>
  <c r="H317" i="3"/>
  <c r="I317" i="3" s="1"/>
  <c r="H318" i="3"/>
  <c r="I318" i="3" s="1"/>
  <c r="H319" i="3"/>
  <c r="I319" i="3" s="1"/>
  <c r="H320" i="3"/>
  <c r="I320" i="3" s="1"/>
  <c r="H321" i="3"/>
  <c r="I321" i="3" s="1"/>
  <c r="H322" i="3"/>
  <c r="I322" i="3" s="1"/>
  <c r="H323" i="3"/>
  <c r="I323" i="3" s="1"/>
  <c r="H324" i="3"/>
  <c r="I324" i="3" s="1"/>
  <c r="H325" i="3"/>
  <c r="I325" i="3" s="1"/>
  <c r="H326" i="3"/>
  <c r="I326" i="3" s="1"/>
  <c r="H327" i="3"/>
  <c r="I327" i="3" s="1"/>
  <c r="H328" i="3"/>
  <c r="I328" i="3" s="1"/>
  <c r="H329" i="3"/>
  <c r="I329" i="3" s="1"/>
  <c r="H330" i="3"/>
  <c r="I330" i="3" s="1"/>
  <c r="H331" i="3"/>
  <c r="I331" i="3" s="1"/>
  <c r="H332" i="3"/>
  <c r="I332" i="3" s="1"/>
  <c r="H333" i="3"/>
  <c r="I333" i="3" s="1"/>
  <c r="H334" i="3"/>
  <c r="I334" i="3" s="1"/>
  <c r="H335" i="3"/>
  <c r="I335" i="3" s="1"/>
  <c r="H336" i="3"/>
  <c r="I336" i="3" s="1"/>
  <c r="H337" i="3"/>
  <c r="I337" i="3" s="1"/>
  <c r="H338" i="3"/>
  <c r="I338" i="3" s="1"/>
  <c r="H339" i="3"/>
  <c r="I339" i="3" s="1"/>
  <c r="H340" i="3"/>
  <c r="I340" i="3" s="1"/>
  <c r="H341" i="3"/>
  <c r="I341" i="3" s="1"/>
  <c r="H342" i="3"/>
  <c r="I342" i="3" s="1"/>
  <c r="H343" i="3"/>
  <c r="I343" i="3" s="1"/>
  <c r="H344" i="3"/>
  <c r="I344" i="3" s="1"/>
  <c r="H345" i="3"/>
  <c r="I345" i="3" s="1"/>
  <c r="H346" i="3"/>
  <c r="I346" i="3" s="1"/>
  <c r="H347" i="3"/>
  <c r="I347" i="3" s="1"/>
  <c r="H348" i="3"/>
  <c r="I348" i="3" s="1"/>
  <c r="H349" i="3"/>
  <c r="I349" i="3" s="1"/>
  <c r="H350" i="3"/>
  <c r="I350" i="3" s="1"/>
  <c r="H351" i="3"/>
  <c r="I351" i="3" s="1"/>
  <c r="H352" i="3"/>
  <c r="I352" i="3" s="1"/>
  <c r="H353" i="3"/>
  <c r="I353" i="3" s="1"/>
  <c r="H354" i="3"/>
  <c r="I354" i="3" s="1"/>
  <c r="H355" i="3"/>
  <c r="I355" i="3" s="1"/>
  <c r="H356" i="3"/>
  <c r="I356" i="3" s="1"/>
  <c r="H357" i="3"/>
  <c r="I357" i="3" s="1"/>
  <c r="H358" i="3"/>
  <c r="I358" i="3" s="1"/>
  <c r="H359" i="3"/>
  <c r="I359" i="3" s="1"/>
  <c r="H360" i="3"/>
  <c r="I360" i="3" s="1"/>
  <c r="H361" i="3"/>
  <c r="I361" i="3" s="1"/>
  <c r="H362" i="3"/>
  <c r="I362" i="3" s="1"/>
  <c r="H363" i="3"/>
  <c r="I363" i="3" s="1"/>
  <c r="H364" i="3"/>
  <c r="I364" i="3" s="1"/>
  <c r="H365" i="3"/>
  <c r="I365" i="3" s="1"/>
  <c r="H366" i="3"/>
  <c r="I366" i="3" s="1"/>
  <c r="H367" i="3"/>
  <c r="I367" i="3" s="1"/>
  <c r="H368" i="3"/>
  <c r="I368" i="3" s="1"/>
  <c r="H369" i="3"/>
  <c r="I369" i="3" s="1"/>
  <c r="H370" i="3"/>
  <c r="I370" i="3" s="1"/>
  <c r="H371" i="3"/>
  <c r="I371" i="3" s="1"/>
  <c r="H372" i="3"/>
  <c r="I372" i="3" s="1"/>
  <c r="H373" i="3"/>
  <c r="I373" i="3" s="1"/>
  <c r="H374" i="3"/>
  <c r="I374" i="3" s="1"/>
  <c r="H375" i="3"/>
  <c r="I375" i="3" s="1"/>
  <c r="H376" i="3"/>
  <c r="I376" i="3" s="1"/>
  <c r="H377" i="3"/>
  <c r="I377" i="3" s="1"/>
  <c r="H378" i="3"/>
  <c r="I378" i="3" s="1"/>
  <c r="H379" i="3"/>
  <c r="I379" i="3" s="1"/>
  <c r="H380" i="3"/>
  <c r="I380" i="3" s="1"/>
  <c r="H381" i="3"/>
  <c r="I381" i="3" s="1"/>
  <c r="H382" i="3"/>
  <c r="I382" i="3" s="1"/>
  <c r="H383" i="3"/>
  <c r="I383" i="3" s="1"/>
  <c r="H384" i="3"/>
  <c r="I384" i="3" s="1"/>
  <c r="H385" i="3"/>
  <c r="I385" i="3" s="1"/>
  <c r="H386" i="3"/>
  <c r="I386" i="3" s="1"/>
  <c r="H387" i="3"/>
  <c r="I387" i="3" s="1"/>
  <c r="H388" i="3"/>
  <c r="I388" i="3" s="1"/>
  <c r="H389" i="3"/>
  <c r="I389" i="3" s="1"/>
  <c r="H390" i="3"/>
  <c r="I390" i="3" s="1"/>
  <c r="H391" i="3"/>
  <c r="I391" i="3" s="1"/>
  <c r="H392" i="3"/>
  <c r="I392" i="3" s="1"/>
  <c r="H393" i="3"/>
  <c r="I393" i="3" s="1"/>
  <c r="H394" i="3"/>
  <c r="I394" i="3" s="1"/>
  <c r="H395" i="3"/>
  <c r="I395" i="3" s="1"/>
  <c r="H396" i="3"/>
  <c r="I396" i="3" s="1"/>
  <c r="H397" i="3"/>
  <c r="I397" i="3" s="1"/>
  <c r="H398" i="3"/>
  <c r="I398" i="3" s="1"/>
  <c r="H399" i="3"/>
  <c r="I399" i="3" s="1"/>
  <c r="H400" i="3"/>
  <c r="I400" i="3" s="1"/>
  <c r="H401" i="3"/>
  <c r="I401" i="3" s="1"/>
  <c r="H402" i="3"/>
  <c r="I402" i="3" s="1"/>
  <c r="H403" i="3"/>
  <c r="I403" i="3" s="1"/>
  <c r="H404" i="3"/>
  <c r="I404" i="3" s="1"/>
  <c r="H405" i="3"/>
  <c r="I405" i="3" s="1"/>
  <c r="H406" i="3"/>
  <c r="I406" i="3" s="1"/>
  <c r="H407" i="3"/>
  <c r="I407" i="3" s="1"/>
  <c r="H408" i="3"/>
  <c r="I408" i="3" s="1"/>
  <c r="H409" i="3"/>
  <c r="I409" i="3" s="1"/>
  <c r="H410" i="3"/>
  <c r="I410" i="3" s="1"/>
  <c r="H411" i="3"/>
  <c r="I411" i="3" s="1"/>
  <c r="H412" i="3"/>
  <c r="I412" i="3" s="1"/>
  <c r="H413" i="3"/>
  <c r="I413" i="3" s="1"/>
  <c r="H414" i="3"/>
  <c r="I414" i="3" s="1"/>
  <c r="H415" i="3"/>
  <c r="I415" i="3" s="1"/>
  <c r="H416" i="3"/>
  <c r="I416" i="3" s="1"/>
  <c r="H417" i="3"/>
  <c r="I417" i="3" s="1"/>
  <c r="H418" i="3"/>
  <c r="I418" i="3" s="1"/>
  <c r="H419" i="3"/>
  <c r="I419" i="3" s="1"/>
  <c r="H420" i="3"/>
  <c r="I420" i="3" s="1"/>
  <c r="H421" i="3"/>
  <c r="I421" i="3" s="1"/>
  <c r="H422" i="3"/>
  <c r="I422" i="3" s="1"/>
  <c r="H423" i="3"/>
  <c r="I423" i="3" s="1"/>
  <c r="H424" i="3"/>
  <c r="I424" i="3" s="1"/>
  <c r="H425" i="3"/>
  <c r="I425" i="3" s="1"/>
  <c r="H426" i="3"/>
  <c r="I426" i="3" s="1"/>
  <c r="H427" i="3"/>
  <c r="I427" i="3" s="1"/>
  <c r="H428" i="3"/>
  <c r="I428" i="3" s="1"/>
  <c r="H429" i="3"/>
  <c r="I429" i="3" s="1"/>
  <c r="H430" i="3"/>
  <c r="I430" i="3" s="1"/>
  <c r="H431" i="3"/>
  <c r="I431" i="3" s="1"/>
  <c r="H432" i="3"/>
  <c r="I432" i="3" s="1"/>
  <c r="H433" i="3"/>
  <c r="I433" i="3" s="1"/>
  <c r="H434" i="3"/>
  <c r="I434" i="3" s="1"/>
  <c r="H435" i="3"/>
  <c r="I435" i="3" s="1"/>
  <c r="H436" i="3"/>
  <c r="I436" i="3" s="1"/>
  <c r="H437" i="3"/>
  <c r="I437" i="3" s="1"/>
  <c r="H438" i="3"/>
  <c r="I438" i="3" s="1"/>
  <c r="H439" i="3"/>
  <c r="I439" i="3" s="1"/>
  <c r="H440" i="3"/>
  <c r="I440" i="3" s="1"/>
  <c r="H441" i="3"/>
  <c r="I441" i="3" s="1"/>
  <c r="H442" i="3"/>
  <c r="I442" i="3" s="1"/>
  <c r="H443" i="3"/>
  <c r="I443" i="3" s="1"/>
  <c r="H444" i="3"/>
  <c r="I444" i="3" s="1"/>
  <c r="H445" i="3"/>
  <c r="I445" i="3" s="1"/>
  <c r="H446" i="3"/>
  <c r="I446" i="3" s="1"/>
  <c r="H447" i="3"/>
  <c r="I447" i="3" s="1"/>
  <c r="H448" i="3"/>
  <c r="I448" i="3" s="1"/>
  <c r="H449" i="3"/>
  <c r="I449" i="3" s="1"/>
  <c r="H450" i="3"/>
  <c r="I450" i="3" s="1"/>
  <c r="H451" i="3"/>
  <c r="I451" i="3" s="1"/>
  <c r="H452" i="3"/>
  <c r="I452" i="3" s="1"/>
  <c r="H453" i="3"/>
  <c r="I453" i="3" s="1"/>
  <c r="H454" i="3"/>
  <c r="I454" i="3" s="1"/>
  <c r="H455" i="3"/>
  <c r="I455" i="3" s="1"/>
  <c r="H456" i="3"/>
  <c r="I456" i="3" s="1"/>
  <c r="H457" i="3"/>
  <c r="I457" i="3" s="1"/>
  <c r="H458" i="3"/>
  <c r="I458" i="3" s="1"/>
  <c r="H459" i="3"/>
  <c r="I459" i="3" s="1"/>
  <c r="H460" i="3"/>
  <c r="I460" i="3" s="1"/>
  <c r="H461" i="3"/>
  <c r="I461" i="3" s="1"/>
  <c r="H462" i="3"/>
  <c r="I462" i="3" s="1"/>
  <c r="H463" i="3"/>
  <c r="I463" i="3" s="1"/>
  <c r="H464" i="3"/>
  <c r="I464" i="3" s="1"/>
  <c r="H465" i="3"/>
  <c r="I465" i="3" s="1"/>
  <c r="H466" i="3"/>
  <c r="I466" i="3" s="1"/>
  <c r="H467" i="3"/>
  <c r="I467" i="3" s="1"/>
  <c r="H468" i="3"/>
  <c r="I468" i="3" s="1"/>
  <c r="H469" i="3"/>
  <c r="I469" i="3" s="1"/>
  <c r="H470" i="3"/>
  <c r="I470" i="3" s="1"/>
  <c r="H471" i="3"/>
  <c r="I471" i="3" s="1"/>
  <c r="H472" i="3"/>
  <c r="I472" i="3" s="1"/>
  <c r="H473" i="3"/>
  <c r="I473" i="3" s="1"/>
  <c r="H474" i="3"/>
  <c r="I474" i="3" s="1"/>
  <c r="H475" i="3"/>
  <c r="I475" i="3" s="1"/>
  <c r="H476" i="3"/>
  <c r="I476" i="3" s="1"/>
  <c r="H477" i="3"/>
  <c r="I477" i="3" s="1"/>
  <c r="H478" i="3"/>
  <c r="I478" i="3" s="1"/>
  <c r="H479" i="3"/>
  <c r="I479" i="3" s="1"/>
  <c r="H480" i="3"/>
  <c r="I480" i="3" s="1"/>
  <c r="H481" i="3"/>
  <c r="I481" i="3" s="1"/>
  <c r="H482" i="3"/>
  <c r="I482" i="3" s="1"/>
  <c r="H483" i="3"/>
  <c r="I483" i="3" s="1"/>
  <c r="H484" i="3"/>
  <c r="I484" i="3" s="1"/>
  <c r="H485" i="3"/>
  <c r="I485" i="3" s="1"/>
  <c r="H486" i="3"/>
  <c r="I486" i="3" s="1"/>
  <c r="H487" i="3"/>
  <c r="I487" i="3" s="1"/>
  <c r="H488" i="3"/>
  <c r="I488" i="3" s="1"/>
  <c r="H489" i="3"/>
  <c r="I489" i="3" s="1"/>
  <c r="H490" i="3"/>
  <c r="I490" i="3" s="1"/>
  <c r="H491" i="3"/>
  <c r="I491" i="3" s="1"/>
  <c r="H492" i="3"/>
  <c r="I492" i="3" s="1"/>
  <c r="H493" i="3"/>
  <c r="I493" i="3" s="1"/>
  <c r="H494" i="3"/>
  <c r="I494" i="3" s="1"/>
  <c r="H495" i="3"/>
  <c r="I495" i="3" s="1"/>
  <c r="H496" i="3"/>
  <c r="I496" i="3" s="1"/>
  <c r="H497" i="3"/>
  <c r="I497" i="3" s="1"/>
  <c r="H498" i="3"/>
  <c r="I498" i="3" s="1"/>
  <c r="H499" i="3"/>
  <c r="I499" i="3" s="1"/>
  <c r="H500" i="3"/>
  <c r="I500" i="3" s="1"/>
  <c r="H501" i="3"/>
  <c r="I501" i="3" s="1"/>
  <c r="H502" i="3"/>
  <c r="I502" i="3" s="1"/>
  <c r="H503" i="3"/>
  <c r="I503" i="3" s="1"/>
  <c r="H504" i="3"/>
  <c r="I504" i="3" s="1"/>
  <c r="H505" i="3"/>
  <c r="I505" i="3" s="1"/>
  <c r="H506" i="3"/>
  <c r="I506" i="3" s="1"/>
  <c r="H507" i="3"/>
  <c r="I507" i="3" s="1"/>
  <c r="H508" i="3"/>
  <c r="I508" i="3" s="1"/>
  <c r="H509" i="3"/>
  <c r="I509" i="3" s="1"/>
  <c r="H510" i="3"/>
  <c r="I510" i="3" s="1"/>
  <c r="H511" i="3"/>
  <c r="I511" i="3" s="1"/>
  <c r="H512" i="3"/>
  <c r="I512" i="3" s="1"/>
  <c r="H513" i="3"/>
  <c r="I513" i="3" s="1"/>
  <c r="H514" i="3"/>
  <c r="I514" i="3" s="1"/>
  <c r="H515" i="3"/>
  <c r="I515" i="3" s="1"/>
  <c r="H516" i="3"/>
  <c r="I516" i="3" s="1"/>
  <c r="H517" i="3"/>
  <c r="I517" i="3" s="1"/>
  <c r="H518" i="3"/>
  <c r="I518" i="3" s="1"/>
  <c r="H519" i="3"/>
  <c r="I519" i="3" s="1"/>
  <c r="H520" i="3"/>
  <c r="I520" i="3" s="1"/>
  <c r="H521" i="3"/>
  <c r="I521" i="3" s="1"/>
  <c r="H522" i="3"/>
  <c r="I522" i="3" s="1"/>
  <c r="H523" i="3"/>
  <c r="I523" i="3" s="1"/>
  <c r="H524" i="3"/>
  <c r="I524" i="3" s="1"/>
  <c r="H525" i="3"/>
  <c r="I525" i="3" s="1"/>
  <c r="H526" i="3"/>
  <c r="I526" i="3" s="1"/>
  <c r="H527" i="3"/>
  <c r="I527" i="3" s="1"/>
  <c r="H528" i="3"/>
  <c r="I528" i="3" s="1"/>
  <c r="H529" i="3"/>
  <c r="H530" i="3"/>
  <c r="I530" i="3" s="1"/>
  <c r="H531" i="3"/>
  <c r="I531" i="3" s="1"/>
  <c r="H532" i="3"/>
  <c r="I532" i="3" s="1"/>
  <c r="H533" i="3"/>
  <c r="I533" i="3" s="1"/>
  <c r="H534" i="3"/>
  <c r="I534" i="3" s="1"/>
  <c r="H535" i="3"/>
  <c r="I535" i="3" s="1"/>
  <c r="H536" i="3"/>
  <c r="I536" i="3" s="1"/>
  <c r="H537" i="3"/>
  <c r="I537" i="3" s="1"/>
  <c r="H538" i="3"/>
  <c r="I538" i="3" s="1"/>
  <c r="H539" i="3"/>
  <c r="I539" i="3" s="1"/>
  <c r="H540" i="3"/>
  <c r="I540" i="3" s="1"/>
  <c r="H541" i="3"/>
  <c r="I541" i="3" s="1"/>
  <c r="H542" i="3"/>
  <c r="I542" i="3" s="1"/>
  <c r="H543" i="3"/>
  <c r="I543" i="3" s="1"/>
  <c r="H544" i="3"/>
  <c r="I544" i="3" s="1"/>
  <c r="H545" i="3"/>
  <c r="I545" i="3" s="1"/>
  <c r="H546" i="3"/>
  <c r="I546" i="3" s="1"/>
  <c r="H547" i="3"/>
  <c r="I547" i="3" s="1"/>
  <c r="H548" i="3"/>
  <c r="I548" i="3" s="1"/>
  <c r="H549" i="3"/>
  <c r="I549" i="3" s="1"/>
  <c r="H550" i="3"/>
  <c r="I550" i="3" s="1"/>
  <c r="H551" i="3"/>
  <c r="I551" i="3" s="1"/>
  <c r="H552" i="3"/>
  <c r="I552" i="3" s="1"/>
  <c r="H553" i="3"/>
  <c r="I553" i="3" s="1"/>
  <c r="H554" i="3"/>
  <c r="I554" i="3" s="1"/>
  <c r="H555" i="3"/>
  <c r="I555" i="3" s="1"/>
  <c r="H556" i="3"/>
  <c r="I556" i="3" s="1"/>
  <c r="H557" i="3"/>
  <c r="I557" i="3" s="1"/>
  <c r="H558" i="3"/>
  <c r="I558" i="3" s="1"/>
  <c r="H559" i="3"/>
  <c r="I559" i="3" s="1"/>
  <c r="H560" i="3"/>
  <c r="I560" i="3" s="1"/>
  <c r="H561" i="3"/>
  <c r="I561" i="3" s="1"/>
  <c r="H562" i="3"/>
  <c r="I562" i="3" s="1"/>
  <c r="H563" i="3"/>
  <c r="I563" i="3" s="1"/>
  <c r="H564" i="3"/>
  <c r="I564" i="3" s="1"/>
  <c r="H565" i="3"/>
  <c r="I565" i="3" s="1"/>
  <c r="H566" i="3"/>
  <c r="I566" i="3" s="1"/>
  <c r="H567" i="3"/>
  <c r="I567" i="3" s="1"/>
  <c r="H568" i="3"/>
  <c r="I568" i="3" s="1"/>
  <c r="H569" i="3"/>
  <c r="I569" i="3" s="1"/>
  <c r="H570" i="3"/>
  <c r="I570" i="3" s="1"/>
  <c r="H571" i="3"/>
  <c r="I571" i="3" s="1"/>
  <c r="H572" i="3"/>
  <c r="I572" i="3" s="1"/>
  <c r="H573" i="3"/>
  <c r="I573" i="3" s="1"/>
  <c r="H574" i="3"/>
  <c r="I574" i="3" s="1"/>
  <c r="H575" i="3"/>
  <c r="I575" i="3" s="1"/>
  <c r="H576" i="3"/>
  <c r="I576" i="3" s="1"/>
  <c r="H577" i="3"/>
  <c r="I577" i="3" s="1"/>
  <c r="H578" i="3"/>
  <c r="I578" i="3" s="1"/>
  <c r="H579" i="3"/>
  <c r="I579" i="3" s="1"/>
  <c r="H580" i="3"/>
  <c r="I580" i="3" s="1"/>
  <c r="H581" i="3"/>
  <c r="I581" i="3" s="1"/>
  <c r="H582" i="3"/>
  <c r="I582" i="3" s="1"/>
  <c r="H583" i="3"/>
  <c r="I583" i="3" s="1"/>
  <c r="H584" i="3"/>
  <c r="I584" i="3" s="1"/>
  <c r="H585" i="3"/>
  <c r="I585" i="3" s="1"/>
  <c r="H586" i="3"/>
  <c r="I586" i="3" s="1"/>
  <c r="H587" i="3"/>
  <c r="I587" i="3" s="1"/>
  <c r="H588" i="3"/>
  <c r="I588" i="3" s="1"/>
  <c r="H589" i="3"/>
  <c r="I589" i="3" s="1"/>
  <c r="H590" i="3"/>
  <c r="I590" i="3" s="1"/>
  <c r="H591" i="3"/>
  <c r="I591" i="3" s="1"/>
  <c r="H592" i="3"/>
  <c r="I592" i="3" s="1"/>
  <c r="H593" i="3"/>
  <c r="I593" i="3" s="1"/>
  <c r="H594" i="3"/>
  <c r="I594" i="3" s="1"/>
  <c r="H595" i="3"/>
  <c r="I595" i="3" s="1"/>
  <c r="H596" i="3"/>
  <c r="I596" i="3" s="1"/>
  <c r="H597" i="3"/>
  <c r="I597" i="3" s="1"/>
  <c r="H598" i="3"/>
  <c r="I598" i="3" s="1"/>
  <c r="H599" i="3"/>
  <c r="I599" i="3" s="1"/>
  <c r="H600" i="3"/>
  <c r="I600" i="3" s="1"/>
  <c r="H601" i="3"/>
  <c r="I601" i="3" s="1"/>
  <c r="H602" i="3"/>
  <c r="I602" i="3" s="1"/>
  <c r="H603" i="3"/>
  <c r="I603" i="3" s="1"/>
  <c r="H604" i="3"/>
  <c r="I604" i="3" s="1"/>
  <c r="H605" i="3"/>
  <c r="I605" i="3" s="1"/>
  <c r="H606" i="3"/>
  <c r="I606" i="3" s="1"/>
  <c r="H607" i="3"/>
  <c r="I607" i="3" s="1"/>
  <c r="H608" i="3"/>
  <c r="I608" i="3" s="1"/>
  <c r="H609" i="3"/>
  <c r="I609" i="3" s="1"/>
  <c r="H610" i="3"/>
  <c r="I610" i="3" s="1"/>
  <c r="H611" i="3"/>
  <c r="I611" i="3" s="1"/>
  <c r="H612" i="3"/>
  <c r="I612" i="3" s="1"/>
  <c r="H613" i="3"/>
  <c r="I613" i="3" s="1"/>
  <c r="H614" i="3"/>
  <c r="I614" i="3" s="1"/>
  <c r="H615" i="3"/>
  <c r="I615" i="3" s="1"/>
  <c r="H616" i="3"/>
  <c r="I616" i="3" s="1"/>
  <c r="H617" i="3"/>
  <c r="I617" i="3" s="1"/>
  <c r="H618" i="3"/>
  <c r="I618" i="3" s="1"/>
  <c r="H619" i="3"/>
  <c r="I619" i="3" s="1"/>
  <c r="H620" i="3"/>
  <c r="I620" i="3" s="1"/>
  <c r="H621" i="3"/>
  <c r="I621" i="3" s="1"/>
  <c r="H622" i="3"/>
  <c r="I622" i="3" s="1"/>
  <c r="H623" i="3"/>
  <c r="I623" i="3" s="1"/>
  <c r="H624" i="3"/>
  <c r="I624" i="3" s="1"/>
  <c r="H625" i="3"/>
  <c r="I625" i="3" s="1"/>
  <c r="H626" i="3"/>
  <c r="I626" i="3" s="1"/>
  <c r="H627" i="3"/>
  <c r="I627" i="3" s="1"/>
  <c r="H628" i="3"/>
  <c r="I628" i="3" s="1"/>
  <c r="H629" i="3"/>
  <c r="I629" i="3" s="1"/>
  <c r="H630" i="3"/>
  <c r="I630" i="3" s="1"/>
  <c r="H631" i="3"/>
  <c r="I631" i="3" s="1"/>
  <c r="H632" i="3"/>
  <c r="I632" i="3" s="1"/>
  <c r="H633" i="3"/>
  <c r="I633" i="3" s="1"/>
  <c r="H634" i="3"/>
  <c r="I634" i="3" s="1"/>
  <c r="H635" i="3"/>
  <c r="I635" i="3" s="1"/>
  <c r="H636" i="3"/>
  <c r="I636" i="3" s="1"/>
  <c r="H637" i="3"/>
  <c r="I637" i="3" s="1"/>
  <c r="H638" i="3"/>
  <c r="I638" i="3" s="1"/>
  <c r="H639" i="3"/>
  <c r="I639" i="3" s="1"/>
  <c r="H640" i="3"/>
  <c r="I640" i="3" s="1"/>
  <c r="H641" i="3"/>
  <c r="I641" i="3" s="1"/>
  <c r="H642" i="3"/>
  <c r="I642" i="3" s="1"/>
  <c r="H643" i="3"/>
  <c r="I643" i="3" s="1"/>
  <c r="H644" i="3"/>
  <c r="I644" i="3" s="1"/>
  <c r="H645" i="3"/>
  <c r="I645" i="3" s="1"/>
  <c r="H646" i="3"/>
  <c r="I646" i="3" s="1"/>
  <c r="H647" i="3"/>
  <c r="I647" i="3" s="1"/>
  <c r="H648" i="3"/>
  <c r="I648" i="3" s="1"/>
  <c r="H649" i="3"/>
  <c r="I649" i="3" s="1"/>
  <c r="H650" i="3"/>
  <c r="I650" i="3" s="1"/>
  <c r="H651" i="3"/>
  <c r="I651" i="3" s="1"/>
  <c r="H652" i="3"/>
  <c r="I652" i="3" s="1"/>
  <c r="H653" i="3"/>
  <c r="I653" i="3" s="1"/>
  <c r="H654" i="3"/>
  <c r="I654" i="3" s="1"/>
  <c r="H655" i="3"/>
  <c r="I655" i="3" s="1"/>
  <c r="H656" i="3"/>
  <c r="I656" i="3" s="1"/>
  <c r="H657" i="3"/>
  <c r="H658" i="3"/>
  <c r="I658" i="3" s="1"/>
  <c r="H659" i="3"/>
  <c r="I659" i="3" s="1"/>
  <c r="H660" i="3"/>
  <c r="I660" i="3" s="1"/>
  <c r="H661" i="3"/>
  <c r="I661" i="3" s="1"/>
  <c r="H662" i="3"/>
  <c r="I662" i="3" s="1"/>
  <c r="H663" i="3"/>
  <c r="I663" i="3" s="1"/>
  <c r="H664" i="3"/>
  <c r="I664" i="3" s="1"/>
  <c r="H665" i="3"/>
  <c r="I665" i="3" s="1"/>
  <c r="H666" i="3"/>
  <c r="I666" i="3" s="1"/>
  <c r="H667" i="3"/>
  <c r="I667" i="3" s="1"/>
  <c r="H668" i="3"/>
  <c r="I668" i="3" s="1"/>
  <c r="H669" i="3"/>
  <c r="I669" i="3" s="1"/>
  <c r="H670" i="3"/>
  <c r="I670" i="3" s="1"/>
  <c r="H671" i="3"/>
  <c r="I671" i="3" s="1"/>
  <c r="H672" i="3"/>
  <c r="I672" i="3" s="1"/>
  <c r="H673" i="3"/>
  <c r="I673" i="3" s="1"/>
  <c r="H674" i="3"/>
  <c r="I674" i="3" s="1"/>
  <c r="H675" i="3"/>
  <c r="I675" i="3" s="1"/>
  <c r="H676" i="3"/>
  <c r="I676" i="3" s="1"/>
  <c r="H677" i="3"/>
  <c r="I677" i="3" s="1"/>
  <c r="H678" i="3"/>
  <c r="I678" i="3" s="1"/>
  <c r="H679" i="3"/>
  <c r="I679" i="3" s="1"/>
  <c r="H680" i="3"/>
  <c r="I680" i="3" s="1"/>
  <c r="H681" i="3"/>
  <c r="I681" i="3" s="1"/>
  <c r="H682" i="3"/>
  <c r="I682" i="3" s="1"/>
  <c r="H683" i="3"/>
  <c r="I683" i="3" s="1"/>
  <c r="H684" i="3"/>
  <c r="I684" i="3" s="1"/>
  <c r="H685" i="3"/>
  <c r="I685" i="3" s="1"/>
  <c r="H686" i="3"/>
  <c r="I686" i="3" s="1"/>
  <c r="H687" i="3"/>
  <c r="I687" i="3" s="1"/>
  <c r="H688" i="3"/>
  <c r="I688" i="3" s="1"/>
  <c r="H689" i="3"/>
  <c r="I689" i="3" s="1"/>
  <c r="H690" i="3"/>
  <c r="I690" i="3" s="1"/>
  <c r="H691" i="3"/>
  <c r="I691" i="3" s="1"/>
  <c r="H692" i="3"/>
  <c r="I692" i="3" s="1"/>
  <c r="H693" i="3"/>
  <c r="I693" i="3" s="1"/>
  <c r="H694" i="3"/>
  <c r="I694" i="3" s="1"/>
  <c r="H695" i="3"/>
  <c r="I695" i="3" s="1"/>
  <c r="H696" i="3"/>
  <c r="I696" i="3" s="1"/>
  <c r="H697" i="3"/>
  <c r="I697" i="3" s="1"/>
  <c r="H698" i="3"/>
  <c r="I698" i="3" s="1"/>
  <c r="H699" i="3"/>
  <c r="I699" i="3" s="1"/>
  <c r="H700" i="3"/>
  <c r="I700" i="3" s="1"/>
  <c r="H701" i="3"/>
  <c r="I701" i="3" s="1"/>
  <c r="H702" i="3"/>
  <c r="I702" i="3" s="1"/>
  <c r="H703" i="3"/>
  <c r="I703" i="3" s="1"/>
  <c r="H704" i="3"/>
  <c r="I704" i="3" s="1"/>
  <c r="H705" i="3"/>
  <c r="I705" i="3" s="1"/>
  <c r="H706" i="3"/>
  <c r="I706" i="3" s="1"/>
  <c r="H707" i="3"/>
  <c r="I707" i="3" s="1"/>
  <c r="H708" i="3"/>
  <c r="I708" i="3" s="1"/>
  <c r="H709" i="3"/>
  <c r="I709" i="3" s="1"/>
  <c r="H710" i="3"/>
  <c r="I710" i="3" s="1"/>
  <c r="H711" i="3"/>
  <c r="I711" i="3" s="1"/>
  <c r="H712" i="3"/>
  <c r="I712" i="3" s="1"/>
  <c r="H713" i="3"/>
  <c r="I713" i="3" s="1"/>
  <c r="H714" i="3"/>
  <c r="I714" i="3" s="1"/>
  <c r="H715" i="3"/>
  <c r="I715" i="3" s="1"/>
  <c r="H716" i="3"/>
  <c r="I716" i="3" s="1"/>
  <c r="H717" i="3"/>
  <c r="I717" i="3" s="1"/>
  <c r="H718" i="3"/>
  <c r="I718" i="3" s="1"/>
  <c r="H719" i="3"/>
  <c r="I719" i="3" s="1"/>
  <c r="H720" i="3"/>
  <c r="I720" i="3" s="1"/>
  <c r="H721" i="3"/>
  <c r="I721" i="3" s="1"/>
  <c r="H722" i="3"/>
  <c r="I722" i="3" s="1"/>
  <c r="H723" i="3"/>
  <c r="I723" i="3" s="1"/>
  <c r="H724" i="3"/>
  <c r="I724" i="3" s="1"/>
  <c r="H725" i="3"/>
  <c r="I725" i="3" s="1"/>
  <c r="H726" i="3"/>
  <c r="I726" i="3" s="1"/>
  <c r="H727" i="3"/>
  <c r="I727" i="3" s="1"/>
  <c r="H728" i="3"/>
  <c r="I728" i="3" s="1"/>
  <c r="H729" i="3"/>
  <c r="I729" i="3" s="1"/>
  <c r="H730" i="3"/>
  <c r="I730" i="3" s="1"/>
  <c r="H731" i="3"/>
  <c r="I731" i="3" s="1"/>
  <c r="H732" i="3"/>
  <c r="I732" i="3" s="1"/>
  <c r="H733" i="3"/>
  <c r="I733" i="3" s="1"/>
  <c r="H734" i="3"/>
  <c r="I734" i="3" s="1"/>
  <c r="H735" i="3"/>
  <c r="I735" i="3" s="1"/>
  <c r="H736" i="3"/>
  <c r="I736" i="3" s="1"/>
  <c r="H737" i="3"/>
  <c r="I737" i="3" s="1"/>
  <c r="H738" i="3"/>
  <c r="I738" i="3" s="1"/>
  <c r="H739" i="3"/>
  <c r="I739" i="3" s="1"/>
  <c r="H740" i="3"/>
  <c r="I740" i="3" s="1"/>
  <c r="H741" i="3"/>
  <c r="I741" i="3" s="1"/>
  <c r="H742" i="3"/>
  <c r="I742" i="3" s="1"/>
  <c r="H743" i="3"/>
  <c r="I743" i="3" s="1"/>
  <c r="H744" i="3"/>
  <c r="I744" i="3" s="1"/>
  <c r="H745" i="3"/>
  <c r="I745" i="3" s="1"/>
  <c r="H746" i="3"/>
  <c r="I746" i="3" s="1"/>
  <c r="H747" i="3"/>
  <c r="I747" i="3" s="1"/>
  <c r="H748" i="3"/>
  <c r="I748" i="3" s="1"/>
  <c r="H749" i="3"/>
  <c r="I749" i="3" s="1"/>
  <c r="H750" i="3"/>
  <c r="I750" i="3" s="1"/>
  <c r="H751" i="3"/>
  <c r="I751" i="3" s="1"/>
  <c r="H752" i="3"/>
  <c r="I752" i="3" s="1"/>
  <c r="H753" i="3"/>
  <c r="I753" i="3" s="1"/>
  <c r="H754" i="3"/>
  <c r="I754" i="3" s="1"/>
  <c r="H755" i="3"/>
  <c r="I755" i="3" s="1"/>
  <c r="H756" i="3"/>
  <c r="I756" i="3" s="1"/>
  <c r="H757" i="3"/>
  <c r="I757" i="3" s="1"/>
  <c r="H758" i="3"/>
  <c r="I758" i="3" s="1"/>
  <c r="H759" i="3"/>
  <c r="I759" i="3" s="1"/>
  <c r="H760" i="3"/>
  <c r="I760" i="3" s="1"/>
  <c r="H761" i="3"/>
  <c r="I761" i="3" s="1"/>
  <c r="H762" i="3"/>
  <c r="I762" i="3" s="1"/>
  <c r="H763" i="3"/>
  <c r="I763" i="3" s="1"/>
  <c r="H764" i="3"/>
  <c r="I764" i="3" s="1"/>
  <c r="H765" i="3"/>
  <c r="I765" i="3" s="1"/>
  <c r="H766" i="3"/>
  <c r="I766" i="3" s="1"/>
  <c r="H767" i="3"/>
  <c r="I767" i="3" s="1"/>
  <c r="H768" i="3"/>
  <c r="I768" i="3" s="1"/>
  <c r="H769" i="3"/>
  <c r="I769" i="3" s="1"/>
  <c r="H770" i="3"/>
  <c r="I770" i="3" s="1"/>
  <c r="H771" i="3"/>
  <c r="I771" i="3" s="1"/>
  <c r="H772" i="3"/>
  <c r="I772" i="3" s="1"/>
  <c r="H773" i="3"/>
  <c r="I773" i="3" s="1"/>
  <c r="H774" i="3"/>
  <c r="I774" i="3" s="1"/>
  <c r="H775" i="3"/>
  <c r="I775" i="3" s="1"/>
  <c r="H776" i="3"/>
  <c r="I776" i="3" s="1"/>
  <c r="H777" i="3"/>
  <c r="H778" i="3"/>
  <c r="I778" i="3" s="1"/>
  <c r="H779" i="3"/>
  <c r="I779" i="3" s="1"/>
  <c r="H780" i="3"/>
  <c r="I780" i="3" s="1"/>
  <c r="H781" i="3"/>
  <c r="I781" i="3" s="1"/>
  <c r="H782" i="3"/>
  <c r="I782" i="3" s="1"/>
  <c r="H783" i="3"/>
  <c r="I783" i="3" s="1"/>
  <c r="H784" i="3"/>
  <c r="I784" i="3" s="1"/>
  <c r="H785" i="3"/>
  <c r="I785" i="3" s="1"/>
  <c r="H786" i="3"/>
  <c r="I786" i="3" s="1"/>
  <c r="H787" i="3"/>
  <c r="I787" i="3" s="1"/>
  <c r="H788" i="3"/>
  <c r="I788" i="3" s="1"/>
  <c r="H789" i="3"/>
  <c r="I789" i="3" s="1"/>
  <c r="H790" i="3"/>
  <c r="I790" i="3" s="1"/>
  <c r="H791" i="3"/>
  <c r="I791" i="3" s="1"/>
  <c r="H792" i="3"/>
  <c r="I792" i="3" s="1"/>
  <c r="H793" i="3"/>
  <c r="I793" i="3" s="1"/>
  <c r="H794" i="3"/>
  <c r="I794" i="3" s="1"/>
  <c r="H795" i="3"/>
  <c r="I795" i="3" s="1"/>
  <c r="H796" i="3"/>
  <c r="I796" i="3" s="1"/>
  <c r="H797" i="3"/>
  <c r="I797" i="3" s="1"/>
  <c r="H798" i="3"/>
  <c r="I798" i="3" s="1"/>
  <c r="H799" i="3"/>
  <c r="I799" i="3" s="1"/>
  <c r="H800" i="3"/>
  <c r="I800" i="3" s="1"/>
  <c r="H801" i="3"/>
  <c r="I801" i="3" s="1"/>
  <c r="H802" i="3"/>
  <c r="I802" i="3" s="1"/>
  <c r="H803" i="3"/>
  <c r="I803" i="3" s="1"/>
  <c r="H804" i="3"/>
  <c r="I804" i="3" s="1"/>
  <c r="H805" i="3"/>
  <c r="I805" i="3" s="1"/>
  <c r="H806" i="3"/>
  <c r="I806" i="3" s="1"/>
  <c r="H807" i="3"/>
  <c r="I807" i="3" s="1"/>
  <c r="H808" i="3"/>
  <c r="I808" i="3" s="1"/>
  <c r="H809" i="3"/>
  <c r="H810" i="3"/>
  <c r="I810" i="3" s="1"/>
  <c r="H811" i="3"/>
  <c r="I811" i="3" s="1"/>
  <c r="H812" i="3"/>
  <c r="I812" i="3" s="1"/>
  <c r="H813" i="3"/>
  <c r="I813" i="3" s="1"/>
  <c r="H814" i="3"/>
  <c r="I814" i="3" s="1"/>
  <c r="H815" i="3"/>
  <c r="I815" i="3" s="1"/>
  <c r="H816" i="3"/>
  <c r="I816" i="3" s="1"/>
  <c r="H817" i="3"/>
  <c r="I817" i="3" s="1"/>
  <c r="H818" i="3"/>
  <c r="I818" i="3" s="1"/>
  <c r="H819" i="3"/>
  <c r="I819" i="3" s="1"/>
  <c r="H820" i="3"/>
  <c r="I820" i="3" s="1"/>
  <c r="H821" i="3"/>
  <c r="I821" i="3" s="1"/>
  <c r="H822" i="3"/>
  <c r="I822" i="3" s="1"/>
  <c r="H823" i="3"/>
  <c r="I823" i="3" s="1"/>
  <c r="H824" i="3"/>
  <c r="I824" i="3" s="1"/>
  <c r="H825" i="3"/>
  <c r="I825" i="3" s="1"/>
  <c r="H826" i="3"/>
  <c r="I826" i="3" s="1"/>
  <c r="H827" i="3"/>
  <c r="I827" i="3" s="1"/>
  <c r="H828" i="3"/>
  <c r="I828" i="3" s="1"/>
  <c r="H829" i="3"/>
  <c r="I829" i="3" s="1"/>
  <c r="H830" i="3"/>
  <c r="I830" i="3" s="1"/>
  <c r="H831" i="3"/>
  <c r="I831" i="3" s="1"/>
  <c r="H832" i="3"/>
  <c r="I832" i="3" s="1"/>
  <c r="H833" i="3"/>
  <c r="I833" i="3" s="1"/>
  <c r="H834" i="3"/>
  <c r="I834" i="3" s="1"/>
  <c r="H835" i="3"/>
  <c r="I835" i="3" s="1"/>
  <c r="H836" i="3"/>
  <c r="I836" i="3" s="1"/>
  <c r="H837" i="3"/>
  <c r="I837" i="3" s="1"/>
  <c r="H838" i="3"/>
  <c r="I838" i="3" s="1"/>
  <c r="H839" i="3"/>
  <c r="I839" i="3" s="1"/>
  <c r="H840" i="3"/>
  <c r="I840" i="3" s="1"/>
  <c r="H841" i="3"/>
  <c r="H842" i="3"/>
  <c r="I842" i="3" s="1"/>
  <c r="H843" i="3"/>
  <c r="I843" i="3" s="1"/>
  <c r="H844" i="3"/>
  <c r="I844" i="3" s="1"/>
  <c r="H845" i="3"/>
  <c r="I845" i="3" s="1"/>
  <c r="H846" i="3"/>
  <c r="I846" i="3" s="1"/>
  <c r="H847" i="3"/>
  <c r="I847" i="3" s="1"/>
  <c r="H848" i="3"/>
  <c r="I848" i="3" s="1"/>
  <c r="H849" i="3"/>
  <c r="I849" i="3" s="1"/>
  <c r="H850" i="3"/>
  <c r="I850" i="3" s="1"/>
  <c r="H851" i="3"/>
  <c r="I851" i="3" s="1"/>
  <c r="H852" i="3"/>
  <c r="I852" i="3" s="1"/>
  <c r="H853" i="3"/>
  <c r="I853" i="3" s="1"/>
  <c r="H854" i="3"/>
  <c r="I854" i="3" s="1"/>
  <c r="H855" i="3"/>
  <c r="I855" i="3" s="1"/>
  <c r="H856" i="3"/>
  <c r="I856" i="3" s="1"/>
  <c r="H857" i="3"/>
  <c r="I857" i="3" s="1"/>
  <c r="H858" i="3"/>
  <c r="I858" i="3" s="1"/>
  <c r="H859" i="3"/>
  <c r="I859" i="3" s="1"/>
  <c r="H860" i="3"/>
  <c r="I860" i="3" s="1"/>
  <c r="H861" i="3"/>
  <c r="I861" i="3" s="1"/>
  <c r="H862" i="3"/>
  <c r="I862" i="3" s="1"/>
  <c r="H863" i="3"/>
  <c r="I863" i="3" s="1"/>
  <c r="H864" i="3"/>
  <c r="I864" i="3" s="1"/>
  <c r="H865" i="3"/>
  <c r="I865" i="3" s="1"/>
  <c r="H866" i="3"/>
  <c r="I866" i="3" s="1"/>
  <c r="H867" i="3"/>
  <c r="I867" i="3" s="1"/>
  <c r="H868" i="3"/>
  <c r="I868" i="3" s="1"/>
  <c r="H869" i="3"/>
  <c r="I869" i="3" s="1"/>
  <c r="H870" i="3"/>
  <c r="I870" i="3" s="1"/>
  <c r="H871" i="3"/>
  <c r="I871" i="3" s="1"/>
  <c r="H872" i="3"/>
  <c r="I872" i="3" s="1"/>
  <c r="H873" i="3"/>
  <c r="H874" i="3"/>
  <c r="I874" i="3" s="1"/>
  <c r="H875" i="3"/>
  <c r="I875" i="3" s="1"/>
  <c r="H876" i="3"/>
  <c r="I876" i="3" s="1"/>
  <c r="H877" i="3"/>
  <c r="I877" i="3" s="1"/>
  <c r="H878" i="3"/>
  <c r="I878" i="3" s="1"/>
  <c r="H879" i="3"/>
  <c r="I879" i="3" s="1"/>
  <c r="H880" i="3"/>
  <c r="I880" i="3" s="1"/>
  <c r="H881" i="3"/>
  <c r="I881" i="3" s="1"/>
  <c r="H882" i="3"/>
  <c r="I882" i="3" s="1"/>
  <c r="H883" i="3"/>
  <c r="I883" i="3" s="1"/>
  <c r="H884" i="3"/>
  <c r="I884" i="3" s="1"/>
  <c r="H885" i="3"/>
  <c r="I885" i="3" s="1"/>
  <c r="H886" i="3"/>
  <c r="I886" i="3" s="1"/>
  <c r="H887" i="3"/>
  <c r="I887" i="3" s="1"/>
  <c r="H888" i="3"/>
  <c r="I888" i="3" s="1"/>
  <c r="H889" i="3"/>
  <c r="I889" i="3" s="1"/>
  <c r="H890" i="3"/>
  <c r="I890" i="3" s="1"/>
  <c r="H891" i="3"/>
  <c r="I891" i="3" s="1"/>
  <c r="H892" i="3"/>
  <c r="I892" i="3" s="1"/>
  <c r="H893" i="3"/>
  <c r="I893" i="3" s="1"/>
  <c r="H894" i="3"/>
  <c r="I894" i="3" s="1"/>
  <c r="H895" i="3"/>
  <c r="I895" i="3" s="1"/>
  <c r="H896" i="3"/>
  <c r="I896" i="3" s="1"/>
  <c r="H897" i="3"/>
  <c r="I897" i="3" s="1"/>
  <c r="H898" i="3"/>
  <c r="I898" i="3" s="1"/>
  <c r="H899" i="3"/>
  <c r="I899" i="3" s="1"/>
  <c r="H900" i="3"/>
  <c r="I900" i="3" s="1"/>
  <c r="H901" i="3"/>
  <c r="I901" i="3" s="1"/>
  <c r="H902" i="3"/>
  <c r="I902" i="3" s="1"/>
  <c r="H903" i="3"/>
  <c r="I903" i="3" s="1"/>
  <c r="H904" i="3"/>
  <c r="I904" i="3" s="1"/>
  <c r="H905" i="3"/>
  <c r="H906" i="3"/>
  <c r="I906" i="3" s="1"/>
  <c r="H907" i="3"/>
  <c r="I907" i="3" s="1"/>
  <c r="H908" i="3"/>
  <c r="I908" i="3" s="1"/>
  <c r="H909" i="3"/>
  <c r="I909" i="3" s="1"/>
  <c r="H910" i="3"/>
  <c r="I910" i="3" s="1"/>
  <c r="H911" i="3"/>
  <c r="I911" i="3" s="1"/>
  <c r="H912" i="3"/>
  <c r="I912" i="3" s="1"/>
  <c r="H913" i="3"/>
  <c r="I913" i="3" s="1"/>
  <c r="H914" i="3"/>
  <c r="I914" i="3" s="1"/>
  <c r="H915" i="3"/>
  <c r="I915" i="3" s="1"/>
  <c r="H916" i="3"/>
  <c r="I916" i="3" s="1"/>
  <c r="H917" i="3"/>
  <c r="I917" i="3" s="1"/>
  <c r="H918" i="3"/>
  <c r="I918" i="3" s="1"/>
  <c r="H919" i="3"/>
  <c r="I919" i="3" s="1"/>
  <c r="H920" i="3"/>
  <c r="I920" i="3" s="1"/>
  <c r="H921" i="3"/>
  <c r="I921" i="3" s="1"/>
  <c r="H922" i="3"/>
  <c r="I922" i="3" s="1"/>
  <c r="H923" i="3"/>
  <c r="I923" i="3" s="1"/>
  <c r="H924" i="3"/>
  <c r="I924" i="3" s="1"/>
  <c r="H925" i="3"/>
  <c r="I925" i="3" s="1"/>
  <c r="H926" i="3"/>
  <c r="I926" i="3" s="1"/>
  <c r="H927" i="3"/>
  <c r="I927" i="3" s="1"/>
  <c r="H928" i="3"/>
  <c r="I928" i="3" s="1"/>
  <c r="H929" i="3"/>
  <c r="I929" i="3" s="1"/>
  <c r="H930" i="3"/>
  <c r="I930" i="3" s="1"/>
  <c r="H931" i="3"/>
  <c r="I931" i="3" s="1"/>
  <c r="H932" i="3"/>
  <c r="I932" i="3" s="1"/>
  <c r="H933" i="3"/>
  <c r="I933" i="3" s="1"/>
  <c r="H934" i="3"/>
  <c r="I934" i="3" s="1"/>
  <c r="H935" i="3"/>
  <c r="I935" i="3" s="1"/>
  <c r="H936" i="3"/>
  <c r="I936" i="3" s="1"/>
  <c r="H937" i="3"/>
  <c r="H938" i="3"/>
  <c r="I938" i="3" s="1"/>
  <c r="H939" i="3"/>
  <c r="I939" i="3" s="1"/>
  <c r="H940" i="3"/>
  <c r="I940" i="3" s="1"/>
  <c r="H941" i="3"/>
  <c r="I941" i="3" s="1"/>
  <c r="H942" i="3"/>
  <c r="I942" i="3" s="1"/>
  <c r="H943" i="3"/>
  <c r="I943" i="3" s="1"/>
  <c r="H944" i="3"/>
  <c r="I944" i="3" s="1"/>
  <c r="H945" i="3"/>
  <c r="I945" i="3" s="1"/>
  <c r="H946" i="3"/>
  <c r="I946" i="3" s="1"/>
  <c r="H947" i="3"/>
  <c r="I947" i="3" s="1"/>
  <c r="H948" i="3"/>
  <c r="I948" i="3" s="1"/>
  <c r="H949" i="3"/>
  <c r="I949" i="3" s="1"/>
  <c r="H950" i="3"/>
  <c r="I950" i="3" s="1"/>
  <c r="H951" i="3"/>
  <c r="I951" i="3" s="1"/>
  <c r="H952" i="3"/>
  <c r="I952" i="3" s="1"/>
  <c r="H953" i="3"/>
  <c r="I953" i="3" s="1"/>
  <c r="H954" i="3"/>
  <c r="I954" i="3" s="1"/>
  <c r="H955" i="3"/>
  <c r="I955" i="3" s="1"/>
  <c r="H956" i="3"/>
  <c r="I956" i="3" s="1"/>
  <c r="H957" i="3"/>
  <c r="I957" i="3" s="1"/>
  <c r="H958" i="3"/>
  <c r="I958" i="3" s="1"/>
  <c r="H959" i="3"/>
  <c r="I959" i="3" s="1"/>
  <c r="H960" i="3"/>
  <c r="I960" i="3" s="1"/>
  <c r="H961" i="3"/>
  <c r="I961" i="3" s="1"/>
  <c r="H962" i="3"/>
  <c r="I962" i="3" s="1"/>
  <c r="H963" i="3"/>
  <c r="I963" i="3" s="1"/>
  <c r="H964" i="3"/>
  <c r="I964" i="3" s="1"/>
  <c r="H965" i="3"/>
  <c r="I965" i="3" s="1"/>
  <c r="H966" i="3"/>
  <c r="I966" i="3" s="1"/>
  <c r="H967" i="3"/>
  <c r="I967" i="3" s="1"/>
  <c r="H968" i="3"/>
  <c r="I968" i="3" s="1"/>
  <c r="H969" i="3"/>
  <c r="H970" i="3"/>
  <c r="I970" i="3" s="1"/>
  <c r="H971" i="3"/>
  <c r="I971" i="3" s="1"/>
  <c r="H972" i="3"/>
  <c r="I972" i="3" s="1"/>
  <c r="H973" i="3"/>
  <c r="I973" i="3" s="1"/>
  <c r="H974" i="3"/>
  <c r="I974" i="3" s="1"/>
  <c r="H975" i="3"/>
  <c r="I975" i="3" s="1"/>
  <c r="H976" i="3"/>
  <c r="I976" i="3" s="1"/>
  <c r="H977" i="3"/>
  <c r="I977" i="3" s="1"/>
  <c r="H978" i="3"/>
  <c r="I978" i="3" s="1"/>
  <c r="H979" i="3"/>
  <c r="I979" i="3" s="1"/>
  <c r="H980" i="3"/>
  <c r="I980" i="3" s="1"/>
  <c r="H981" i="3"/>
  <c r="I981" i="3" s="1"/>
  <c r="H982" i="3"/>
  <c r="I982" i="3" s="1"/>
  <c r="H983" i="3"/>
  <c r="I983" i="3" s="1"/>
  <c r="H984" i="3"/>
  <c r="I984" i="3" s="1"/>
  <c r="H985" i="3"/>
  <c r="I985" i="3" s="1"/>
  <c r="H986" i="3"/>
  <c r="I986" i="3" s="1"/>
  <c r="H987" i="3"/>
  <c r="I987" i="3" s="1"/>
  <c r="H988" i="3"/>
  <c r="I988" i="3" s="1"/>
  <c r="H989" i="3"/>
  <c r="I989" i="3" s="1"/>
  <c r="H990" i="3"/>
  <c r="I990" i="3" s="1"/>
  <c r="H991" i="3"/>
  <c r="I991" i="3" s="1"/>
  <c r="H992" i="3"/>
  <c r="I992" i="3" s="1"/>
  <c r="H993" i="3"/>
  <c r="I993" i="3" s="1"/>
  <c r="H994" i="3"/>
  <c r="I994" i="3" s="1"/>
  <c r="H995" i="3"/>
  <c r="I995" i="3" s="1"/>
  <c r="H996" i="3"/>
  <c r="I996" i="3" s="1"/>
  <c r="H997" i="3"/>
  <c r="I997" i="3" s="1"/>
  <c r="H998" i="3"/>
  <c r="I998" i="3" s="1"/>
  <c r="H999" i="3"/>
  <c r="I999" i="3" s="1"/>
  <c r="H1000" i="3"/>
  <c r="I1000" i="3" s="1"/>
  <c r="H1001" i="3"/>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C14" i="4"/>
  <c r="W5" i="4"/>
  <c r="X5" i="4"/>
  <c r="W6" i="4" s="1"/>
  <c r="O2" i="10"/>
  <c r="O3" i="10"/>
  <c r="O4" i="10"/>
  <c r="O5" i="10"/>
  <c r="O6" i="10"/>
  <c r="O7" i="10"/>
  <c r="O8" i="10"/>
  <c r="O9" i="10"/>
  <c r="O10" i="10"/>
  <c r="O11" i="10"/>
  <c r="O12" i="10"/>
  <c r="O13" i="10"/>
  <c r="O14" i="10"/>
  <c r="O15" i="10"/>
  <c r="O16" i="10"/>
  <c r="O17" i="10"/>
  <c r="O18" i="10"/>
  <c r="O19" i="10"/>
  <c r="O20"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47" i="10"/>
  <c r="O48" i="10"/>
  <c r="O49" i="10"/>
  <c r="O50" i="10"/>
  <c r="O51" i="10"/>
  <c r="O52" i="10"/>
  <c r="O53" i="10"/>
  <c r="O54" i="10"/>
  <c r="O55" i="10"/>
  <c r="O56" i="10"/>
  <c r="O57" i="10"/>
  <c r="O58" i="10"/>
  <c r="O59" i="10"/>
  <c r="O60" i="10"/>
  <c r="O61" i="10"/>
  <c r="O62" i="10"/>
  <c r="O63" i="10"/>
  <c r="O64" i="10"/>
  <c r="O65" i="10"/>
  <c r="O66" i="10"/>
  <c r="O67" i="10"/>
  <c r="O68" i="10"/>
  <c r="O69" i="10"/>
  <c r="O70" i="10"/>
  <c r="O71" i="10"/>
  <c r="O72" i="10"/>
  <c r="O73" i="10"/>
  <c r="O74" i="10"/>
  <c r="O75" i="10"/>
  <c r="O76" i="10"/>
  <c r="O77" i="10"/>
  <c r="O78" i="10"/>
  <c r="O79" i="10"/>
  <c r="O80" i="10"/>
  <c r="O81" i="10"/>
  <c r="O82" i="10"/>
  <c r="O83" i="10"/>
  <c r="O84" i="10"/>
  <c r="O85" i="10"/>
  <c r="O86" i="10"/>
  <c r="O87" i="10"/>
  <c r="O88" i="10"/>
  <c r="O89" i="10"/>
  <c r="O90" i="10"/>
  <c r="O91" i="10"/>
  <c r="O92" i="10"/>
  <c r="O93" i="10"/>
  <c r="O94" i="10"/>
  <c r="O95" i="10"/>
  <c r="O96" i="10"/>
  <c r="O97" i="10"/>
  <c r="O98" i="10"/>
  <c r="O99" i="10"/>
  <c r="O100" i="10"/>
  <c r="O101" i="10"/>
  <c r="O102" i="10"/>
  <c r="O103" i="10"/>
  <c r="O104" i="10"/>
  <c r="O105" i="10"/>
  <c r="O106" i="10"/>
  <c r="O107" i="10"/>
  <c r="O108" i="10"/>
  <c r="O109" i="10"/>
  <c r="O110" i="10"/>
  <c r="O111" i="10"/>
  <c r="O112" i="10"/>
  <c r="O113" i="10"/>
  <c r="O114" i="10"/>
  <c r="O115" i="10"/>
  <c r="O116" i="10"/>
  <c r="O117" i="10"/>
  <c r="O118" i="10"/>
  <c r="O119" i="10"/>
  <c r="O120" i="10"/>
  <c r="O121" i="10"/>
  <c r="O122" i="10"/>
  <c r="O123" i="10"/>
  <c r="O124" i="10"/>
  <c r="O125" i="10"/>
  <c r="O126" i="10"/>
  <c r="O127" i="10"/>
  <c r="O128" i="10"/>
  <c r="O129" i="10"/>
  <c r="O130" i="10"/>
  <c r="O131" i="10"/>
  <c r="O132" i="10"/>
  <c r="O133" i="10"/>
  <c r="O134" i="10"/>
  <c r="O135" i="10"/>
  <c r="O136" i="10"/>
  <c r="O137" i="10"/>
  <c r="O138" i="10"/>
  <c r="O139" i="10"/>
  <c r="O140" i="10"/>
  <c r="O141" i="10"/>
  <c r="O142" i="10"/>
  <c r="O143" i="10"/>
  <c r="O144" i="10"/>
  <c r="O145" i="10"/>
  <c r="O146" i="10"/>
  <c r="O147" i="10"/>
  <c r="O148" i="10"/>
  <c r="O149" i="10"/>
  <c r="O150" i="10"/>
  <c r="O151" i="10"/>
  <c r="O152" i="10"/>
  <c r="O153" i="10"/>
  <c r="O154" i="10"/>
  <c r="O155" i="10"/>
  <c r="O156" i="10"/>
  <c r="O157" i="10"/>
  <c r="O158" i="10"/>
  <c r="O159" i="10"/>
  <c r="O160" i="10"/>
  <c r="O161" i="10"/>
  <c r="O162" i="10"/>
  <c r="O163" i="10"/>
  <c r="O164" i="10"/>
  <c r="O165" i="10"/>
  <c r="O166" i="10"/>
  <c r="O167" i="10"/>
  <c r="O168" i="10"/>
  <c r="O169" i="10"/>
  <c r="O170" i="10"/>
  <c r="O171" i="10"/>
  <c r="O172" i="10"/>
  <c r="O173" i="10"/>
  <c r="O174" i="10"/>
  <c r="O175" i="10"/>
  <c r="O176" i="10"/>
  <c r="O177" i="10"/>
  <c r="O178" i="10"/>
  <c r="O179" i="10"/>
  <c r="O180" i="10"/>
  <c r="O181" i="10"/>
  <c r="O182" i="10"/>
  <c r="O183" i="10"/>
  <c r="O184" i="10"/>
  <c r="O185" i="10"/>
  <c r="O186" i="10"/>
  <c r="O187" i="10"/>
  <c r="O188" i="10"/>
  <c r="O189" i="10"/>
  <c r="O190" i="10"/>
  <c r="O191" i="10"/>
  <c r="O192" i="10"/>
  <c r="O193" i="10"/>
  <c r="O194" i="10"/>
  <c r="O195" i="10"/>
  <c r="O196" i="10"/>
  <c r="O197" i="10"/>
  <c r="O198" i="10"/>
  <c r="O199" i="10"/>
  <c r="O200" i="10"/>
  <c r="O201" i="10"/>
  <c r="O202" i="10"/>
  <c r="O203" i="10"/>
  <c r="O204" i="10"/>
  <c r="O205" i="10"/>
  <c r="O206" i="10"/>
  <c r="O207" i="10"/>
  <c r="O208" i="10"/>
  <c r="O209" i="10"/>
  <c r="O210" i="10"/>
  <c r="O211" i="10"/>
  <c r="O212" i="10"/>
  <c r="O213" i="10"/>
  <c r="O214" i="10"/>
  <c r="O215" i="10"/>
  <c r="O216" i="10"/>
  <c r="O217" i="10"/>
  <c r="O218" i="10"/>
  <c r="O219" i="10"/>
  <c r="O220" i="10"/>
  <c r="O221" i="10"/>
  <c r="O222" i="10"/>
  <c r="O223" i="10"/>
  <c r="O224" i="10"/>
  <c r="O225" i="10"/>
  <c r="O226" i="10"/>
  <c r="O227" i="10"/>
  <c r="O228" i="10"/>
  <c r="O229" i="10"/>
  <c r="O230" i="10"/>
  <c r="O231" i="10"/>
  <c r="O232" i="10"/>
  <c r="O233" i="10"/>
  <c r="O234" i="10"/>
  <c r="O235" i="10"/>
  <c r="O236" i="10"/>
  <c r="O237" i="10"/>
  <c r="O238" i="10"/>
  <c r="O239" i="10"/>
  <c r="O240" i="10"/>
  <c r="O241" i="10"/>
  <c r="O242" i="10"/>
  <c r="O243" i="10"/>
  <c r="O244" i="10"/>
  <c r="O245" i="10"/>
  <c r="O246" i="10"/>
  <c r="O247" i="10"/>
  <c r="O248" i="10"/>
  <c r="O249" i="10"/>
  <c r="O250" i="10"/>
  <c r="O251" i="10"/>
  <c r="O252" i="10"/>
  <c r="O253" i="10"/>
  <c r="O254" i="10"/>
  <c r="O255" i="10"/>
  <c r="O256" i="10"/>
  <c r="O257" i="10"/>
  <c r="O258" i="10"/>
  <c r="O259" i="10"/>
  <c r="O260" i="10"/>
  <c r="O261" i="10"/>
  <c r="O262" i="10"/>
  <c r="O263" i="10"/>
  <c r="O264" i="10"/>
  <c r="O265" i="10"/>
  <c r="O266" i="10"/>
  <c r="O267" i="10"/>
  <c r="O268" i="10"/>
  <c r="O269" i="10"/>
  <c r="O270" i="10"/>
  <c r="O271" i="10"/>
  <c r="O272" i="10"/>
  <c r="O273" i="10"/>
  <c r="O274" i="10"/>
  <c r="O275" i="10"/>
  <c r="O276" i="10"/>
  <c r="O277" i="10"/>
  <c r="O278" i="10"/>
  <c r="O279" i="10"/>
  <c r="O280" i="10"/>
  <c r="O281" i="10"/>
  <c r="O282" i="10"/>
  <c r="O283" i="10"/>
  <c r="O284" i="10"/>
  <c r="O285" i="10"/>
  <c r="O286" i="10"/>
  <c r="O287" i="10"/>
  <c r="O288" i="10"/>
  <c r="O289" i="10"/>
  <c r="O290" i="10"/>
  <c r="O291" i="10"/>
  <c r="O292" i="10"/>
  <c r="O293" i="10"/>
  <c r="O294" i="10"/>
  <c r="O295" i="10"/>
  <c r="O296" i="10"/>
  <c r="O297" i="10"/>
  <c r="O298" i="10"/>
  <c r="O299" i="10"/>
  <c r="O300" i="10"/>
  <c r="O301" i="10"/>
  <c r="O302" i="10"/>
  <c r="O303" i="10"/>
  <c r="O304" i="10"/>
  <c r="O305" i="10"/>
  <c r="O306" i="10"/>
  <c r="O307" i="10"/>
  <c r="O308" i="10"/>
  <c r="O309" i="10"/>
  <c r="O310" i="10"/>
  <c r="O311" i="10"/>
  <c r="O312" i="10"/>
  <c r="O313" i="10"/>
  <c r="O314" i="10"/>
  <c r="O315" i="10"/>
  <c r="O316" i="10"/>
  <c r="O317" i="10"/>
  <c r="O318" i="10"/>
  <c r="O319" i="10"/>
  <c r="O320" i="10"/>
  <c r="O321" i="10"/>
  <c r="O322" i="10"/>
  <c r="O323" i="10"/>
  <c r="O324" i="10"/>
  <c r="O325" i="10"/>
  <c r="O326" i="10"/>
  <c r="O327" i="10"/>
  <c r="O328" i="10"/>
  <c r="O329" i="10"/>
  <c r="O330" i="10"/>
  <c r="O331" i="10"/>
  <c r="O332" i="10"/>
  <c r="O333" i="10"/>
  <c r="O334" i="10"/>
  <c r="O335" i="10"/>
  <c r="O336" i="10"/>
  <c r="O337" i="10"/>
  <c r="O338" i="10"/>
  <c r="O339" i="10"/>
  <c r="O340" i="10"/>
  <c r="O341" i="10"/>
  <c r="O342" i="10"/>
  <c r="O343" i="10"/>
  <c r="O344" i="10"/>
  <c r="O345" i="10"/>
  <c r="O346" i="10"/>
  <c r="O347" i="10"/>
  <c r="O348" i="10"/>
  <c r="O349" i="10"/>
  <c r="O350" i="10"/>
  <c r="O351" i="10"/>
  <c r="O352" i="10"/>
  <c r="O353" i="10"/>
  <c r="O354" i="10"/>
  <c r="O355" i="10"/>
  <c r="O356" i="10"/>
  <c r="O357" i="10"/>
  <c r="O358" i="10"/>
  <c r="O359" i="10"/>
  <c r="O360" i="10"/>
  <c r="O361" i="10"/>
  <c r="O362" i="10"/>
  <c r="O363" i="10"/>
  <c r="O364" i="10"/>
  <c r="O365" i="10"/>
  <c r="O366" i="10"/>
  <c r="O367" i="10"/>
  <c r="O368" i="10"/>
  <c r="O369" i="10"/>
  <c r="O370" i="10"/>
  <c r="O371" i="10"/>
  <c r="O372" i="10"/>
  <c r="O373" i="10"/>
  <c r="O374" i="10"/>
  <c r="O375" i="10"/>
  <c r="O376" i="10"/>
  <c r="O377" i="10"/>
  <c r="O378" i="10"/>
  <c r="O379" i="10"/>
  <c r="O380" i="10"/>
  <c r="O381" i="10"/>
  <c r="O382" i="10"/>
  <c r="O383" i="10"/>
  <c r="O384" i="10"/>
  <c r="O385" i="10"/>
  <c r="O386" i="10"/>
  <c r="O387" i="10"/>
  <c r="O388" i="10"/>
  <c r="O389" i="10"/>
  <c r="O390" i="10"/>
  <c r="O391" i="10"/>
  <c r="O392" i="10"/>
  <c r="O393" i="10"/>
  <c r="O394" i="10"/>
  <c r="O395" i="10"/>
  <c r="O396" i="10"/>
  <c r="O397" i="10"/>
  <c r="O398" i="10"/>
  <c r="O399" i="10"/>
  <c r="O400" i="10"/>
  <c r="O401" i="10"/>
  <c r="O402" i="10"/>
  <c r="O403" i="10"/>
  <c r="O404" i="10"/>
  <c r="O405" i="10"/>
  <c r="O406" i="10"/>
  <c r="O407" i="10"/>
  <c r="O408" i="10"/>
  <c r="O409" i="10"/>
  <c r="O410" i="10"/>
  <c r="O411" i="10"/>
  <c r="O412" i="10"/>
  <c r="O413" i="10"/>
  <c r="O414" i="10"/>
  <c r="O415" i="10"/>
  <c r="O416" i="10"/>
  <c r="O417" i="10"/>
  <c r="O418" i="10"/>
  <c r="O419" i="10"/>
  <c r="O420" i="10"/>
  <c r="O421" i="10"/>
  <c r="O422" i="10"/>
  <c r="O423" i="10"/>
  <c r="O424" i="10"/>
  <c r="O425" i="10"/>
  <c r="O426" i="10"/>
  <c r="O427" i="10"/>
  <c r="O428" i="10"/>
  <c r="O429" i="10"/>
  <c r="O430" i="10"/>
  <c r="O431" i="10"/>
  <c r="O432" i="10"/>
  <c r="O433" i="10"/>
  <c r="O434" i="10"/>
  <c r="O435" i="10"/>
  <c r="O436" i="10"/>
  <c r="O437" i="10"/>
  <c r="O438" i="10"/>
  <c r="O439" i="10"/>
  <c r="O440" i="10"/>
  <c r="O441" i="10"/>
  <c r="O442" i="10"/>
  <c r="O443" i="10"/>
  <c r="O444" i="10"/>
  <c r="O445" i="10"/>
  <c r="O446" i="10"/>
  <c r="O447" i="10"/>
  <c r="O448" i="10"/>
  <c r="O449" i="10"/>
  <c r="O450" i="10"/>
  <c r="O451" i="10"/>
  <c r="O452" i="10"/>
  <c r="O453" i="10"/>
  <c r="O454" i="10"/>
  <c r="O455" i="10"/>
  <c r="O456" i="10"/>
  <c r="O457" i="10"/>
  <c r="O458" i="10"/>
  <c r="O459" i="10"/>
  <c r="O460" i="10"/>
  <c r="O461" i="10"/>
  <c r="O462" i="10"/>
  <c r="O463" i="10"/>
  <c r="O464" i="10"/>
  <c r="O465" i="10"/>
  <c r="O466" i="10"/>
  <c r="O467" i="10"/>
  <c r="O468" i="10"/>
  <c r="O469" i="10"/>
  <c r="O470" i="10"/>
  <c r="O471" i="10"/>
  <c r="O472" i="10"/>
  <c r="O473" i="10"/>
  <c r="O474" i="10"/>
  <c r="O475" i="10"/>
  <c r="O476" i="10"/>
  <c r="O477" i="10"/>
  <c r="O478" i="10"/>
  <c r="O479" i="10"/>
  <c r="O480" i="10"/>
  <c r="O481" i="10"/>
  <c r="O482" i="10"/>
  <c r="O483" i="10"/>
  <c r="O484" i="10"/>
  <c r="O485" i="10"/>
  <c r="O486" i="10"/>
  <c r="O487" i="10"/>
  <c r="O488" i="10"/>
  <c r="O489" i="10"/>
  <c r="O490" i="10"/>
  <c r="O491" i="10"/>
  <c r="O492" i="10"/>
  <c r="O493" i="10"/>
  <c r="O494" i="10"/>
  <c r="O495" i="10"/>
  <c r="O496" i="10"/>
  <c r="O497" i="10"/>
  <c r="O498" i="10"/>
  <c r="O499" i="10"/>
  <c r="O500" i="10"/>
  <c r="O501" i="10"/>
  <c r="O502" i="10"/>
  <c r="O503" i="10"/>
  <c r="O504" i="10"/>
  <c r="O505" i="10"/>
  <c r="O506" i="10"/>
  <c r="O507" i="10"/>
  <c r="O508" i="10"/>
  <c r="O509" i="10"/>
  <c r="O510" i="10"/>
  <c r="O511" i="10"/>
  <c r="O512" i="10"/>
  <c r="O513" i="10"/>
  <c r="O514" i="10"/>
  <c r="O515" i="10"/>
  <c r="O516" i="10"/>
  <c r="O517" i="10"/>
  <c r="O518" i="10"/>
  <c r="O519" i="10"/>
  <c r="O520" i="10"/>
  <c r="O521" i="10"/>
  <c r="O522" i="10"/>
  <c r="O523" i="10"/>
  <c r="O524" i="10"/>
  <c r="O525" i="10"/>
  <c r="O526" i="10"/>
  <c r="O527" i="10"/>
  <c r="O528" i="10"/>
  <c r="O529" i="10"/>
  <c r="O530" i="10"/>
  <c r="O531" i="10"/>
  <c r="O532" i="10"/>
  <c r="O533" i="10"/>
  <c r="O534" i="10"/>
  <c r="O535" i="10"/>
  <c r="O536" i="10"/>
  <c r="O537" i="10"/>
  <c r="O538" i="10"/>
  <c r="O539" i="10"/>
  <c r="O540" i="10"/>
  <c r="O541" i="10"/>
  <c r="O542" i="10"/>
  <c r="O543" i="10"/>
  <c r="O544" i="10"/>
  <c r="O545" i="10"/>
  <c r="O546" i="10"/>
  <c r="O547" i="10"/>
  <c r="O548" i="10"/>
  <c r="O549" i="10"/>
  <c r="O550" i="10"/>
  <c r="O551" i="10"/>
  <c r="O552" i="10"/>
  <c r="O553" i="10"/>
  <c r="O554" i="10"/>
  <c r="O555" i="10"/>
  <c r="O556" i="10"/>
  <c r="O557" i="10"/>
  <c r="O558" i="10"/>
  <c r="O559" i="10"/>
  <c r="O560" i="10"/>
  <c r="O561" i="10"/>
  <c r="O562" i="10"/>
  <c r="O563" i="10"/>
  <c r="O564" i="10"/>
  <c r="O565" i="10"/>
  <c r="O566" i="10"/>
  <c r="O567" i="10"/>
  <c r="O568" i="10"/>
  <c r="O569" i="10"/>
  <c r="O570" i="10"/>
  <c r="O571" i="10"/>
  <c r="O572" i="10"/>
  <c r="O573" i="10"/>
  <c r="O574" i="10"/>
  <c r="O575" i="10"/>
  <c r="O576" i="10"/>
  <c r="O577" i="10"/>
  <c r="O578" i="10"/>
  <c r="O579" i="10"/>
  <c r="O580" i="10"/>
  <c r="O581" i="10"/>
  <c r="O582" i="10"/>
  <c r="O583" i="10"/>
  <c r="O584" i="10"/>
  <c r="O585" i="10"/>
  <c r="O586" i="10"/>
  <c r="O587" i="10"/>
  <c r="O588" i="10"/>
  <c r="O589" i="10"/>
  <c r="O590" i="10"/>
  <c r="O591" i="10"/>
  <c r="O592" i="10"/>
  <c r="O593" i="10"/>
  <c r="O594" i="10"/>
  <c r="O595" i="10"/>
  <c r="O596" i="10"/>
  <c r="O597" i="10"/>
  <c r="O598" i="10"/>
  <c r="O599" i="10"/>
  <c r="O600" i="10"/>
  <c r="O601" i="10"/>
  <c r="O602" i="10"/>
  <c r="O603" i="10"/>
  <c r="O604" i="10"/>
  <c r="O605" i="10"/>
  <c r="O606" i="10"/>
  <c r="O607" i="10"/>
  <c r="O608" i="10"/>
  <c r="O609" i="10"/>
  <c r="O610" i="10"/>
  <c r="O611" i="10"/>
  <c r="O612" i="10"/>
  <c r="O613" i="10"/>
  <c r="O614" i="10"/>
  <c r="O615" i="10"/>
  <c r="O616" i="10"/>
  <c r="O617" i="10"/>
  <c r="O618" i="10"/>
  <c r="O619" i="10"/>
  <c r="O620" i="10"/>
  <c r="O621" i="10"/>
  <c r="O622" i="10"/>
  <c r="O623" i="10"/>
  <c r="O624" i="10"/>
  <c r="O625" i="10"/>
  <c r="O626" i="10"/>
  <c r="O627" i="10"/>
  <c r="O628" i="10"/>
  <c r="O629" i="10"/>
  <c r="O630" i="10"/>
  <c r="O631" i="10"/>
  <c r="O632" i="10"/>
  <c r="O633" i="10"/>
  <c r="O634" i="10"/>
  <c r="O635" i="10"/>
  <c r="O636" i="10"/>
  <c r="O637" i="10"/>
  <c r="O638" i="10"/>
  <c r="O639" i="10"/>
  <c r="O640" i="10"/>
  <c r="O641" i="10"/>
  <c r="O642" i="10"/>
  <c r="O643" i="10"/>
  <c r="O644" i="10"/>
  <c r="O645" i="10"/>
  <c r="O646" i="10"/>
  <c r="O647" i="10"/>
  <c r="O648" i="10"/>
  <c r="O649" i="10"/>
  <c r="O650" i="10"/>
  <c r="O651" i="10"/>
  <c r="O652" i="10"/>
  <c r="O653" i="10"/>
  <c r="O654" i="10"/>
  <c r="O655" i="10"/>
  <c r="O656" i="10"/>
  <c r="O657" i="10"/>
  <c r="O658" i="10"/>
  <c r="O659" i="10"/>
  <c r="O660" i="10"/>
  <c r="O661" i="10"/>
  <c r="O662" i="10"/>
  <c r="O663" i="10"/>
  <c r="O664" i="10"/>
  <c r="O665" i="10"/>
  <c r="O666" i="10"/>
  <c r="O667" i="10"/>
  <c r="O668" i="10"/>
  <c r="O669" i="10"/>
  <c r="O670" i="10"/>
  <c r="O671" i="10"/>
  <c r="O672" i="10"/>
  <c r="O673" i="10"/>
  <c r="O674" i="10"/>
  <c r="O675" i="10"/>
  <c r="O676" i="10"/>
  <c r="O677" i="10"/>
  <c r="O678" i="10"/>
  <c r="O679" i="10"/>
  <c r="O680" i="10"/>
  <c r="O681" i="10"/>
  <c r="O682" i="10"/>
  <c r="O683" i="10"/>
  <c r="O684" i="10"/>
  <c r="O685" i="10"/>
  <c r="O686" i="10"/>
  <c r="O687" i="10"/>
  <c r="O688" i="10"/>
  <c r="O689" i="10"/>
  <c r="O690" i="10"/>
  <c r="O691" i="10"/>
  <c r="O692" i="10"/>
  <c r="O693" i="10"/>
  <c r="O694" i="10"/>
  <c r="O695" i="10"/>
  <c r="O696" i="10"/>
  <c r="O697" i="10"/>
  <c r="O698" i="10"/>
  <c r="O699" i="10"/>
  <c r="O700" i="10"/>
  <c r="O701" i="10"/>
  <c r="O702" i="10"/>
  <c r="O703" i="10"/>
  <c r="O704" i="10"/>
  <c r="O705" i="10"/>
  <c r="O706" i="10"/>
  <c r="O707" i="10"/>
  <c r="O708" i="10"/>
  <c r="O709" i="10"/>
  <c r="O710" i="10"/>
  <c r="O711" i="10"/>
  <c r="O712" i="10"/>
  <c r="O713" i="10"/>
  <c r="O714" i="10"/>
  <c r="O715" i="10"/>
  <c r="O716" i="10"/>
  <c r="O717" i="10"/>
  <c r="O718" i="10"/>
  <c r="O719" i="10"/>
  <c r="O720" i="10"/>
  <c r="O721" i="10"/>
  <c r="O722" i="10"/>
  <c r="O723" i="10"/>
  <c r="O724" i="10"/>
  <c r="O725" i="10"/>
  <c r="O726" i="10"/>
  <c r="O727" i="10"/>
  <c r="O728" i="10"/>
  <c r="O729" i="10"/>
  <c r="O730" i="10"/>
  <c r="O731" i="10"/>
  <c r="O732" i="10"/>
  <c r="O733" i="10"/>
  <c r="O734" i="10"/>
  <c r="O735" i="10"/>
  <c r="O736" i="10"/>
  <c r="O737" i="10"/>
  <c r="O738" i="10"/>
  <c r="O739" i="10"/>
  <c r="O740" i="10"/>
  <c r="O741" i="10"/>
  <c r="O742" i="10"/>
  <c r="O743" i="10"/>
  <c r="O744" i="10"/>
  <c r="O745" i="10"/>
  <c r="O746" i="10"/>
  <c r="O747" i="10"/>
  <c r="O748" i="10"/>
  <c r="O749" i="10"/>
  <c r="O750" i="10"/>
  <c r="O751" i="10"/>
  <c r="O752" i="10"/>
  <c r="O753" i="10"/>
  <c r="O754" i="10"/>
  <c r="O755" i="10"/>
  <c r="O756" i="10"/>
  <c r="O757" i="10"/>
  <c r="O758" i="10"/>
  <c r="O759" i="10"/>
  <c r="O760" i="10"/>
  <c r="O761" i="10"/>
  <c r="O762" i="10"/>
  <c r="O763" i="10"/>
  <c r="O764" i="10"/>
  <c r="O765" i="10"/>
  <c r="O766" i="10"/>
  <c r="O767" i="10"/>
  <c r="O768" i="10"/>
  <c r="O769" i="10"/>
  <c r="O770" i="10"/>
  <c r="O771" i="10"/>
  <c r="O772" i="10"/>
  <c r="O773" i="10"/>
  <c r="O774" i="10"/>
  <c r="O775" i="10"/>
  <c r="O776" i="10"/>
  <c r="O777" i="10"/>
  <c r="O778" i="10"/>
  <c r="O779" i="10"/>
  <c r="O780" i="10"/>
  <c r="O781" i="10"/>
  <c r="O782" i="10"/>
  <c r="O783" i="10"/>
  <c r="O784" i="10"/>
  <c r="O785" i="10"/>
  <c r="O786" i="10"/>
  <c r="O787" i="10"/>
  <c r="O788" i="10"/>
  <c r="O789" i="10"/>
  <c r="O790" i="10"/>
  <c r="O791" i="10"/>
  <c r="O792" i="10"/>
  <c r="O793" i="10"/>
  <c r="O794" i="10"/>
  <c r="O795" i="10"/>
  <c r="O796" i="10"/>
  <c r="O797" i="10"/>
  <c r="O798" i="10"/>
  <c r="O799" i="10"/>
  <c r="O800" i="10"/>
  <c r="O801" i="10"/>
  <c r="O802" i="10"/>
  <c r="O803" i="10"/>
  <c r="O804" i="10"/>
  <c r="O805" i="10"/>
  <c r="O806" i="10"/>
  <c r="O807" i="10"/>
  <c r="O808" i="10"/>
  <c r="O809" i="10"/>
  <c r="O810" i="10"/>
  <c r="O811" i="10"/>
  <c r="O812" i="10"/>
  <c r="O813" i="10"/>
  <c r="O814" i="10"/>
  <c r="O815" i="10"/>
  <c r="O816" i="10"/>
  <c r="O817" i="10"/>
  <c r="O818" i="10"/>
  <c r="O819" i="10"/>
  <c r="O820" i="10"/>
  <c r="O821" i="10"/>
  <c r="O822" i="10"/>
  <c r="O823" i="10"/>
  <c r="O824" i="10"/>
  <c r="O825" i="10"/>
  <c r="O826" i="10"/>
  <c r="O827" i="10"/>
  <c r="O828" i="10"/>
  <c r="O829" i="10"/>
  <c r="O830" i="10"/>
  <c r="O831" i="10"/>
  <c r="O832" i="10"/>
  <c r="O833" i="10"/>
  <c r="O834" i="10"/>
  <c r="O835" i="10"/>
  <c r="O836" i="10"/>
  <c r="O837" i="10"/>
  <c r="O838" i="10"/>
  <c r="O839" i="10"/>
  <c r="O840" i="10"/>
  <c r="O841" i="10"/>
  <c r="O842" i="10"/>
  <c r="O843" i="10"/>
  <c r="O844" i="10"/>
  <c r="O845" i="10"/>
  <c r="O846" i="10"/>
  <c r="O847" i="10"/>
  <c r="O848" i="10"/>
  <c r="O849" i="10"/>
  <c r="O850" i="10"/>
  <c r="O851" i="10"/>
  <c r="O852" i="10"/>
  <c r="O853" i="10"/>
  <c r="O854" i="10"/>
  <c r="O855" i="10"/>
  <c r="O856" i="10"/>
  <c r="O857" i="10"/>
  <c r="O858" i="10"/>
  <c r="O859" i="10"/>
  <c r="O860" i="10"/>
  <c r="O861" i="10"/>
  <c r="O862" i="10"/>
  <c r="O863" i="10"/>
  <c r="O864" i="10"/>
  <c r="O865" i="10"/>
  <c r="O866" i="10"/>
  <c r="O867" i="10"/>
  <c r="O868" i="10"/>
  <c r="O869" i="10"/>
  <c r="O870" i="10"/>
  <c r="O871" i="10"/>
  <c r="O872" i="10"/>
  <c r="O873" i="10"/>
  <c r="O874" i="10"/>
  <c r="O875" i="10"/>
  <c r="O876" i="10"/>
  <c r="O877" i="10"/>
  <c r="O878" i="10"/>
  <c r="O879" i="10"/>
  <c r="O880" i="10"/>
  <c r="O881" i="10"/>
  <c r="O882" i="10"/>
  <c r="O883" i="10"/>
  <c r="O884" i="10"/>
  <c r="O885" i="10"/>
  <c r="O886" i="10"/>
  <c r="O887" i="10"/>
  <c r="O888" i="10"/>
  <c r="O889" i="10"/>
  <c r="O890" i="10"/>
  <c r="O891" i="10"/>
  <c r="O892" i="10"/>
  <c r="O893" i="10"/>
  <c r="O894" i="10"/>
  <c r="O895" i="10"/>
  <c r="O896" i="10"/>
  <c r="O897" i="10"/>
  <c r="O898" i="10"/>
  <c r="O899" i="10"/>
  <c r="O900" i="10"/>
  <c r="O901" i="10"/>
  <c r="O902" i="10"/>
  <c r="O903" i="10"/>
  <c r="O904" i="10"/>
  <c r="O905" i="10"/>
  <c r="O906" i="10"/>
  <c r="O907" i="10"/>
  <c r="O908" i="10"/>
  <c r="O909" i="10"/>
  <c r="O910" i="10"/>
  <c r="O911" i="10"/>
  <c r="O912" i="10"/>
  <c r="O913" i="10"/>
  <c r="O914" i="10"/>
  <c r="O915" i="10"/>
  <c r="O916" i="10"/>
  <c r="O917" i="10"/>
  <c r="O918" i="10"/>
  <c r="O919" i="10"/>
  <c r="O920" i="10"/>
  <c r="O921" i="10"/>
  <c r="O922" i="10"/>
  <c r="O923" i="10"/>
  <c r="O924" i="10"/>
  <c r="O925" i="10"/>
  <c r="O926" i="10"/>
  <c r="O927" i="10"/>
  <c r="O928" i="10"/>
  <c r="O929" i="10"/>
  <c r="O930" i="10"/>
  <c r="O931" i="10"/>
  <c r="O932" i="10"/>
  <c r="O933" i="10"/>
  <c r="O934" i="10"/>
  <c r="O935" i="10"/>
  <c r="O936" i="10"/>
  <c r="O937" i="10"/>
  <c r="O938" i="10"/>
  <c r="O939" i="10"/>
  <c r="O940" i="10"/>
  <c r="O941" i="10"/>
  <c r="O942" i="10"/>
  <c r="O943" i="10"/>
  <c r="O944" i="10"/>
  <c r="O945" i="10"/>
  <c r="O946" i="10"/>
  <c r="O947" i="10"/>
  <c r="O948" i="10"/>
  <c r="O949" i="10"/>
  <c r="O950" i="10"/>
  <c r="O951" i="10"/>
  <c r="O952" i="10"/>
  <c r="O953" i="10"/>
  <c r="O954" i="10"/>
  <c r="O955" i="10"/>
  <c r="O956" i="10"/>
  <c r="O957" i="10"/>
  <c r="O958" i="10"/>
  <c r="O959" i="10"/>
  <c r="O960" i="10"/>
  <c r="O961" i="10"/>
  <c r="O962" i="10"/>
  <c r="O963" i="10"/>
  <c r="O964" i="10"/>
  <c r="O965" i="10"/>
  <c r="O966" i="10"/>
  <c r="O967" i="10"/>
  <c r="O968" i="10"/>
  <c r="O969" i="10"/>
  <c r="O970" i="10"/>
  <c r="O971" i="10"/>
  <c r="O972" i="10"/>
  <c r="O973" i="10"/>
  <c r="O974" i="10"/>
  <c r="O975" i="10"/>
  <c r="O976" i="10"/>
  <c r="O977" i="10"/>
  <c r="O978" i="10"/>
  <c r="O979" i="10"/>
  <c r="O980" i="10"/>
  <c r="O981" i="10"/>
  <c r="O982" i="10"/>
  <c r="O983" i="10"/>
  <c r="O984" i="10"/>
  <c r="O985" i="10"/>
  <c r="O986" i="10"/>
  <c r="O987" i="10"/>
  <c r="O988" i="10"/>
  <c r="O989" i="10"/>
  <c r="O990" i="10"/>
  <c r="O991" i="10"/>
  <c r="O992" i="10"/>
  <c r="O993" i="10"/>
  <c r="O994" i="10"/>
  <c r="O995" i="10"/>
  <c r="O996" i="10"/>
  <c r="O997" i="10"/>
  <c r="O998" i="10"/>
  <c r="O999" i="10"/>
  <c r="O1000" i="10"/>
  <c r="O1001" i="10"/>
  <c r="N2" i="10"/>
  <c r="N3" i="10"/>
  <c r="N4" i="10"/>
  <c r="N5" i="10"/>
  <c r="N6" i="10"/>
  <c r="N7" i="10"/>
  <c r="N8" i="10"/>
  <c r="N9" i="10"/>
  <c r="N10" i="10"/>
  <c r="N11" i="10"/>
  <c r="N12" i="10"/>
  <c r="N13" i="10"/>
  <c r="N14" i="10"/>
  <c r="N15" i="10"/>
  <c r="N16" i="10"/>
  <c r="N17" i="10"/>
  <c r="N18" i="10"/>
  <c r="N19" i="10"/>
  <c r="N20" i="10"/>
  <c r="N21" i="10"/>
  <c r="N22" i="10"/>
  <c r="N23" i="10"/>
  <c r="N24" i="10"/>
  <c r="N25" i="10"/>
  <c r="N26" i="10"/>
  <c r="N27" i="10"/>
  <c r="N28" i="10"/>
  <c r="N29" i="10"/>
  <c r="N30" i="10"/>
  <c r="N31" i="10"/>
  <c r="N32" i="10"/>
  <c r="N33" i="10"/>
  <c r="N34" i="10"/>
  <c r="N35" i="10"/>
  <c r="N36" i="10"/>
  <c r="N37" i="10"/>
  <c r="N38" i="10"/>
  <c r="N39" i="10"/>
  <c r="N40" i="10"/>
  <c r="N41" i="10"/>
  <c r="N42" i="10"/>
  <c r="N43" i="10"/>
  <c r="N44" i="10"/>
  <c r="N45" i="10"/>
  <c r="N46" i="10"/>
  <c r="N47" i="10"/>
  <c r="N48" i="10"/>
  <c r="N49" i="10"/>
  <c r="N50" i="10"/>
  <c r="N51" i="10"/>
  <c r="N52" i="10"/>
  <c r="N53" i="10"/>
  <c r="N54" i="10"/>
  <c r="N55" i="10"/>
  <c r="N56" i="10"/>
  <c r="N57" i="10"/>
  <c r="N58" i="10"/>
  <c r="N59" i="10"/>
  <c r="N60" i="10"/>
  <c r="N61" i="10"/>
  <c r="N62" i="10"/>
  <c r="N63" i="10"/>
  <c r="N64" i="10"/>
  <c r="N65" i="10"/>
  <c r="N66" i="10"/>
  <c r="N67" i="10"/>
  <c r="N68" i="10"/>
  <c r="N69" i="10"/>
  <c r="N70" i="10"/>
  <c r="N71" i="10"/>
  <c r="N72" i="10"/>
  <c r="N73" i="10"/>
  <c r="N74" i="10"/>
  <c r="N75" i="10"/>
  <c r="N76" i="10"/>
  <c r="N77" i="10"/>
  <c r="N78" i="10"/>
  <c r="N79" i="10"/>
  <c r="N80" i="10"/>
  <c r="N81" i="10"/>
  <c r="N82" i="10"/>
  <c r="N83" i="10"/>
  <c r="N84" i="10"/>
  <c r="N85" i="10"/>
  <c r="N86" i="10"/>
  <c r="N87" i="10"/>
  <c r="N88" i="10"/>
  <c r="N89" i="10"/>
  <c r="N90" i="10"/>
  <c r="N91" i="10"/>
  <c r="N92" i="10"/>
  <c r="N93" i="10"/>
  <c r="N94" i="10"/>
  <c r="N95" i="10"/>
  <c r="N96" i="10"/>
  <c r="N97" i="10"/>
  <c r="N98" i="10"/>
  <c r="N99" i="10"/>
  <c r="N100" i="10"/>
  <c r="N101" i="10"/>
  <c r="N102" i="10"/>
  <c r="N103" i="10"/>
  <c r="N104" i="10"/>
  <c r="N105" i="10"/>
  <c r="N106" i="10"/>
  <c r="N107" i="10"/>
  <c r="N108" i="10"/>
  <c r="N109" i="10"/>
  <c r="N110" i="10"/>
  <c r="N111" i="10"/>
  <c r="N112" i="10"/>
  <c r="N113" i="10"/>
  <c r="N114" i="10"/>
  <c r="N115" i="10"/>
  <c r="N116" i="10"/>
  <c r="N117" i="10"/>
  <c r="N118" i="10"/>
  <c r="N119" i="10"/>
  <c r="N120" i="10"/>
  <c r="N121" i="10"/>
  <c r="N122" i="10"/>
  <c r="N123" i="10"/>
  <c r="N124" i="10"/>
  <c r="N125" i="10"/>
  <c r="N126" i="10"/>
  <c r="N127" i="10"/>
  <c r="N128" i="10"/>
  <c r="N129" i="10"/>
  <c r="N130" i="10"/>
  <c r="N131" i="10"/>
  <c r="N132" i="10"/>
  <c r="N133" i="10"/>
  <c r="N134" i="10"/>
  <c r="N135" i="10"/>
  <c r="N136" i="10"/>
  <c r="N137" i="10"/>
  <c r="N138" i="10"/>
  <c r="N139" i="10"/>
  <c r="N140" i="10"/>
  <c r="N141" i="10"/>
  <c r="N142" i="10"/>
  <c r="N143" i="10"/>
  <c r="N144" i="10"/>
  <c r="N145" i="10"/>
  <c r="N146" i="10"/>
  <c r="N147" i="10"/>
  <c r="N148" i="10"/>
  <c r="N149" i="10"/>
  <c r="N150" i="10"/>
  <c r="N151" i="10"/>
  <c r="N152" i="10"/>
  <c r="N153" i="10"/>
  <c r="N154" i="10"/>
  <c r="N155" i="10"/>
  <c r="N156" i="10"/>
  <c r="N157" i="10"/>
  <c r="N158" i="10"/>
  <c r="N159" i="10"/>
  <c r="N160" i="10"/>
  <c r="N161" i="10"/>
  <c r="N162" i="10"/>
  <c r="N163" i="10"/>
  <c r="N164" i="10"/>
  <c r="N165" i="10"/>
  <c r="N166" i="10"/>
  <c r="N167" i="10"/>
  <c r="N168" i="10"/>
  <c r="N169" i="10"/>
  <c r="N170" i="10"/>
  <c r="N171" i="10"/>
  <c r="N172" i="10"/>
  <c r="N173" i="10"/>
  <c r="N174" i="10"/>
  <c r="N175" i="10"/>
  <c r="N176" i="10"/>
  <c r="N177" i="10"/>
  <c r="N178" i="10"/>
  <c r="N179" i="10"/>
  <c r="N180" i="10"/>
  <c r="N181" i="10"/>
  <c r="N182" i="10"/>
  <c r="N183" i="10"/>
  <c r="N184" i="10"/>
  <c r="N185" i="10"/>
  <c r="N186" i="10"/>
  <c r="N187" i="10"/>
  <c r="N188" i="10"/>
  <c r="N189" i="10"/>
  <c r="N190" i="10"/>
  <c r="N191" i="10"/>
  <c r="N192" i="10"/>
  <c r="N193" i="10"/>
  <c r="N194" i="10"/>
  <c r="N195" i="10"/>
  <c r="N196" i="10"/>
  <c r="N197" i="10"/>
  <c r="N198" i="10"/>
  <c r="N199" i="10"/>
  <c r="N200" i="10"/>
  <c r="N201" i="10"/>
  <c r="N202" i="10"/>
  <c r="N203" i="10"/>
  <c r="N204" i="10"/>
  <c r="N205" i="10"/>
  <c r="N206" i="10"/>
  <c r="N207" i="10"/>
  <c r="N208" i="10"/>
  <c r="N209" i="10"/>
  <c r="N210" i="10"/>
  <c r="N211" i="10"/>
  <c r="N212" i="10"/>
  <c r="N213" i="10"/>
  <c r="N214" i="10"/>
  <c r="N215" i="10"/>
  <c r="N216" i="10"/>
  <c r="N217" i="10"/>
  <c r="N218" i="10"/>
  <c r="N219" i="10"/>
  <c r="N220" i="10"/>
  <c r="N221" i="10"/>
  <c r="N222" i="10"/>
  <c r="N223" i="10"/>
  <c r="N224" i="10"/>
  <c r="N225" i="10"/>
  <c r="N226" i="10"/>
  <c r="N227" i="10"/>
  <c r="N228" i="10"/>
  <c r="N229" i="10"/>
  <c r="N230" i="10"/>
  <c r="N231" i="10"/>
  <c r="N232" i="10"/>
  <c r="N233" i="10"/>
  <c r="N234" i="10"/>
  <c r="N235" i="10"/>
  <c r="N236" i="10"/>
  <c r="N237" i="10"/>
  <c r="N238" i="10"/>
  <c r="N239" i="10"/>
  <c r="N240" i="10"/>
  <c r="N241" i="10"/>
  <c r="N242" i="10"/>
  <c r="N243" i="10"/>
  <c r="N244" i="10"/>
  <c r="N245" i="10"/>
  <c r="N246" i="10"/>
  <c r="N247" i="10"/>
  <c r="N248" i="10"/>
  <c r="N249" i="10"/>
  <c r="N250" i="10"/>
  <c r="N251" i="10"/>
  <c r="N252" i="10"/>
  <c r="N253" i="10"/>
  <c r="N254" i="10"/>
  <c r="N255" i="10"/>
  <c r="N256" i="10"/>
  <c r="N257" i="10"/>
  <c r="N258" i="10"/>
  <c r="N259" i="10"/>
  <c r="N260" i="10"/>
  <c r="N261" i="10"/>
  <c r="N262" i="10"/>
  <c r="N263" i="10"/>
  <c r="N264" i="10"/>
  <c r="N265" i="10"/>
  <c r="N266" i="10"/>
  <c r="N267" i="10"/>
  <c r="N268" i="10"/>
  <c r="N269" i="10"/>
  <c r="N270" i="10"/>
  <c r="N271" i="10"/>
  <c r="N272" i="10"/>
  <c r="N273" i="10"/>
  <c r="N274" i="10"/>
  <c r="N275" i="10"/>
  <c r="N276" i="10"/>
  <c r="N277" i="10"/>
  <c r="N278" i="10"/>
  <c r="N279" i="10"/>
  <c r="N280" i="10"/>
  <c r="N281" i="10"/>
  <c r="N282" i="10"/>
  <c r="N283" i="10"/>
  <c r="N284" i="10"/>
  <c r="N285" i="10"/>
  <c r="N286" i="10"/>
  <c r="N287" i="10"/>
  <c r="N288" i="10"/>
  <c r="N289" i="10"/>
  <c r="N290" i="10"/>
  <c r="N291" i="10"/>
  <c r="N292" i="10"/>
  <c r="N293" i="10"/>
  <c r="N294" i="10"/>
  <c r="N295" i="10"/>
  <c r="N296" i="10"/>
  <c r="N297" i="10"/>
  <c r="N298" i="10"/>
  <c r="N299" i="10"/>
  <c r="N300" i="10"/>
  <c r="N301" i="10"/>
  <c r="N302" i="10"/>
  <c r="N303" i="10"/>
  <c r="N304" i="10"/>
  <c r="N305" i="10"/>
  <c r="N306" i="10"/>
  <c r="N307" i="10"/>
  <c r="N308" i="10"/>
  <c r="N309" i="10"/>
  <c r="N310" i="10"/>
  <c r="N311" i="10"/>
  <c r="N312" i="10"/>
  <c r="N313" i="10"/>
  <c r="N314" i="10"/>
  <c r="N315" i="10"/>
  <c r="N316" i="10"/>
  <c r="N317" i="10"/>
  <c r="N318" i="10"/>
  <c r="N319" i="10"/>
  <c r="N320" i="10"/>
  <c r="N321" i="10"/>
  <c r="N322" i="10"/>
  <c r="N323" i="10"/>
  <c r="N324" i="10"/>
  <c r="N325" i="10"/>
  <c r="N326" i="10"/>
  <c r="N327" i="10"/>
  <c r="N328" i="10"/>
  <c r="N329" i="10"/>
  <c r="N330" i="10"/>
  <c r="N331" i="10"/>
  <c r="N332" i="10"/>
  <c r="N333" i="10"/>
  <c r="N334" i="10"/>
  <c r="N335" i="10"/>
  <c r="N336" i="10"/>
  <c r="N337" i="10"/>
  <c r="N338" i="10"/>
  <c r="N339" i="10"/>
  <c r="N340" i="10"/>
  <c r="N341" i="10"/>
  <c r="N342" i="10"/>
  <c r="N343" i="10"/>
  <c r="N344" i="10"/>
  <c r="N345" i="10"/>
  <c r="N346" i="10"/>
  <c r="N347" i="10"/>
  <c r="N348" i="10"/>
  <c r="N349" i="10"/>
  <c r="N350" i="10"/>
  <c r="N351" i="10"/>
  <c r="N352" i="10"/>
  <c r="N353" i="10"/>
  <c r="N354" i="10"/>
  <c r="N355" i="10"/>
  <c r="N356" i="10"/>
  <c r="N357" i="10"/>
  <c r="N358" i="10"/>
  <c r="N359" i="10"/>
  <c r="N360" i="10"/>
  <c r="N361" i="10"/>
  <c r="N362" i="10"/>
  <c r="N363" i="10"/>
  <c r="N364" i="10"/>
  <c r="N365" i="10"/>
  <c r="N366" i="10"/>
  <c r="N367" i="10"/>
  <c r="N368" i="10"/>
  <c r="N369" i="10"/>
  <c r="N370" i="10"/>
  <c r="N371" i="10"/>
  <c r="N372" i="10"/>
  <c r="N373" i="10"/>
  <c r="N374" i="10"/>
  <c r="N375" i="10"/>
  <c r="N376" i="10"/>
  <c r="N377" i="10"/>
  <c r="N378" i="10"/>
  <c r="N379" i="10"/>
  <c r="N380" i="10"/>
  <c r="N381" i="10"/>
  <c r="N382" i="10"/>
  <c r="N383" i="10"/>
  <c r="N384" i="10"/>
  <c r="N385" i="10"/>
  <c r="N386" i="10"/>
  <c r="N387" i="10"/>
  <c r="N388" i="10"/>
  <c r="N389" i="10"/>
  <c r="N390" i="10"/>
  <c r="N391" i="10"/>
  <c r="N392" i="10"/>
  <c r="N393" i="10"/>
  <c r="N394" i="10"/>
  <c r="N395" i="10"/>
  <c r="N396" i="10"/>
  <c r="N397" i="10"/>
  <c r="N398" i="10"/>
  <c r="N399" i="10"/>
  <c r="N400" i="10"/>
  <c r="N401" i="10"/>
  <c r="N402" i="10"/>
  <c r="N403" i="10"/>
  <c r="N404" i="10"/>
  <c r="N405" i="10"/>
  <c r="N406" i="10"/>
  <c r="N407" i="10"/>
  <c r="N408" i="10"/>
  <c r="N409" i="10"/>
  <c r="N410" i="10"/>
  <c r="N411" i="10"/>
  <c r="N412" i="10"/>
  <c r="N413" i="10"/>
  <c r="N414" i="10"/>
  <c r="N415" i="10"/>
  <c r="N416" i="10"/>
  <c r="N417" i="10"/>
  <c r="N418" i="10"/>
  <c r="N419" i="10"/>
  <c r="N420" i="10"/>
  <c r="N421" i="10"/>
  <c r="N422" i="10"/>
  <c r="N423" i="10"/>
  <c r="N424" i="10"/>
  <c r="N425" i="10"/>
  <c r="N426" i="10"/>
  <c r="N427" i="10"/>
  <c r="N428" i="10"/>
  <c r="N429" i="10"/>
  <c r="N430" i="10"/>
  <c r="N431" i="10"/>
  <c r="N432" i="10"/>
  <c r="N433" i="10"/>
  <c r="N434" i="10"/>
  <c r="N435" i="10"/>
  <c r="N436" i="10"/>
  <c r="N437" i="10"/>
  <c r="N438" i="10"/>
  <c r="N439" i="10"/>
  <c r="N440" i="10"/>
  <c r="N441" i="10"/>
  <c r="N442" i="10"/>
  <c r="N443" i="10"/>
  <c r="N444" i="10"/>
  <c r="N445" i="10"/>
  <c r="N446" i="10"/>
  <c r="N447" i="10"/>
  <c r="N448" i="10"/>
  <c r="N449" i="10"/>
  <c r="N450" i="10"/>
  <c r="N451" i="10"/>
  <c r="N452" i="10"/>
  <c r="N453" i="10"/>
  <c r="N454" i="10"/>
  <c r="N455" i="10"/>
  <c r="N456" i="10"/>
  <c r="N457" i="10"/>
  <c r="N458" i="10"/>
  <c r="N459" i="10"/>
  <c r="N460" i="10"/>
  <c r="N461" i="10"/>
  <c r="N462" i="10"/>
  <c r="N463" i="10"/>
  <c r="N464" i="10"/>
  <c r="N465" i="10"/>
  <c r="N466" i="10"/>
  <c r="N467" i="10"/>
  <c r="N468" i="10"/>
  <c r="N469" i="10"/>
  <c r="N470" i="10"/>
  <c r="N471" i="10"/>
  <c r="N472" i="10"/>
  <c r="N473" i="10"/>
  <c r="N474" i="10"/>
  <c r="N475" i="10"/>
  <c r="N476" i="10"/>
  <c r="N477" i="10"/>
  <c r="N478" i="10"/>
  <c r="N479" i="10"/>
  <c r="N480" i="10"/>
  <c r="N481" i="10"/>
  <c r="N482" i="10"/>
  <c r="N483" i="10"/>
  <c r="N484" i="10"/>
  <c r="N485" i="10"/>
  <c r="N486" i="10"/>
  <c r="N487" i="10"/>
  <c r="N488" i="10"/>
  <c r="N489" i="10"/>
  <c r="N490" i="10"/>
  <c r="N491" i="10"/>
  <c r="N492" i="10"/>
  <c r="N493" i="10"/>
  <c r="N494" i="10"/>
  <c r="N495" i="10"/>
  <c r="N496" i="10"/>
  <c r="N497" i="10"/>
  <c r="N498" i="10"/>
  <c r="N499" i="10"/>
  <c r="N500" i="10"/>
  <c r="N501" i="10"/>
  <c r="N502" i="10"/>
  <c r="N503" i="10"/>
  <c r="N504" i="10"/>
  <c r="N505" i="10"/>
  <c r="N506" i="10"/>
  <c r="N507" i="10"/>
  <c r="N508" i="10"/>
  <c r="N509" i="10"/>
  <c r="N510" i="10"/>
  <c r="N511" i="10"/>
  <c r="N512" i="10"/>
  <c r="N513" i="10"/>
  <c r="N514" i="10"/>
  <c r="N515" i="10"/>
  <c r="N516" i="10"/>
  <c r="N517" i="10"/>
  <c r="N518" i="10"/>
  <c r="N519" i="10"/>
  <c r="N520" i="10"/>
  <c r="N521" i="10"/>
  <c r="N522" i="10"/>
  <c r="N523" i="10"/>
  <c r="N524" i="10"/>
  <c r="N525" i="10"/>
  <c r="N526" i="10"/>
  <c r="N527" i="10"/>
  <c r="N528" i="10"/>
  <c r="N529" i="10"/>
  <c r="N530" i="10"/>
  <c r="N531" i="10"/>
  <c r="N532" i="10"/>
  <c r="N533" i="10"/>
  <c r="N534" i="10"/>
  <c r="N535" i="10"/>
  <c r="N536" i="10"/>
  <c r="N537" i="10"/>
  <c r="N538" i="10"/>
  <c r="N539" i="10"/>
  <c r="N540" i="10"/>
  <c r="N541" i="10"/>
  <c r="N542" i="10"/>
  <c r="N543" i="10"/>
  <c r="N544" i="10"/>
  <c r="N545" i="10"/>
  <c r="N546" i="10"/>
  <c r="N547" i="10"/>
  <c r="N548" i="10"/>
  <c r="N549" i="10"/>
  <c r="N550" i="10"/>
  <c r="N551" i="10"/>
  <c r="N552" i="10"/>
  <c r="N553" i="10"/>
  <c r="N554" i="10"/>
  <c r="N555" i="10"/>
  <c r="N556" i="10"/>
  <c r="N557" i="10"/>
  <c r="N558" i="10"/>
  <c r="N559" i="10"/>
  <c r="N560" i="10"/>
  <c r="N561" i="10"/>
  <c r="N562" i="10"/>
  <c r="N563" i="10"/>
  <c r="N564" i="10"/>
  <c r="N565" i="10"/>
  <c r="N566" i="10"/>
  <c r="N567" i="10"/>
  <c r="N568" i="10"/>
  <c r="N569" i="10"/>
  <c r="N570" i="10"/>
  <c r="N571" i="10"/>
  <c r="N572" i="10"/>
  <c r="N573" i="10"/>
  <c r="N574" i="10"/>
  <c r="N575" i="10"/>
  <c r="N576" i="10"/>
  <c r="N577" i="10"/>
  <c r="N578" i="10"/>
  <c r="N579" i="10"/>
  <c r="N580" i="10"/>
  <c r="N581" i="10"/>
  <c r="N582" i="10"/>
  <c r="N583" i="10"/>
  <c r="N584" i="10"/>
  <c r="N585" i="10"/>
  <c r="N586" i="10"/>
  <c r="N587" i="10"/>
  <c r="N588" i="10"/>
  <c r="N589" i="10"/>
  <c r="N590" i="10"/>
  <c r="N591" i="10"/>
  <c r="N592" i="10"/>
  <c r="N593" i="10"/>
  <c r="N594" i="10"/>
  <c r="N595" i="10"/>
  <c r="N596" i="10"/>
  <c r="N597" i="10"/>
  <c r="N598" i="10"/>
  <c r="N599" i="10"/>
  <c r="N600" i="10"/>
  <c r="N601" i="10"/>
  <c r="N602" i="10"/>
  <c r="N603" i="10"/>
  <c r="N604" i="10"/>
  <c r="N605" i="10"/>
  <c r="N606" i="10"/>
  <c r="N607" i="10"/>
  <c r="N608" i="10"/>
  <c r="N609" i="10"/>
  <c r="N610" i="10"/>
  <c r="N611" i="10"/>
  <c r="N612" i="10"/>
  <c r="N613" i="10"/>
  <c r="N614" i="10"/>
  <c r="N615" i="10"/>
  <c r="N616" i="10"/>
  <c r="N617" i="10"/>
  <c r="N618" i="10"/>
  <c r="N619" i="10"/>
  <c r="N620" i="10"/>
  <c r="N621" i="10"/>
  <c r="N622" i="10"/>
  <c r="N623" i="10"/>
  <c r="N624" i="10"/>
  <c r="N625" i="10"/>
  <c r="N626" i="10"/>
  <c r="N627" i="10"/>
  <c r="N628" i="10"/>
  <c r="N629" i="10"/>
  <c r="N630" i="10"/>
  <c r="N631" i="10"/>
  <c r="N632" i="10"/>
  <c r="N633" i="10"/>
  <c r="N634" i="10"/>
  <c r="N635" i="10"/>
  <c r="N636" i="10"/>
  <c r="N637" i="10"/>
  <c r="N638" i="10"/>
  <c r="N639" i="10"/>
  <c r="N640" i="10"/>
  <c r="N641" i="10"/>
  <c r="N642" i="10"/>
  <c r="N643" i="10"/>
  <c r="N644" i="10"/>
  <c r="N645" i="10"/>
  <c r="N646" i="10"/>
  <c r="N647" i="10"/>
  <c r="N648" i="10"/>
  <c r="N649" i="10"/>
  <c r="N650" i="10"/>
  <c r="N651" i="10"/>
  <c r="N652" i="10"/>
  <c r="N653" i="10"/>
  <c r="N654" i="10"/>
  <c r="N655" i="10"/>
  <c r="N656" i="10"/>
  <c r="N657" i="10"/>
  <c r="N658" i="10"/>
  <c r="N659" i="10"/>
  <c r="N660" i="10"/>
  <c r="N661" i="10"/>
  <c r="N662" i="10"/>
  <c r="N663" i="10"/>
  <c r="N664" i="10"/>
  <c r="N665" i="10"/>
  <c r="N666" i="10"/>
  <c r="N667" i="10"/>
  <c r="N668" i="10"/>
  <c r="N669" i="10"/>
  <c r="N670" i="10"/>
  <c r="N671" i="10"/>
  <c r="N672" i="10"/>
  <c r="N673" i="10"/>
  <c r="N674" i="10"/>
  <c r="N675" i="10"/>
  <c r="N676" i="10"/>
  <c r="N677" i="10"/>
  <c r="N678" i="10"/>
  <c r="N679" i="10"/>
  <c r="N680" i="10"/>
  <c r="N681" i="10"/>
  <c r="N682" i="10"/>
  <c r="N683" i="10"/>
  <c r="N684" i="10"/>
  <c r="N685" i="10"/>
  <c r="N686" i="10"/>
  <c r="N687" i="10"/>
  <c r="N688" i="10"/>
  <c r="N689" i="10"/>
  <c r="N690" i="10"/>
  <c r="N691" i="10"/>
  <c r="N692" i="10"/>
  <c r="N693" i="10"/>
  <c r="N694" i="10"/>
  <c r="N695" i="10"/>
  <c r="N696" i="10"/>
  <c r="N697" i="10"/>
  <c r="N698" i="10"/>
  <c r="N699" i="10"/>
  <c r="N700" i="10"/>
  <c r="N701" i="10"/>
  <c r="N702" i="10"/>
  <c r="N703" i="10"/>
  <c r="N704" i="10"/>
  <c r="N705" i="10"/>
  <c r="N706" i="10"/>
  <c r="N707" i="10"/>
  <c r="N708" i="10"/>
  <c r="N709" i="10"/>
  <c r="N710" i="10"/>
  <c r="N711" i="10"/>
  <c r="N712" i="10"/>
  <c r="N713" i="10"/>
  <c r="N714" i="10"/>
  <c r="N715" i="10"/>
  <c r="N716" i="10"/>
  <c r="N717" i="10"/>
  <c r="N718" i="10"/>
  <c r="N719" i="10"/>
  <c r="N720" i="10"/>
  <c r="N721" i="10"/>
  <c r="N722" i="10"/>
  <c r="N723" i="10"/>
  <c r="N724" i="10"/>
  <c r="N725" i="10"/>
  <c r="N726" i="10"/>
  <c r="N727" i="10"/>
  <c r="N728" i="10"/>
  <c r="N729" i="10"/>
  <c r="N730" i="10"/>
  <c r="N731" i="10"/>
  <c r="N732" i="10"/>
  <c r="N733" i="10"/>
  <c r="N734" i="10"/>
  <c r="N735" i="10"/>
  <c r="N736" i="10"/>
  <c r="N737" i="10"/>
  <c r="N738" i="10"/>
  <c r="N739" i="10"/>
  <c r="N740" i="10"/>
  <c r="N741" i="10"/>
  <c r="N742" i="10"/>
  <c r="N743" i="10"/>
  <c r="N744" i="10"/>
  <c r="N745" i="10"/>
  <c r="N746" i="10"/>
  <c r="N747" i="10"/>
  <c r="N748" i="10"/>
  <c r="N749" i="10"/>
  <c r="N750" i="10"/>
  <c r="N751" i="10"/>
  <c r="N752" i="10"/>
  <c r="N753" i="10"/>
  <c r="N754" i="10"/>
  <c r="N755" i="10"/>
  <c r="N756" i="10"/>
  <c r="N757" i="10"/>
  <c r="N758" i="10"/>
  <c r="N759" i="10"/>
  <c r="N760" i="10"/>
  <c r="N761" i="10"/>
  <c r="N762" i="10"/>
  <c r="N763" i="10"/>
  <c r="N764" i="10"/>
  <c r="N765" i="10"/>
  <c r="N766" i="10"/>
  <c r="N767" i="10"/>
  <c r="N768" i="10"/>
  <c r="N769" i="10"/>
  <c r="N770" i="10"/>
  <c r="N771" i="10"/>
  <c r="N772" i="10"/>
  <c r="N773" i="10"/>
  <c r="N774" i="10"/>
  <c r="N775" i="10"/>
  <c r="N776" i="10"/>
  <c r="N777" i="10"/>
  <c r="N778" i="10"/>
  <c r="N779" i="10"/>
  <c r="N780" i="10"/>
  <c r="N781" i="10"/>
  <c r="N782" i="10"/>
  <c r="N783" i="10"/>
  <c r="N784" i="10"/>
  <c r="N785" i="10"/>
  <c r="N786" i="10"/>
  <c r="N787" i="10"/>
  <c r="N788" i="10"/>
  <c r="N789" i="10"/>
  <c r="N790" i="10"/>
  <c r="N791" i="10"/>
  <c r="N792" i="10"/>
  <c r="N793" i="10"/>
  <c r="N794" i="10"/>
  <c r="N795" i="10"/>
  <c r="N796" i="10"/>
  <c r="N797" i="10"/>
  <c r="N798" i="10"/>
  <c r="N799" i="10"/>
  <c r="N800" i="10"/>
  <c r="N801" i="10"/>
  <c r="N802" i="10"/>
  <c r="N803" i="10"/>
  <c r="N804" i="10"/>
  <c r="N805" i="10"/>
  <c r="N806" i="10"/>
  <c r="N807" i="10"/>
  <c r="N808" i="10"/>
  <c r="N809" i="10"/>
  <c r="N810" i="10"/>
  <c r="N811" i="10"/>
  <c r="N812" i="10"/>
  <c r="N813" i="10"/>
  <c r="N814" i="10"/>
  <c r="N815" i="10"/>
  <c r="N816" i="10"/>
  <c r="N817" i="10"/>
  <c r="N818" i="10"/>
  <c r="N819" i="10"/>
  <c r="N820" i="10"/>
  <c r="N821" i="10"/>
  <c r="N822" i="10"/>
  <c r="N823" i="10"/>
  <c r="N824" i="10"/>
  <c r="N825" i="10"/>
  <c r="N826" i="10"/>
  <c r="N827" i="10"/>
  <c r="N828" i="10"/>
  <c r="N829" i="10"/>
  <c r="N830" i="10"/>
  <c r="N831" i="10"/>
  <c r="N832" i="10"/>
  <c r="N833" i="10"/>
  <c r="N834" i="10"/>
  <c r="N835" i="10"/>
  <c r="N836" i="10"/>
  <c r="N837" i="10"/>
  <c r="N838" i="10"/>
  <c r="N839" i="10"/>
  <c r="N840" i="10"/>
  <c r="N841" i="10"/>
  <c r="N842" i="10"/>
  <c r="N843" i="10"/>
  <c r="N844" i="10"/>
  <c r="N845" i="10"/>
  <c r="N846" i="10"/>
  <c r="N847" i="10"/>
  <c r="N848" i="10"/>
  <c r="N849" i="10"/>
  <c r="N850" i="10"/>
  <c r="N851" i="10"/>
  <c r="N852" i="10"/>
  <c r="N853" i="10"/>
  <c r="N854" i="10"/>
  <c r="N855" i="10"/>
  <c r="N856" i="10"/>
  <c r="N857" i="10"/>
  <c r="N858" i="10"/>
  <c r="N859" i="10"/>
  <c r="N860" i="10"/>
  <c r="N861" i="10"/>
  <c r="N862" i="10"/>
  <c r="N863" i="10"/>
  <c r="N864" i="10"/>
  <c r="N865" i="10"/>
  <c r="N866" i="10"/>
  <c r="N867" i="10"/>
  <c r="N868" i="10"/>
  <c r="N869" i="10"/>
  <c r="N870" i="10"/>
  <c r="N871" i="10"/>
  <c r="N872" i="10"/>
  <c r="N873" i="10"/>
  <c r="N874" i="10"/>
  <c r="N875" i="10"/>
  <c r="N876" i="10"/>
  <c r="N877" i="10"/>
  <c r="N878" i="10"/>
  <c r="N879" i="10"/>
  <c r="N880" i="10"/>
  <c r="N881" i="10"/>
  <c r="N882" i="10"/>
  <c r="N883" i="10"/>
  <c r="N884" i="10"/>
  <c r="N885" i="10"/>
  <c r="N886" i="10"/>
  <c r="N887" i="10"/>
  <c r="N888" i="10"/>
  <c r="N889" i="10"/>
  <c r="N890" i="10"/>
  <c r="N891" i="10"/>
  <c r="N892" i="10"/>
  <c r="N893" i="10"/>
  <c r="N894" i="10"/>
  <c r="N895" i="10"/>
  <c r="N896" i="10"/>
  <c r="N897" i="10"/>
  <c r="N898" i="10"/>
  <c r="N899" i="10"/>
  <c r="N900" i="10"/>
  <c r="N901" i="10"/>
  <c r="N902" i="10"/>
  <c r="N903" i="10"/>
  <c r="N904" i="10"/>
  <c r="N905" i="10"/>
  <c r="N906" i="10"/>
  <c r="N907" i="10"/>
  <c r="N908" i="10"/>
  <c r="N909" i="10"/>
  <c r="N910" i="10"/>
  <c r="N911" i="10"/>
  <c r="N912" i="10"/>
  <c r="N913" i="10"/>
  <c r="N914" i="10"/>
  <c r="N915" i="10"/>
  <c r="N916" i="10"/>
  <c r="N917" i="10"/>
  <c r="N918" i="10"/>
  <c r="N919" i="10"/>
  <c r="N920" i="10"/>
  <c r="N921" i="10"/>
  <c r="N922" i="10"/>
  <c r="N923" i="10"/>
  <c r="N924" i="10"/>
  <c r="N925" i="10"/>
  <c r="N926" i="10"/>
  <c r="N927" i="10"/>
  <c r="N928" i="10"/>
  <c r="N929" i="10"/>
  <c r="N930" i="10"/>
  <c r="N931" i="10"/>
  <c r="N932" i="10"/>
  <c r="N933" i="10"/>
  <c r="N934" i="10"/>
  <c r="N935" i="10"/>
  <c r="N936" i="10"/>
  <c r="N937" i="10"/>
  <c r="N938" i="10"/>
  <c r="N939" i="10"/>
  <c r="N940" i="10"/>
  <c r="N941" i="10"/>
  <c r="N942" i="10"/>
  <c r="N943" i="10"/>
  <c r="N944" i="10"/>
  <c r="N945" i="10"/>
  <c r="N946" i="10"/>
  <c r="N947" i="10"/>
  <c r="N948" i="10"/>
  <c r="N949" i="10"/>
  <c r="N950" i="10"/>
  <c r="N951" i="10"/>
  <c r="N952" i="10"/>
  <c r="N953" i="10"/>
  <c r="N954" i="10"/>
  <c r="N955" i="10"/>
  <c r="N956" i="10"/>
  <c r="N957" i="10"/>
  <c r="N958" i="10"/>
  <c r="N959" i="10"/>
  <c r="N960" i="10"/>
  <c r="N961" i="10"/>
  <c r="N962" i="10"/>
  <c r="N963" i="10"/>
  <c r="N964" i="10"/>
  <c r="N965" i="10"/>
  <c r="N966" i="10"/>
  <c r="N967" i="10"/>
  <c r="N968" i="10"/>
  <c r="N969" i="10"/>
  <c r="N970" i="10"/>
  <c r="N971" i="10"/>
  <c r="N972" i="10"/>
  <c r="N973" i="10"/>
  <c r="N974" i="10"/>
  <c r="N975" i="10"/>
  <c r="N976" i="10"/>
  <c r="N977" i="10"/>
  <c r="N978" i="10"/>
  <c r="N979" i="10"/>
  <c r="N980" i="10"/>
  <c r="N981" i="10"/>
  <c r="N982" i="10"/>
  <c r="N983" i="10"/>
  <c r="N984" i="10"/>
  <c r="N985" i="10"/>
  <c r="N986" i="10"/>
  <c r="N987" i="10"/>
  <c r="N988" i="10"/>
  <c r="N989" i="10"/>
  <c r="N990" i="10"/>
  <c r="N991" i="10"/>
  <c r="N992" i="10"/>
  <c r="N993" i="10"/>
  <c r="N994" i="10"/>
  <c r="N995" i="10"/>
  <c r="N996" i="10"/>
  <c r="N997" i="10"/>
  <c r="N998" i="10"/>
  <c r="N999" i="10"/>
  <c r="N1000" i="10"/>
  <c r="N1001" i="10"/>
  <c r="M2" i="10"/>
  <c r="M3" i="10"/>
  <c r="M4" i="10"/>
  <c r="M5" i="10"/>
  <c r="M6" i="10"/>
  <c r="M7" i="10"/>
  <c r="M8" i="10"/>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59" i="10"/>
  <c r="M60" i="10"/>
  <c r="M61" i="10"/>
  <c r="M6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96" i="10"/>
  <c r="M97" i="10"/>
  <c r="M98" i="10"/>
  <c r="M99" i="10"/>
  <c r="M100" i="10"/>
  <c r="M101" i="10"/>
  <c r="M102" i="10"/>
  <c r="M103" i="10"/>
  <c r="M104" i="10"/>
  <c r="M105" i="10"/>
  <c r="M106" i="10"/>
  <c r="M107" i="10"/>
  <c r="M108" i="10"/>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147" i="10"/>
  <c r="M148" i="10"/>
  <c r="M149" i="10"/>
  <c r="M150" i="10"/>
  <c r="M151" i="10"/>
  <c r="M152" i="10"/>
  <c r="M153" i="10"/>
  <c r="M154" i="10"/>
  <c r="M155" i="10"/>
  <c r="M156" i="10"/>
  <c r="M157" i="10"/>
  <c r="M158" i="10"/>
  <c r="M159" i="10"/>
  <c r="M160" i="10"/>
  <c r="M161" i="10"/>
  <c r="M162" i="10"/>
  <c r="M163" i="10"/>
  <c r="M164" i="10"/>
  <c r="M165" i="10"/>
  <c r="M166" i="10"/>
  <c r="M167" i="10"/>
  <c r="M168" i="10"/>
  <c r="M169" i="10"/>
  <c r="M170" i="10"/>
  <c r="M171" i="10"/>
  <c r="M172" i="10"/>
  <c r="M173" i="10"/>
  <c r="M174" i="10"/>
  <c r="M175" i="10"/>
  <c r="M176" i="10"/>
  <c r="M177" i="10"/>
  <c r="M178" i="10"/>
  <c r="M179" i="10"/>
  <c r="M180" i="10"/>
  <c r="M181" i="10"/>
  <c r="M182" i="10"/>
  <c r="M183" i="10"/>
  <c r="M184" i="10"/>
  <c r="M185" i="10"/>
  <c r="M186" i="10"/>
  <c r="M187" i="10"/>
  <c r="M188" i="10"/>
  <c r="M189" i="10"/>
  <c r="M190" i="10"/>
  <c r="M191" i="10"/>
  <c r="M192" i="10"/>
  <c r="M193" i="10"/>
  <c r="M194" i="10"/>
  <c r="M195" i="10"/>
  <c r="M196" i="10"/>
  <c r="M197" i="10"/>
  <c r="M198" i="10"/>
  <c r="M199" i="10"/>
  <c r="M200" i="10"/>
  <c r="M201" i="10"/>
  <c r="M202" i="10"/>
  <c r="M203" i="10"/>
  <c r="M204" i="10"/>
  <c r="M205" i="10"/>
  <c r="M206" i="10"/>
  <c r="M207" i="10"/>
  <c r="M208" i="10"/>
  <c r="M209" i="10"/>
  <c r="M210" i="10"/>
  <c r="M211" i="10"/>
  <c r="M212" i="10"/>
  <c r="M213" i="10"/>
  <c r="M214" i="10"/>
  <c r="M215" i="10"/>
  <c r="M216" i="10"/>
  <c r="M217" i="10"/>
  <c r="M218" i="10"/>
  <c r="M219" i="10"/>
  <c r="M220" i="10"/>
  <c r="M221" i="10"/>
  <c r="M222" i="10"/>
  <c r="M223" i="10"/>
  <c r="M224" i="10"/>
  <c r="M225" i="10"/>
  <c r="M226" i="10"/>
  <c r="M227" i="10"/>
  <c r="M228" i="10"/>
  <c r="M229" i="10"/>
  <c r="M230" i="10"/>
  <c r="M231" i="10"/>
  <c r="M232" i="10"/>
  <c r="M233" i="10"/>
  <c r="M234" i="10"/>
  <c r="M235" i="10"/>
  <c r="M236" i="10"/>
  <c r="M237" i="10"/>
  <c r="M238" i="10"/>
  <c r="M239" i="10"/>
  <c r="M240" i="10"/>
  <c r="M241" i="10"/>
  <c r="M242" i="10"/>
  <c r="M243" i="10"/>
  <c r="M244" i="10"/>
  <c r="M245" i="10"/>
  <c r="M246" i="10"/>
  <c r="M247" i="10"/>
  <c r="M248" i="10"/>
  <c r="M249" i="10"/>
  <c r="M250" i="10"/>
  <c r="M251" i="10"/>
  <c r="M252" i="10"/>
  <c r="M253" i="10"/>
  <c r="M254" i="10"/>
  <c r="M255" i="10"/>
  <c r="M256" i="10"/>
  <c r="M257" i="10"/>
  <c r="M258" i="10"/>
  <c r="M259" i="10"/>
  <c r="M260" i="10"/>
  <c r="M261" i="10"/>
  <c r="M262" i="10"/>
  <c r="M263" i="10"/>
  <c r="M264" i="10"/>
  <c r="M265" i="10"/>
  <c r="M266" i="10"/>
  <c r="M267" i="10"/>
  <c r="M268" i="10"/>
  <c r="M269" i="10"/>
  <c r="M270" i="10"/>
  <c r="M271" i="10"/>
  <c r="M272" i="10"/>
  <c r="M273" i="10"/>
  <c r="M274" i="10"/>
  <c r="M275" i="10"/>
  <c r="M276" i="10"/>
  <c r="M277" i="10"/>
  <c r="M278" i="10"/>
  <c r="M279" i="10"/>
  <c r="M280" i="10"/>
  <c r="M281" i="10"/>
  <c r="M282" i="10"/>
  <c r="M283" i="10"/>
  <c r="M284" i="10"/>
  <c r="M285" i="10"/>
  <c r="M286" i="10"/>
  <c r="M287" i="10"/>
  <c r="M288" i="10"/>
  <c r="M289" i="10"/>
  <c r="M290" i="10"/>
  <c r="M291" i="10"/>
  <c r="M292" i="10"/>
  <c r="M293" i="10"/>
  <c r="M294" i="10"/>
  <c r="M295" i="10"/>
  <c r="M296" i="10"/>
  <c r="M297" i="10"/>
  <c r="M298" i="10"/>
  <c r="M299" i="10"/>
  <c r="M300" i="10"/>
  <c r="M301" i="10"/>
  <c r="M302" i="10"/>
  <c r="M303" i="10"/>
  <c r="M304" i="10"/>
  <c r="M305" i="10"/>
  <c r="M306" i="10"/>
  <c r="M307" i="10"/>
  <c r="M308" i="10"/>
  <c r="M309" i="10"/>
  <c r="M310" i="10"/>
  <c r="M311" i="10"/>
  <c r="M312" i="10"/>
  <c r="M313" i="10"/>
  <c r="M314" i="10"/>
  <c r="M315" i="10"/>
  <c r="M316" i="10"/>
  <c r="M317" i="10"/>
  <c r="M318" i="10"/>
  <c r="M319" i="10"/>
  <c r="M320" i="10"/>
  <c r="M321" i="10"/>
  <c r="M322" i="10"/>
  <c r="M323" i="10"/>
  <c r="M324" i="10"/>
  <c r="M325" i="10"/>
  <c r="M326" i="10"/>
  <c r="M327" i="10"/>
  <c r="M328" i="10"/>
  <c r="M329" i="10"/>
  <c r="M330" i="10"/>
  <c r="M331" i="10"/>
  <c r="M332" i="10"/>
  <c r="M333" i="10"/>
  <c r="M334" i="10"/>
  <c r="M335" i="10"/>
  <c r="M336" i="10"/>
  <c r="M337" i="10"/>
  <c r="M338" i="10"/>
  <c r="M339" i="10"/>
  <c r="M340" i="10"/>
  <c r="M341" i="10"/>
  <c r="M342" i="10"/>
  <c r="M343" i="10"/>
  <c r="M344" i="10"/>
  <c r="M345" i="10"/>
  <c r="M346" i="10"/>
  <c r="M347" i="10"/>
  <c r="M348" i="10"/>
  <c r="M349" i="10"/>
  <c r="M350" i="10"/>
  <c r="M351" i="10"/>
  <c r="M352" i="10"/>
  <c r="M353" i="10"/>
  <c r="M354" i="10"/>
  <c r="M355" i="10"/>
  <c r="M356" i="10"/>
  <c r="M357" i="10"/>
  <c r="M358" i="10"/>
  <c r="M359" i="10"/>
  <c r="M360" i="10"/>
  <c r="M361" i="10"/>
  <c r="M362" i="10"/>
  <c r="M363" i="10"/>
  <c r="M364" i="10"/>
  <c r="M365" i="10"/>
  <c r="M366" i="10"/>
  <c r="M367" i="10"/>
  <c r="M368" i="10"/>
  <c r="M369" i="10"/>
  <c r="M370" i="10"/>
  <c r="M371" i="10"/>
  <c r="M372" i="10"/>
  <c r="M373" i="10"/>
  <c r="M374" i="10"/>
  <c r="M375" i="10"/>
  <c r="M376" i="10"/>
  <c r="M377" i="10"/>
  <c r="M378" i="10"/>
  <c r="M379" i="10"/>
  <c r="M380" i="10"/>
  <c r="M381" i="10"/>
  <c r="M382" i="10"/>
  <c r="M383" i="10"/>
  <c r="M384" i="10"/>
  <c r="M385" i="10"/>
  <c r="M386" i="10"/>
  <c r="M387" i="10"/>
  <c r="M388" i="10"/>
  <c r="M389" i="10"/>
  <c r="M390" i="10"/>
  <c r="M391" i="10"/>
  <c r="M392" i="10"/>
  <c r="M393" i="10"/>
  <c r="M394" i="10"/>
  <c r="M395" i="10"/>
  <c r="M396" i="10"/>
  <c r="M397" i="10"/>
  <c r="M398" i="10"/>
  <c r="M399" i="10"/>
  <c r="M400" i="10"/>
  <c r="M401" i="10"/>
  <c r="M402" i="10"/>
  <c r="M403" i="10"/>
  <c r="M404" i="10"/>
  <c r="M405" i="10"/>
  <c r="M406" i="10"/>
  <c r="M407" i="10"/>
  <c r="M408" i="10"/>
  <c r="M409" i="10"/>
  <c r="M410" i="10"/>
  <c r="M411" i="10"/>
  <c r="M412" i="10"/>
  <c r="M413" i="10"/>
  <c r="M414" i="10"/>
  <c r="M415" i="10"/>
  <c r="M416" i="10"/>
  <c r="M417" i="10"/>
  <c r="M418" i="10"/>
  <c r="M419" i="10"/>
  <c r="M420" i="10"/>
  <c r="M421" i="10"/>
  <c r="M422" i="10"/>
  <c r="M423" i="10"/>
  <c r="M424" i="10"/>
  <c r="M425" i="10"/>
  <c r="M426" i="10"/>
  <c r="M427" i="10"/>
  <c r="M428" i="10"/>
  <c r="M429" i="10"/>
  <c r="M430" i="10"/>
  <c r="M431" i="10"/>
  <c r="M432" i="10"/>
  <c r="M433" i="10"/>
  <c r="M434" i="10"/>
  <c r="M435" i="10"/>
  <c r="M436" i="10"/>
  <c r="M437" i="10"/>
  <c r="M438" i="10"/>
  <c r="M439" i="10"/>
  <c r="M440" i="10"/>
  <c r="M441" i="10"/>
  <c r="M442" i="10"/>
  <c r="M443" i="10"/>
  <c r="M444" i="10"/>
  <c r="M445" i="10"/>
  <c r="M446" i="10"/>
  <c r="M447" i="10"/>
  <c r="M448" i="10"/>
  <c r="M449" i="10"/>
  <c r="M450" i="10"/>
  <c r="M451" i="10"/>
  <c r="M452" i="10"/>
  <c r="M453" i="10"/>
  <c r="M454" i="10"/>
  <c r="M455" i="10"/>
  <c r="M456" i="10"/>
  <c r="M457" i="10"/>
  <c r="M458" i="10"/>
  <c r="M459" i="10"/>
  <c r="M460" i="10"/>
  <c r="M461" i="10"/>
  <c r="M462" i="10"/>
  <c r="M463" i="10"/>
  <c r="M464" i="10"/>
  <c r="M465" i="10"/>
  <c r="M466" i="10"/>
  <c r="M467" i="10"/>
  <c r="M468" i="10"/>
  <c r="M469" i="10"/>
  <c r="M470" i="10"/>
  <c r="M471" i="10"/>
  <c r="M472" i="10"/>
  <c r="M473" i="10"/>
  <c r="M474" i="10"/>
  <c r="M475" i="10"/>
  <c r="M476" i="10"/>
  <c r="M477" i="10"/>
  <c r="M478" i="10"/>
  <c r="M479" i="10"/>
  <c r="M480" i="10"/>
  <c r="M481" i="10"/>
  <c r="M482" i="10"/>
  <c r="M483" i="10"/>
  <c r="M484" i="10"/>
  <c r="M485" i="10"/>
  <c r="M486" i="10"/>
  <c r="M487" i="10"/>
  <c r="M488" i="10"/>
  <c r="M489" i="10"/>
  <c r="M490" i="10"/>
  <c r="M491" i="10"/>
  <c r="M492" i="10"/>
  <c r="M493" i="10"/>
  <c r="M494" i="10"/>
  <c r="M495" i="10"/>
  <c r="M496" i="10"/>
  <c r="M497" i="10"/>
  <c r="M498" i="10"/>
  <c r="M499" i="10"/>
  <c r="M500" i="10"/>
  <c r="M501" i="10"/>
  <c r="M502" i="10"/>
  <c r="M503" i="10"/>
  <c r="M504" i="10"/>
  <c r="M505" i="10"/>
  <c r="M506" i="10"/>
  <c r="M507" i="10"/>
  <c r="M508" i="10"/>
  <c r="M509" i="10"/>
  <c r="M510" i="10"/>
  <c r="M511" i="10"/>
  <c r="M512" i="10"/>
  <c r="M513" i="10"/>
  <c r="M514" i="10"/>
  <c r="M515" i="10"/>
  <c r="M516" i="10"/>
  <c r="M517" i="10"/>
  <c r="M518" i="10"/>
  <c r="M519" i="10"/>
  <c r="M520" i="10"/>
  <c r="M521" i="10"/>
  <c r="M522" i="10"/>
  <c r="M523" i="10"/>
  <c r="M524" i="10"/>
  <c r="M525" i="10"/>
  <c r="M526" i="10"/>
  <c r="M527" i="10"/>
  <c r="M528" i="10"/>
  <c r="M529" i="10"/>
  <c r="M530" i="10"/>
  <c r="M531" i="10"/>
  <c r="M532" i="10"/>
  <c r="M533" i="10"/>
  <c r="M534" i="10"/>
  <c r="M535" i="10"/>
  <c r="M536" i="10"/>
  <c r="M537" i="10"/>
  <c r="M538" i="10"/>
  <c r="M539" i="10"/>
  <c r="M540" i="10"/>
  <c r="M541" i="10"/>
  <c r="M542" i="10"/>
  <c r="M543" i="10"/>
  <c r="M544" i="10"/>
  <c r="M545" i="10"/>
  <c r="M546" i="10"/>
  <c r="M547" i="10"/>
  <c r="M548" i="10"/>
  <c r="M549" i="10"/>
  <c r="M550" i="10"/>
  <c r="M551" i="10"/>
  <c r="M552" i="10"/>
  <c r="M553" i="10"/>
  <c r="M554" i="10"/>
  <c r="M555" i="10"/>
  <c r="M556" i="10"/>
  <c r="M557" i="10"/>
  <c r="M558" i="10"/>
  <c r="M559" i="10"/>
  <c r="M560" i="10"/>
  <c r="M561" i="10"/>
  <c r="M562" i="10"/>
  <c r="M563" i="10"/>
  <c r="M564" i="10"/>
  <c r="M565" i="10"/>
  <c r="M566" i="10"/>
  <c r="M567" i="10"/>
  <c r="M568" i="10"/>
  <c r="M569" i="10"/>
  <c r="M570" i="10"/>
  <c r="M571" i="10"/>
  <c r="M572" i="10"/>
  <c r="M573" i="10"/>
  <c r="M574" i="10"/>
  <c r="M575" i="10"/>
  <c r="M576" i="10"/>
  <c r="M577" i="10"/>
  <c r="M578" i="10"/>
  <c r="M579" i="10"/>
  <c r="M580" i="10"/>
  <c r="M581" i="10"/>
  <c r="M582" i="10"/>
  <c r="M583" i="10"/>
  <c r="M584" i="10"/>
  <c r="M585" i="10"/>
  <c r="M586" i="10"/>
  <c r="M587" i="10"/>
  <c r="M588" i="10"/>
  <c r="M589" i="10"/>
  <c r="M590" i="10"/>
  <c r="M591" i="10"/>
  <c r="M592" i="10"/>
  <c r="M593" i="10"/>
  <c r="M594" i="10"/>
  <c r="M595" i="10"/>
  <c r="M596" i="10"/>
  <c r="M597" i="10"/>
  <c r="M598" i="10"/>
  <c r="M599" i="10"/>
  <c r="M600" i="10"/>
  <c r="M601" i="10"/>
  <c r="M602" i="10"/>
  <c r="M603" i="10"/>
  <c r="M604" i="10"/>
  <c r="M605" i="10"/>
  <c r="M606" i="10"/>
  <c r="M607" i="10"/>
  <c r="M608" i="10"/>
  <c r="M609" i="10"/>
  <c r="M610" i="10"/>
  <c r="M611" i="10"/>
  <c r="M612" i="10"/>
  <c r="M613" i="10"/>
  <c r="M614" i="10"/>
  <c r="M615" i="10"/>
  <c r="M616" i="10"/>
  <c r="M617" i="10"/>
  <c r="M618" i="10"/>
  <c r="M619" i="10"/>
  <c r="M620" i="10"/>
  <c r="M621" i="10"/>
  <c r="M622" i="10"/>
  <c r="M623" i="10"/>
  <c r="M624" i="10"/>
  <c r="M625" i="10"/>
  <c r="M626" i="10"/>
  <c r="M627" i="10"/>
  <c r="M628" i="10"/>
  <c r="M629" i="10"/>
  <c r="M630" i="10"/>
  <c r="M631" i="10"/>
  <c r="M632" i="10"/>
  <c r="M633" i="10"/>
  <c r="M634" i="10"/>
  <c r="M635" i="10"/>
  <c r="M636" i="10"/>
  <c r="M637" i="10"/>
  <c r="M638" i="10"/>
  <c r="M639" i="10"/>
  <c r="M640" i="10"/>
  <c r="M641" i="10"/>
  <c r="M642" i="10"/>
  <c r="M643" i="10"/>
  <c r="M644" i="10"/>
  <c r="M645" i="10"/>
  <c r="M646" i="10"/>
  <c r="M647" i="10"/>
  <c r="M648" i="10"/>
  <c r="M649" i="10"/>
  <c r="M650" i="10"/>
  <c r="M651" i="10"/>
  <c r="M652" i="10"/>
  <c r="M653" i="10"/>
  <c r="M654" i="10"/>
  <c r="M655" i="10"/>
  <c r="M656" i="10"/>
  <c r="M657" i="10"/>
  <c r="M658" i="10"/>
  <c r="M659" i="10"/>
  <c r="M660" i="10"/>
  <c r="M661" i="10"/>
  <c r="M662" i="10"/>
  <c r="M663" i="10"/>
  <c r="M664" i="10"/>
  <c r="M665" i="10"/>
  <c r="M666" i="10"/>
  <c r="M667" i="10"/>
  <c r="M668" i="10"/>
  <c r="M669" i="10"/>
  <c r="M670" i="10"/>
  <c r="M671" i="10"/>
  <c r="M672" i="10"/>
  <c r="M673" i="10"/>
  <c r="M674" i="10"/>
  <c r="M675" i="10"/>
  <c r="M676" i="10"/>
  <c r="M677" i="10"/>
  <c r="M678" i="10"/>
  <c r="M679" i="10"/>
  <c r="M680" i="10"/>
  <c r="M681" i="10"/>
  <c r="M682" i="10"/>
  <c r="M683" i="10"/>
  <c r="M684" i="10"/>
  <c r="M685" i="10"/>
  <c r="M686" i="10"/>
  <c r="M687" i="10"/>
  <c r="M688" i="10"/>
  <c r="M689" i="10"/>
  <c r="M690" i="10"/>
  <c r="M691" i="10"/>
  <c r="M692" i="10"/>
  <c r="M693" i="10"/>
  <c r="M694" i="10"/>
  <c r="M695" i="10"/>
  <c r="M696" i="10"/>
  <c r="M697" i="10"/>
  <c r="M698" i="10"/>
  <c r="M699" i="10"/>
  <c r="M700" i="10"/>
  <c r="M701" i="10"/>
  <c r="M702" i="10"/>
  <c r="M703" i="10"/>
  <c r="M704" i="10"/>
  <c r="M705" i="10"/>
  <c r="M706" i="10"/>
  <c r="M707" i="10"/>
  <c r="M708" i="10"/>
  <c r="M709" i="10"/>
  <c r="M710" i="10"/>
  <c r="M711" i="10"/>
  <c r="M712" i="10"/>
  <c r="M713" i="10"/>
  <c r="M714" i="10"/>
  <c r="M715" i="10"/>
  <c r="M716" i="10"/>
  <c r="M717" i="10"/>
  <c r="M718" i="10"/>
  <c r="M719" i="10"/>
  <c r="M720" i="10"/>
  <c r="M721" i="10"/>
  <c r="M722" i="10"/>
  <c r="M723" i="10"/>
  <c r="M724" i="10"/>
  <c r="M725" i="10"/>
  <c r="M726" i="10"/>
  <c r="M727" i="10"/>
  <c r="M728" i="10"/>
  <c r="M729" i="10"/>
  <c r="M730" i="10"/>
  <c r="M731" i="10"/>
  <c r="M732" i="10"/>
  <c r="M733" i="10"/>
  <c r="M734" i="10"/>
  <c r="M735" i="10"/>
  <c r="M736" i="10"/>
  <c r="M737" i="10"/>
  <c r="M738" i="10"/>
  <c r="M739" i="10"/>
  <c r="M740" i="10"/>
  <c r="M741" i="10"/>
  <c r="M742" i="10"/>
  <c r="M743" i="10"/>
  <c r="M744" i="10"/>
  <c r="M745" i="10"/>
  <c r="M746" i="10"/>
  <c r="M747" i="10"/>
  <c r="M748" i="10"/>
  <c r="M749" i="10"/>
  <c r="M750" i="10"/>
  <c r="M751" i="10"/>
  <c r="M752" i="10"/>
  <c r="M753" i="10"/>
  <c r="M754" i="10"/>
  <c r="M755" i="10"/>
  <c r="M756" i="10"/>
  <c r="M757" i="10"/>
  <c r="M758" i="10"/>
  <c r="M759" i="10"/>
  <c r="M760" i="10"/>
  <c r="M761" i="10"/>
  <c r="M762" i="10"/>
  <c r="M763" i="10"/>
  <c r="M764" i="10"/>
  <c r="M765" i="10"/>
  <c r="M766" i="10"/>
  <c r="M767" i="10"/>
  <c r="M768" i="10"/>
  <c r="M769" i="10"/>
  <c r="M770" i="10"/>
  <c r="M771" i="10"/>
  <c r="M772" i="10"/>
  <c r="M773" i="10"/>
  <c r="M774" i="10"/>
  <c r="M775" i="10"/>
  <c r="M776" i="10"/>
  <c r="M777" i="10"/>
  <c r="M778" i="10"/>
  <c r="M779" i="10"/>
  <c r="M780" i="10"/>
  <c r="M781" i="10"/>
  <c r="M782" i="10"/>
  <c r="M783" i="10"/>
  <c r="M784" i="10"/>
  <c r="M785" i="10"/>
  <c r="M786" i="10"/>
  <c r="M787" i="10"/>
  <c r="M788" i="10"/>
  <c r="M789" i="10"/>
  <c r="M790" i="10"/>
  <c r="M791" i="10"/>
  <c r="M792" i="10"/>
  <c r="M793" i="10"/>
  <c r="M794" i="10"/>
  <c r="M795" i="10"/>
  <c r="M796" i="10"/>
  <c r="M797" i="10"/>
  <c r="M798" i="10"/>
  <c r="M799" i="10"/>
  <c r="M800" i="10"/>
  <c r="M801" i="10"/>
  <c r="M802" i="10"/>
  <c r="M803" i="10"/>
  <c r="M804" i="10"/>
  <c r="M805" i="10"/>
  <c r="M806" i="10"/>
  <c r="M807" i="10"/>
  <c r="M808" i="10"/>
  <c r="M809" i="10"/>
  <c r="M810" i="10"/>
  <c r="M811" i="10"/>
  <c r="M812" i="10"/>
  <c r="M813" i="10"/>
  <c r="M814" i="10"/>
  <c r="M815" i="10"/>
  <c r="M816" i="10"/>
  <c r="M817" i="10"/>
  <c r="M818" i="10"/>
  <c r="M819" i="10"/>
  <c r="M820" i="10"/>
  <c r="M821" i="10"/>
  <c r="M822" i="10"/>
  <c r="M823" i="10"/>
  <c r="M824" i="10"/>
  <c r="M825" i="10"/>
  <c r="M826" i="10"/>
  <c r="M827" i="10"/>
  <c r="M828" i="10"/>
  <c r="M829" i="10"/>
  <c r="M830" i="10"/>
  <c r="M831" i="10"/>
  <c r="M832" i="10"/>
  <c r="M833" i="10"/>
  <c r="M834" i="10"/>
  <c r="M835" i="10"/>
  <c r="M836" i="10"/>
  <c r="M837" i="10"/>
  <c r="M838" i="10"/>
  <c r="M839" i="10"/>
  <c r="M840" i="10"/>
  <c r="M841" i="10"/>
  <c r="M842" i="10"/>
  <c r="M843" i="10"/>
  <c r="M844" i="10"/>
  <c r="M845" i="10"/>
  <c r="M846" i="10"/>
  <c r="M847" i="10"/>
  <c r="M848" i="10"/>
  <c r="M849" i="10"/>
  <c r="M850" i="10"/>
  <c r="M851" i="10"/>
  <c r="M852" i="10"/>
  <c r="M853" i="10"/>
  <c r="M854" i="10"/>
  <c r="M855" i="10"/>
  <c r="M856" i="10"/>
  <c r="M857" i="10"/>
  <c r="M858" i="10"/>
  <c r="M859" i="10"/>
  <c r="M860" i="10"/>
  <c r="M861" i="10"/>
  <c r="M862" i="10"/>
  <c r="M863" i="10"/>
  <c r="M864" i="10"/>
  <c r="M865" i="10"/>
  <c r="M866" i="10"/>
  <c r="M867" i="10"/>
  <c r="M868" i="10"/>
  <c r="M869" i="10"/>
  <c r="M870" i="10"/>
  <c r="M871" i="10"/>
  <c r="M872" i="10"/>
  <c r="M873" i="10"/>
  <c r="M874" i="10"/>
  <c r="M875" i="10"/>
  <c r="M876" i="10"/>
  <c r="M877" i="10"/>
  <c r="M878" i="10"/>
  <c r="M879" i="10"/>
  <c r="M880" i="10"/>
  <c r="M881" i="10"/>
  <c r="M882" i="10"/>
  <c r="M883" i="10"/>
  <c r="M884" i="10"/>
  <c r="M885" i="10"/>
  <c r="M886" i="10"/>
  <c r="M887" i="10"/>
  <c r="M888" i="10"/>
  <c r="M889" i="10"/>
  <c r="M890" i="10"/>
  <c r="M891" i="10"/>
  <c r="M892" i="10"/>
  <c r="M893" i="10"/>
  <c r="M894" i="10"/>
  <c r="M895" i="10"/>
  <c r="M896" i="10"/>
  <c r="M897" i="10"/>
  <c r="M898" i="10"/>
  <c r="M899" i="10"/>
  <c r="M900" i="10"/>
  <c r="M901" i="10"/>
  <c r="M902" i="10"/>
  <c r="M903" i="10"/>
  <c r="M904" i="10"/>
  <c r="M905" i="10"/>
  <c r="M906" i="10"/>
  <c r="M907" i="10"/>
  <c r="M908" i="10"/>
  <c r="M909" i="10"/>
  <c r="M910" i="10"/>
  <c r="M911" i="10"/>
  <c r="M912" i="10"/>
  <c r="M913" i="10"/>
  <c r="M914" i="10"/>
  <c r="M915" i="10"/>
  <c r="M916" i="10"/>
  <c r="M917" i="10"/>
  <c r="M918" i="10"/>
  <c r="M919" i="10"/>
  <c r="M920" i="10"/>
  <c r="M921" i="10"/>
  <c r="M922" i="10"/>
  <c r="M923" i="10"/>
  <c r="M924" i="10"/>
  <c r="M925" i="10"/>
  <c r="M926" i="10"/>
  <c r="M927" i="10"/>
  <c r="M928" i="10"/>
  <c r="M929" i="10"/>
  <c r="M930" i="10"/>
  <c r="M931" i="10"/>
  <c r="M932" i="10"/>
  <c r="M933" i="10"/>
  <c r="M934" i="10"/>
  <c r="M935" i="10"/>
  <c r="M936" i="10"/>
  <c r="M937" i="10"/>
  <c r="M938" i="10"/>
  <c r="M939" i="10"/>
  <c r="M940" i="10"/>
  <c r="M941" i="10"/>
  <c r="M942" i="10"/>
  <c r="M943" i="10"/>
  <c r="M944" i="10"/>
  <c r="M945" i="10"/>
  <c r="M946" i="10"/>
  <c r="M947" i="10"/>
  <c r="M948" i="10"/>
  <c r="M949" i="10"/>
  <c r="M950" i="10"/>
  <c r="M951" i="10"/>
  <c r="M952" i="10"/>
  <c r="M953" i="10"/>
  <c r="M954" i="10"/>
  <c r="M955" i="10"/>
  <c r="M956" i="10"/>
  <c r="M957" i="10"/>
  <c r="M958" i="10"/>
  <c r="M959" i="10"/>
  <c r="M960" i="10"/>
  <c r="M961" i="10"/>
  <c r="M962" i="10"/>
  <c r="M963" i="10"/>
  <c r="M964" i="10"/>
  <c r="M965" i="10"/>
  <c r="M966" i="10"/>
  <c r="M967" i="10"/>
  <c r="M968" i="10"/>
  <c r="M969" i="10"/>
  <c r="M970" i="10"/>
  <c r="M971" i="10"/>
  <c r="M972" i="10"/>
  <c r="M973" i="10"/>
  <c r="M974" i="10"/>
  <c r="M975" i="10"/>
  <c r="M976" i="10"/>
  <c r="M977" i="10"/>
  <c r="M978" i="10"/>
  <c r="M979" i="10"/>
  <c r="M980" i="10"/>
  <c r="M981" i="10"/>
  <c r="M982" i="10"/>
  <c r="M983" i="10"/>
  <c r="M984" i="10"/>
  <c r="M985" i="10"/>
  <c r="M986" i="10"/>
  <c r="M987" i="10"/>
  <c r="M988" i="10"/>
  <c r="M989" i="10"/>
  <c r="M990" i="10"/>
  <c r="M991" i="10"/>
  <c r="M992" i="10"/>
  <c r="M993" i="10"/>
  <c r="M994" i="10"/>
  <c r="M995" i="10"/>
  <c r="M996" i="10"/>
  <c r="M997" i="10"/>
  <c r="M998" i="10"/>
  <c r="M999" i="10"/>
  <c r="M1000" i="10"/>
  <c r="M1001" i="10"/>
  <c r="L2" i="10"/>
  <c r="L3" i="10"/>
  <c r="L4" i="10"/>
  <c r="L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1" i="10"/>
  <c r="L102" i="10"/>
  <c r="L103" i="10"/>
  <c r="L104" i="10"/>
  <c r="L105" i="10"/>
  <c r="L106" i="10"/>
  <c r="L107" i="10"/>
  <c r="L108" i="10"/>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4" i="10"/>
  <c r="L135" i="10"/>
  <c r="L136" i="10"/>
  <c r="L137" i="10"/>
  <c r="L138" i="10"/>
  <c r="L139" i="10"/>
  <c r="L140" i="10"/>
  <c r="L141" i="10"/>
  <c r="L142" i="10"/>
  <c r="L143" i="10"/>
  <c r="L144" i="10"/>
  <c r="L145" i="10"/>
  <c r="L146" i="10"/>
  <c r="L147" i="10"/>
  <c r="L148" i="10"/>
  <c r="L149" i="10"/>
  <c r="L150" i="10"/>
  <c r="L151" i="10"/>
  <c r="L152" i="10"/>
  <c r="L153" i="10"/>
  <c r="L154" i="10"/>
  <c r="L155" i="10"/>
  <c r="L156" i="10"/>
  <c r="L157" i="10"/>
  <c r="L158" i="10"/>
  <c r="L159" i="10"/>
  <c r="L160" i="10"/>
  <c r="L161" i="10"/>
  <c r="L162" i="10"/>
  <c r="L163" i="10"/>
  <c r="L164" i="10"/>
  <c r="L165" i="10"/>
  <c r="L166" i="10"/>
  <c r="L167" i="10"/>
  <c r="L168" i="10"/>
  <c r="L169" i="10"/>
  <c r="L170" i="10"/>
  <c r="L171" i="10"/>
  <c r="L172" i="10"/>
  <c r="L173" i="10"/>
  <c r="L174" i="10"/>
  <c r="L175" i="10"/>
  <c r="L176" i="10"/>
  <c r="L177" i="10"/>
  <c r="L178" i="10"/>
  <c r="L179" i="10"/>
  <c r="L180" i="10"/>
  <c r="L181" i="10"/>
  <c r="L182" i="10"/>
  <c r="L183" i="10"/>
  <c r="L184" i="10"/>
  <c r="L185" i="10"/>
  <c r="L186" i="10"/>
  <c r="L187" i="10"/>
  <c r="L188" i="10"/>
  <c r="L189" i="10"/>
  <c r="L190" i="10"/>
  <c r="L191" i="10"/>
  <c r="L192" i="10"/>
  <c r="L193" i="10"/>
  <c r="L194" i="10"/>
  <c r="L195" i="10"/>
  <c r="L196" i="10"/>
  <c r="L197" i="10"/>
  <c r="L198" i="10"/>
  <c r="L199" i="10"/>
  <c r="L200" i="10"/>
  <c r="L201" i="10"/>
  <c r="L202" i="10"/>
  <c r="L203" i="10"/>
  <c r="L204" i="10"/>
  <c r="L205" i="10"/>
  <c r="L206" i="10"/>
  <c r="L207" i="10"/>
  <c r="L208" i="10"/>
  <c r="L209" i="10"/>
  <c r="L210" i="10"/>
  <c r="L211" i="10"/>
  <c r="L212" i="10"/>
  <c r="L213" i="10"/>
  <c r="L214" i="10"/>
  <c r="L215" i="10"/>
  <c r="L216" i="10"/>
  <c r="L217" i="10"/>
  <c r="L218" i="10"/>
  <c r="L219" i="10"/>
  <c r="L220" i="10"/>
  <c r="L221" i="10"/>
  <c r="L222" i="10"/>
  <c r="L223" i="10"/>
  <c r="L224" i="10"/>
  <c r="L225" i="10"/>
  <c r="L226" i="10"/>
  <c r="L227" i="10"/>
  <c r="L228" i="10"/>
  <c r="L229" i="10"/>
  <c r="L230" i="10"/>
  <c r="L231" i="10"/>
  <c r="L232" i="10"/>
  <c r="L233" i="10"/>
  <c r="L234" i="10"/>
  <c r="L235" i="10"/>
  <c r="L236" i="10"/>
  <c r="L237" i="10"/>
  <c r="L238" i="10"/>
  <c r="L239" i="10"/>
  <c r="L240" i="10"/>
  <c r="L241" i="10"/>
  <c r="L242" i="10"/>
  <c r="L243" i="10"/>
  <c r="L244" i="10"/>
  <c r="L245" i="10"/>
  <c r="L246" i="10"/>
  <c r="L247" i="10"/>
  <c r="L248" i="10"/>
  <c r="L249" i="10"/>
  <c r="L250" i="10"/>
  <c r="L251" i="10"/>
  <c r="L252" i="10"/>
  <c r="L253" i="10"/>
  <c r="L254" i="10"/>
  <c r="L255" i="10"/>
  <c r="L256" i="10"/>
  <c r="L257" i="10"/>
  <c r="L258" i="10"/>
  <c r="L259" i="10"/>
  <c r="L260" i="10"/>
  <c r="L261" i="10"/>
  <c r="L262" i="10"/>
  <c r="L263" i="10"/>
  <c r="L264" i="10"/>
  <c r="L265" i="10"/>
  <c r="L266" i="10"/>
  <c r="L267" i="10"/>
  <c r="L268" i="10"/>
  <c r="L269" i="10"/>
  <c r="L270" i="10"/>
  <c r="L271" i="10"/>
  <c r="L272" i="10"/>
  <c r="L273" i="10"/>
  <c r="L274" i="10"/>
  <c r="L275" i="10"/>
  <c r="L276" i="10"/>
  <c r="L277" i="10"/>
  <c r="L278" i="10"/>
  <c r="L279" i="10"/>
  <c r="L280" i="10"/>
  <c r="L281" i="10"/>
  <c r="L282" i="10"/>
  <c r="L283" i="10"/>
  <c r="L284" i="10"/>
  <c r="L285" i="10"/>
  <c r="L286" i="10"/>
  <c r="L287" i="10"/>
  <c r="L288" i="10"/>
  <c r="L289" i="10"/>
  <c r="L290" i="10"/>
  <c r="L291" i="10"/>
  <c r="L292" i="10"/>
  <c r="L293" i="10"/>
  <c r="L294" i="10"/>
  <c r="L295" i="10"/>
  <c r="L296" i="10"/>
  <c r="L297" i="10"/>
  <c r="L298" i="10"/>
  <c r="L299" i="10"/>
  <c r="L300" i="10"/>
  <c r="L301" i="10"/>
  <c r="L302" i="10"/>
  <c r="L303" i="10"/>
  <c r="L304" i="10"/>
  <c r="L305" i="10"/>
  <c r="L306" i="10"/>
  <c r="L307" i="10"/>
  <c r="L308" i="10"/>
  <c r="L309" i="10"/>
  <c r="L310" i="10"/>
  <c r="L311" i="10"/>
  <c r="L312" i="10"/>
  <c r="L313" i="10"/>
  <c r="L314" i="10"/>
  <c r="L315" i="10"/>
  <c r="L316" i="10"/>
  <c r="L317" i="10"/>
  <c r="L318" i="10"/>
  <c r="L319" i="10"/>
  <c r="L320" i="10"/>
  <c r="L321" i="10"/>
  <c r="L322" i="10"/>
  <c r="L323" i="10"/>
  <c r="L324" i="10"/>
  <c r="L325" i="10"/>
  <c r="L326" i="10"/>
  <c r="L327" i="10"/>
  <c r="L328" i="10"/>
  <c r="L329" i="10"/>
  <c r="L330" i="10"/>
  <c r="L331" i="10"/>
  <c r="L332" i="10"/>
  <c r="L333" i="10"/>
  <c r="L334" i="10"/>
  <c r="L335" i="10"/>
  <c r="L336" i="10"/>
  <c r="L337" i="10"/>
  <c r="L338" i="10"/>
  <c r="L339" i="10"/>
  <c r="L340" i="10"/>
  <c r="L341" i="10"/>
  <c r="L342" i="10"/>
  <c r="L343" i="10"/>
  <c r="L344" i="10"/>
  <c r="L345" i="10"/>
  <c r="L346" i="10"/>
  <c r="L347" i="10"/>
  <c r="L348" i="10"/>
  <c r="L349" i="10"/>
  <c r="L350" i="10"/>
  <c r="L351" i="10"/>
  <c r="L352" i="10"/>
  <c r="L353" i="10"/>
  <c r="L354" i="10"/>
  <c r="L355" i="10"/>
  <c r="L356" i="10"/>
  <c r="L357" i="10"/>
  <c r="L358" i="10"/>
  <c r="L359" i="10"/>
  <c r="L360" i="10"/>
  <c r="L361" i="10"/>
  <c r="L362" i="10"/>
  <c r="L363" i="10"/>
  <c r="L364" i="10"/>
  <c r="L365" i="10"/>
  <c r="L366" i="10"/>
  <c r="L367" i="10"/>
  <c r="L368" i="10"/>
  <c r="L369" i="10"/>
  <c r="L370" i="10"/>
  <c r="L371" i="10"/>
  <c r="L372" i="10"/>
  <c r="L373" i="10"/>
  <c r="L374" i="10"/>
  <c r="L375" i="10"/>
  <c r="L376" i="10"/>
  <c r="L377" i="10"/>
  <c r="L378" i="10"/>
  <c r="L379" i="10"/>
  <c r="L380" i="10"/>
  <c r="L381" i="10"/>
  <c r="L382" i="10"/>
  <c r="L383" i="10"/>
  <c r="L384" i="10"/>
  <c r="L385" i="10"/>
  <c r="L386" i="10"/>
  <c r="L387" i="10"/>
  <c r="L388" i="10"/>
  <c r="L389" i="10"/>
  <c r="L390" i="10"/>
  <c r="L391" i="10"/>
  <c r="L392" i="10"/>
  <c r="L393" i="10"/>
  <c r="L394" i="10"/>
  <c r="L395" i="10"/>
  <c r="L396" i="10"/>
  <c r="L397" i="10"/>
  <c r="L398" i="10"/>
  <c r="L399" i="10"/>
  <c r="L400" i="10"/>
  <c r="L401" i="10"/>
  <c r="L402" i="10"/>
  <c r="L403" i="10"/>
  <c r="L404" i="10"/>
  <c r="L405" i="10"/>
  <c r="L406" i="10"/>
  <c r="L407" i="10"/>
  <c r="L408" i="10"/>
  <c r="L409" i="10"/>
  <c r="L410" i="10"/>
  <c r="L411" i="10"/>
  <c r="L412" i="10"/>
  <c r="L413" i="10"/>
  <c r="L414" i="10"/>
  <c r="L415" i="10"/>
  <c r="L416" i="10"/>
  <c r="L417" i="10"/>
  <c r="L418" i="10"/>
  <c r="L419" i="10"/>
  <c r="L420" i="10"/>
  <c r="L421" i="10"/>
  <c r="L422" i="10"/>
  <c r="L423" i="10"/>
  <c r="L424" i="10"/>
  <c r="L425" i="10"/>
  <c r="L426" i="10"/>
  <c r="L427" i="10"/>
  <c r="L428" i="10"/>
  <c r="L429" i="10"/>
  <c r="L430" i="10"/>
  <c r="L431" i="10"/>
  <c r="L432" i="10"/>
  <c r="L433" i="10"/>
  <c r="L434" i="10"/>
  <c r="L435" i="10"/>
  <c r="L436" i="10"/>
  <c r="L437" i="10"/>
  <c r="L438" i="10"/>
  <c r="L439" i="10"/>
  <c r="L440" i="10"/>
  <c r="L441" i="10"/>
  <c r="L442" i="10"/>
  <c r="L443" i="10"/>
  <c r="L444" i="10"/>
  <c r="L445" i="10"/>
  <c r="L446" i="10"/>
  <c r="L447" i="10"/>
  <c r="L448" i="10"/>
  <c r="L449" i="10"/>
  <c r="L450" i="10"/>
  <c r="L451" i="10"/>
  <c r="L452" i="10"/>
  <c r="L453" i="10"/>
  <c r="L454" i="10"/>
  <c r="L455" i="10"/>
  <c r="L456" i="10"/>
  <c r="L457" i="10"/>
  <c r="L458" i="10"/>
  <c r="L459" i="10"/>
  <c r="L460" i="10"/>
  <c r="L461" i="10"/>
  <c r="L462" i="10"/>
  <c r="L463" i="10"/>
  <c r="L464" i="10"/>
  <c r="L465" i="10"/>
  <c r="L466" i="10"/>
  <c r="L467" i="10"/>
  <c r="L468" i="10"/>
  <c r="L469" i="10"/>
  <c r="L470" i="10"/>
  <c r="L471" i="10"/>
  <c r="L472" i="10"/>
  <c r="L473" i="10"/>
  <c r="L474" i="10"/>
  <c r="L475" i="10"/>
  <c r="L476" i="10"/>
  <c r="L477" i="10"/>
  <c r="L478" i="10"/>
  <c r="L479" i="10"/>
  <c r="L480" i="10"/>
  <c r="L481" i="10"/>
  <c r="L482" i="10"/>
  <c r="L483" i="10"/>
  <c r="L484" i="10"/>
  <c r="L485" i="10"/>
  <c r="L486" i="10"/>
  <c r="L487" i="10"/>
  <c r="L488" i="10"/>
  <c r="L489" i="10"/>
  <c r="L490" i="10"/>
  <c r="L491" i="10"/>
  <c r="L492" i="10"/>
  <c r="L493" i="10"/>
  <c r="L494" i="10"/>
  <c r="L495" i="10"/>
  <c r="L496" i="10"/>
  <c r="L497" i="10"/>
  <c r="L498" i="10"/>
  <c r="L499" i="10"/>
  <c r="L500" i="10"/>
  <c r="L501" i="10"/>
  <c r="L502" i="10"/>
  <c r="L503" i="10"/>
  <c r="L504" i="10"/>
  <c r="L505" i="10"/>
  <c r="L506" i="10"/>
  <c r="L507" i="10"/>
  <c r="L508" i="10"/>
  <c r="L509" i="10"/>
  <c r="L510" i="10"/>
  <c r="L511" i="10"/>
  <c r="L512" i="10"/>
  <c r="L513" i="10"/>
  <c r="L514" i="10"/>
  <c r="L515" i="10"/>
  <c r="L516" i="10"/>
  <c r="L517" i="10"/>
  <c r="L518" i="10"/>
  <c r="L519" i="10"/>
  <c r="L520" i="10"/>
  <c r="L521" i="10"/>
  <c r="L522" i="10"/>
  <c r="L523" i="10"/>
  <c r="L524" i="10"/>
  <c r="L525" i="10"/>
  <c r="L526" i="10"/>
  <c r="L527" i="10"/>
  <c r="L528" i="10"/>
  <c r="L529" i="10"/>
  <c r="L530" i="10"/>
  <c r="L531" i="10"/>
  <c r="L532" i="10"/>
  <c r="L533" i="10"/>
  <c r="L534" i="10"/>
  <c r="L535" i="10"/>
  <c r="L536" i="10"/>
  <c r="L537" i="10"/>
  <c r="L538" i="10"/>
  <c r="L539" i="10"/>
  <c r="L540" i="10"/>
  <c r="L541" i="10"/>
  <c r="L542" i="10"/>
  <c r="L543" i="10"/>
  <c r="L544" i="10"/>
  <c r="L545" i="10"/>
  <c r="L546" i="10"/>
  <c r="L547" i="10"/>
  <c r="L548" i="10"/>
  <c r="L549" i="10"/>
  <c r="L550" i="10"/>
  <c r="L551" i="10"/>
  <c r="L552" i="10"/>
  <c r="L553" i="10"/>
  <c r="L554" i="10"/>
  <c r="L555" i="10"/>
  <c r="L556" i="10"/>
  <c r="L557" i="10"/>
  <c r="L558" i="10"/>
  <c r="L559" i="10"/>
  <c r="L560" i="10"/>
  <c r="L561" i="10"/>
  <c r="L562" i="10"/>
  <c r="L563" i="10"/>
  <c r="L564" i="10"/>
  <c r="L565" i="10"/>
  <c r="L566" i="10"/>
  <c r="L567" i="10"/>
  <c r="L568" i="10"/>
  <c r="L569" i="10"/>
  <c r="L570" i="10"/>
  <c r="L571" i="10"/>
  <c r="L572" i="10"/>
  <c r="L573" i="10"/>
  <c r="L574" i="10"/>
  <c r="L575" i="10"/>
  <c r="L576" i="10"/>
  <c r="L577" i="10"/>
  <c r="L578" i="10"/>
  <c r="L579" i="10"/>
  <c r="L580" i="10"/>
  <c r="L581" i="10"/>
  <c r="L582" i="10"/>
  <c r="L583" i="10"/>
  <c r="L584" i="10"/>
  <c r="L585" i="10"/>
  <c r="L586" i="10"/>
  <c r="L587" i="10"/>
  <c r="L588" i="10"/>
  <c r="L589" i="10"/>
  <c r="L590" i="10"/>
  <c r="L591" i="10"/>
  <c r="L592" i="10"/>
  <c r="L593" i="10"/>
  <c r="L594" i="10"/>
  <c r="L595" i="10"/>
  <c r="L596" i="10"/>
  <c r="L597" i="10"/>
  <c r="L598" i="10"/>
  <c r="L599" i="10"/>
  <c r="L600" i="10"/>
  <c r="L601" i="10"/>
  <c r="L602" i="10"/>
  <c r="L603" i="10"/>
  <c r="L604" i="10"/>
  <c r="L605" i="10"/>
  <c r="L606" i="10"/>
  <c r="L607" i="10"/>
  <c r="L608" i="10"/>
  <c r="L609" i="10"/>
  <c r="L610" i="10"/>
  <c r="L611" i="10"/>
  <c r="L612" i="10"/>
  <c r="L613" i="10"/>
  <c r="L614" i="10"/>
  <c r="L615" i="10"/>
  <c r="L616" i="10"/>
  <c r="L617" i="10"/>
  <c r="L618" i="10"/>
  <c r="L619" i="10"/>
  <c r="L620" i="10"/>
  <c r="L621" i="10"/>
  <c r="L622" i="10"/>
  <c r="L623" i="10"/>
  <c r="L624" i="10"/>
  <c r="L625" i="10"/>
  <c r="L626" i="10"/>
  <c r="L627" i="10"/>
  <c r="L628" i="10"/>
  <c r="L629" i="10"/>
  <c r="L630" i="10"/>
  <c r="L631" i="10"/>
  <c r="L632" i="10"/>
  <c r="L633" i="10"/>
  <c r="L634" i="10"/>
  <c r="L635" i="10"/>
  <c r="L636" i="10"/>
  <c r="L637" i="10"/>
  <c r="L638" i="10"/>
  <c r="L639" i="10"/>
  <c r="L640" i="10"/>
  <c r="L641" i="10"/>
  <c r="L642" i="10"/>
  <c r="L643" i="10"/>
  <c r="L644" i="10"/>
  <c r="L645" i="10"/>
  <c r="L646" i="10"/>
  <c r="L647" i="10"/>
  <c r="L648" i="10"/>
  <c r="L649" i="10"/>
  <c r="L650" i="10"/>
  <c r="L651" i="10"/>
  <c r="L652" i="10"/>
  <c r="L653" i="10"/>
  <c r="L654" i="10"/>
  <c r="L655" i="10"/>
  <c r="L656" i="10"/>
  <c r="L657" i="10"/>
  <c r="L658" i="10"/>
  <c r="L659" i="10"/>
  <c r="L660" i="10"/>
  <c r="L661" i="10"/>
  <c r="L662" i="10"/>
  <c r="L663" i="10"/>
  <c r="L664" i="10"/>
  <c r="L665" i="10"/>
  <c r="L666" i="10"/>
  <c r="L667" i="10"/>
  <c r="L668" i="10"/>
  <c r="L669" i="10"/>
  <c r="L670" i="10"/>
  <c r="L671" i="10"/>
  <c r="L672" i="10"/>
  <c r="L673" i="10"/>
  <c r="L674" i="10"/>
  <c r="L675" i="10"/>
  <c r="L676" i="10"/>
  <c r="L677" i="10"/>
  <c r="L678" i="10"/>
  <c r="L679" i="10"/>
  <c r="L680" i="10"/>
  <c r="L681" i="10"/>
  <c r="L682" i="10"/>
  <c r="L683" i="10"/>
  <c r="L684" i="10"/>
  <c r="L685" i="10"/>
  <c r="L686" i="10"/>
  <c r="L687" i="10"/>
  <c r="L688" i="10"/>
  <c r="L689" i="10"/>
  <c r="L690" i="10"/>
  <c r="L691" i="10"/>
  <c r="L692" i="10"/>
  <c r="L693" i="10"/>
  <c r="L694" i="10"/>
  <c r="L695" i="10"/>
  <c r="L696" i="10"/>
  <c r="L697" i="10"/>
  <c r="L698" i="10"/>
  <c r="L699" i="10"/>
  <c r="L700" i="10"/>
  <c r="L701" i="10"/>
  <c r="L702" i="10"/>
  <c r="L703" i="10"/>
  <c r="L704" i="10"/>
  <c r="L705" i="10"/>
  <c r="L706" i="10"/>
  <c r="L707" i="10"/>
  <c r="L708" i="10"/>
  <c r="L709" i="10"/>
  <c r="L710" i="10"/>
  <c r="L711" i="10"/>
  <c r="L712" i="10"/>
  <c r="L713" i="10"/>
  <c r="L714" i="10"/>
  <c r="L715" i="10"/>
  <c r="L716" i="10"/>
  <c r="L717" i="10"/>
  <c r="L718" i="10"/>
  <c r="L719" i="10"/>
  <c r="L720" i="10"/>
  <c r="L721" i="10"/>
  <c r="L722" i="10"/>
  <c r="L723" i="10"/>
  <c r="L724" i="10"/>
  <c r="L725" i="10"/>
  <c r="L726" i="10"/>
  <c r="L727" i="10"/>
  <c r="L728" i="10"/>
  <c r="L729" i="10"/>
  <c r="L730" i="10"/>
  <c r="L731" i="10"/>
  <c r="L732" i="10"/>
  <c r="L733" i="10"/>
  <c r="L734" i="10"/>
  <c r="L735" i="10"/>
  <c r="L736" i="10"/>
  <c r="L737" i="10"/>
  <c r="L738" i="10"/>
  <c r="L739" i="10"/>
  <c r="L740" i="10"/>
  <c r="L741" i="10"/>
  <c r="L742" i="10"/>
  <c r="L743" i="10"/>
  <c r="L744" i="10"/>
  <c r="L745" i="10"/>
  <c r="L746" i="10"/>
  <c r="L747" i="10"/>
  <c r="L748" i="10"/>
  <c r="L749" i="10"/>
  <c r="L750" i="10"/>
  <c r="L751" i="10"/>
  <c r="L752" i="10"/>
  <c r="L753" i="10"/>
  <c r="L754" i="10"/>
  <c r="L755" i="10"/>
  <c r="L756" i="10"/>
  <c r="L757" i="10"/>
  <c r="L758" i="10"/>
  <c r="L759" i="10"/>
  <c r="L760" i="10"/>
  <c r="L761" i="10"/>
  <c r="L762" i="10"/>
  <c r="L763" i="10"/>
  <c r="L764" i="10"/>
  <c r="L765" i="10"/>
  <c r="L766" i="10"/>
  <c r="L767" i="10"/>
  <c r="L768" i="10"/>
  <c r="L769" i="10"/>
  <c r="L770" i="10"/>
  <c r="L771" i="10"/>
  <c r="L772" i="10"/>
  <c r="L773" i="10"/>
  <c r="L774" i="10"/>
  <c r="L775" i="10"/>
  <c r="L776" i="10"/>
  <c r="L777" i="10"/>
  <c r="L778" i="10"/>
  <c r="L779" i="10"/>
  <c r="L780" i="10"/>
  <c r="L781" i="10"/>
  <c r="L782" i="10"/>
  <c r="L783" i="10"/>
  <c r="L784" i="10"/>
  <c r="L785" i="10"/>
  <c r="L786" i="10"/>
  <c r="L787" i="10"/>
  <c r="L788" i="10"/>
  <c r="L789" i="10"/>
  <c r="L790" i="10"/>
  <c r="L791" i="10"/>
  <c r="L792" i="10"/>
  <c r="L793" i="10"/>
  <c r="L794" i="10"/>
  <c r="L795" i="10"/>
  <c r="L796" i="10"/>
  <c r="L797" i="10"/>
  <c r="L798" i="10"/>
  <c r="L799" i="10"/>
  <c r="L800" i="10"/>
  <c r="L801" i="10"/>
  <c r="L802" i="10"/>
  <c r="L803" i="10"/>
  <c r="L804" i="10"/>
  <c r="L805" i="10"/>
  <c r="L806" i="10"/>
  <c r="L807" i="10"/>
  <c r="L808" i="10"/>
  <c r="L809" i="10"/>
  <c r="L810" i="10"/>
  <c r="L811" i="10"/>
  <c r="L812" i="10"/>
  <c r="L813" i="10"/>
  <c r="L814" i="10"/>
  <c r="L815" i="10"/>
  <c r="L816" i="10"/>
  <c r="L817" i="10"/>
  <c r="L818" i="10"/>
  <c r="L819" i="10"/>
  <c r="L820" i="10"/>
  <c r="L821" i="10"/>
  <c r="L822" i="10"/>
  <c r="L823" i="10"/>
  <c r="L824" i="10"/>
  <c r="L825" i="10"/>
  <c r="L826" i="10"/>
  <c r="L827" i="10"/>
  <c r="L828" i="10"/>
  <c r="L829" i="10"/>
  <c r="L830" i="10"/>
  <c r="L831" i="10"/>
  <c r="L832" i="10"/>
  <c r="L833" i="10"/>
  <c r="L834" i="10"/>
  <c r="L835" i="10"/>
  <c r="L836" i="10"/>
  <c r="L837" i="10"/>
  <c r="L838" i="10"/>
  <c r="L839" i="10"/>
  <c r="L840" i="10"/>
  <c r="L841" i="10"/>
  <c r="L842" i="10"/>
  <c r="L843" i="10"/>
  <c r="L844" i="10"/>
  <c r="L845" i="10"/>
  <c r="L846" i="10"/>
  <c r="L847" i="10"/>
  <c r="L848" i="10"/>
  <c r="L849" i="10"/>
  <c r="L850" i="10"/>
  <c r="L851" i="10"/>
  <c r="L852" i="10"/>
  <c r="L853" i="10"/>
  <c r="L854" i="10"/>
  <c r="L855" i="10"/>
  <c r="L856" i="10"/>
  <c r="L857" i="10"/>
  <c r="L858" i="10"/>
  <c r="L859" i="10"/>
  <c r="L860" i="10"/>
  <c r="L861" i="10"/>
  <c r="L862" i="10"/>
  <c r="L863" i="10"/>
  <c r="L864" i="10"/>
  <c r="L865" i="10"/>
  <c r="L866" i="10"/>
  <c r="L867" i="10"/>
  <c r="L868" i="10"/>
  <c r="L869" i="10"/>
  <c r="L870" i="10"/>
  <c r="L871" i="10"/>
  <c r="L872" i="10"/>
  <c r="L873" i="10"/>
  <c r="L874" i="10"/>
  <c r="L875" i="10"/>
  <c r="L876" i="10"/>
  <c r="L877" i="10"/>
  <c r="L878" i="10"/>
  <c r="L879" i="10"/>
  <c r="L880" i="10"/>
  <c r="L881" i="10"/>
  <c r="L882" i="10"/>
  <c r="L883" i="10"/>
  <c r="L884" i="10"/>
  <c r="L885" i="10"/>
  <c r="L886" i="10"/>
  <c r="L887" i="10"/>
  <c r="L888" i="10"/>
  <c r="L889" i="10"/>
  <c r="L890" i="10"/>
  <c r="L891" i="10"/>
  <c r="L892" i="10"/>
  <c r="L893" i="10"/>
  <c r="L894" i="10"/>
  <c r="L895" i="10"/>
  <c r="L896" i="10"/>
  <c r="L897" i="10"/>
  <c r="L898" i="10"/>
  <c r="L899" i="10"/>
  <c r="L900" i="10"/>
  <c r="L901" i="10"/>
  <c r="L902" i="10"/>
  <c r="L903" i="10"/>
  <c r="L904" i="10"/>
  <c r="L905" i="10"/>
  <c r="L906" i="10"/>
  <c r="L907" i="10"/>
  <c r="L908" i="10"/>
  <c r="L909" i="10"/>
  <c r="L910" i="10"/>
  <c r="L911" i="10"/>
  <c r="L912" i="10"/>
  <c r="L913" i="10"/>
  <c r="L914" i="10"/>
  <c r="L915" i="10"/>
  <c r="L916" i="10"/>
  <c r="L917" i="10"/>
  <c r="L918" i="10"/>
  <c r="L919" i="10"/>
  <c r="L920" i="10"/>
  <c r="L921" i="10"/>
  <c r="L922" i="10"/>
  <c r="L923" i="10"/>
  <c r="L924" i="10"/>
  <c r="L925" i="10"/>
  <c r="L926" i="10"/>
  <c r="L927" i="10"/>
  <c r="L928" i="10"/>
  <c r="L929" i="10"/>
  <c r="L930" i="10"/>
  <c r="L931" i="10"/>
  <c r="L932" i="10"/>
  <c r="L933" i="10"/>
  <c r="L934" i="10"/>
  <c r="L935" i="10"/>
  <c r="L936" i="10"/>
  <c r="L937" i="10"/>
  <c r="L938" i="10"/>
  <c r="L939" i="10"/>
  <c r="L940" i="10"/>
  <c r="L941" i="10"/>
  <c r="L942" i="10"/>
  <c r="L943" i="10"/>
  <c r="L944" i="10"/>
  <c r="L945" i="10"/>
  <c r="L946" i="10"/>
  <c r="L947" i="10"/>
  <c r="L948" i="10"/>
  <c r="L949" i="10"/>
  <c r="L950" i="10"/>
  <c r="L951" i="10"/>
  <c r="L952" i="10"/>
  <c r="L953" i="10"/>
  <c r="L954" i="10"/>
  <c r="L955" i="10"/>
  <c r="L956" i="10"/>
  <c r="L957" i="10"/>
  <c r="L958" i="10"/>
  <c r="L959" i="10"/>
  <c r="L960" i="10"/>
  <c r="L961" i="10"/>
  <c r="L962" i="10"/>
  <c r="L963" i="10"/>
  <c r="L964" i="10"/>
  <c r="L965" i="10"/>
  <c r="L966" i="10"/>
  <c r="L967" i="10"/>
  <c r="L968" i="10"/>
  <c r="L969" i="10"/>
  <c r="L970" i="10"/>
  <c r="L971" i="10"/>
  <c r="L972" i="10"/>
  <c r="L973" i="10"/>
  <c r="L974" i="10"/>
  <c r="L975" i="10"/>
  <c r="L976" i="10"/>
  <c r="L977" i="10"/>
  <c r="L978" i="10"/>
  <c r="L979" i="10"/>
  <c r="L980" i="10"/>
  <c r="L981" i="10"/>
  <c r="L982" i="10"/>
  <c r="L983" i="10"/>
  <c r="L984" i="10"/>
  <c r="L985" i="10"/>
  <c r="L986" i="10"/>
  <c r="L987" i="10"/>
  <c r="L988" i="10"/>
  <c r="L989" i="10"/>
  <c r="L990" i="10"/>
  <c r="L991" i="10"/>
  <c r="L992" i="10"/>
  <c r="L993" i="10"/>
  <c r="L994" i="10"/>
  <c r="L995" i="10"/>
  <c r="L996" i="10"/>
  <c r="L997" i="10"/>
  <c r="L998" i="10"/>
  <c r="L999" i="10"/>
  <c r="L1000" i="10"/>
  <c r="L1001" i="10"/>
  <c r="C18" i="4" l="1" a="1"/>
  <c r="C18"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7F72ED-F8F5-46D0-B2A0-A659543372E0}" name="Query - cleaned_bill_record" description="Connection to the 'cleaned_bill_record' query in the workbook." type="100" refreshedVersion="7" minRefreshableVersion="5">
    <extLst>
      <ext xmlns:x15="http://schemas.microsoft.com/office/spreadsheetml/2010/11/main" uri="{DE250136-89BD-433C-8126-D09CA5730AF9}">
        <x15:connection id="1c3786c2-9cf1-4ac6-b574-c6ee4b0c7fc8"/>
      </ext>
    </extLst>
  </connection>
  <connection id="2" xr16:uid="{52ECFA7C-57BE-4D4E-A05C-16FE7365A9F5}" name="Query - cleaned_medical" description="Connection to the 'cleaned_medical' query in the workbook." type="100" refreshedVersion="7" minRefreshableVersion="5">
    <extLst>
      <ext xmlns:x15="http://schemas.microsoft.com/office/spreadsheetml/2010/11/main" uri="{DE250136-89BD-433C-8126-D09CA5730AF9}">
        <x15:connection id="cb2e8759-c238-4429-901f-bf5441df0223"/>
      </ext>
    </extLst>
  </connection>
  <connection id="3" xr16:uid="{76348558-A2D0-49E6-958B-25315428DA14}" name="Query - cleaned_patient" description="Connection to the 'cleaned_patient' query in the workbook." type="100" refreshedVersion="7" minRefreshableVersion="5">
    <extLst>
      <ext xmlns:x15="http://schemas.microsoft.com/office/spreadsheetml/2010/11/main" uri="{DE250136-89BD-433C-8126-D09CA5730AF9}">
        <x15:connection id="a2f68d0c-c45e-4442-bbd7-d4ab6f59565a">
          <x15:oledbPr connection="Provider=Microsoft.Mashup.OleDb.1;Data Source=$Workbook$;Location=cleaned_patient;Extended Properties=&quot;&quot;">
            <x15:dbTables>
              <x15:dbTable name="cleaned_patient"/>
            </x15:dbTables>
          </x15:oledbPr>
        </x15:connection>
      </ext>
    </extLst>
  </connection>
  <connection id="4" xr16:uid="{9B871B3D-21F6-4717-835C-91CF9E944BB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<sst xmlns="http://schemas.openxmlformats.org/spreadsheetml/2006/main" count="33460" uniqueCount="2075">
  <si>
    <t>Patient Name</t>
  </si>
  <si>
    <t>Age</t>
  </si>
  <si>
    <t>Gender</t>
  </si>
  <si>
    <t>Condition</t>
  </si>
  <si>
    <t>Medication</t>
  </si>
  <si>
    <t>Visit Date</t>
  </si>
  <si>
    <t>Blood Pressure</t>
  </si>
  <si>
    <t>Cholesterol</t>
  </si>
  <si>
    <t>P0001</t>
  </si>
  <si>
    <t>John Doe</t>
  </si>
  <si>
    <t>Male</t>
  </si>
  <si>
    <t>Heart Disease</t>
  </si>
  <si>
    <t>140/90</t>
  </si>
  <si>
    <t>P0002</t>
  </si>
  <si>
    <t>Jane Doe</t>
  </si>
  <si>
    <t>Female</t>
  </si>
  <si>
    <t>Diabetes</t>
  </si>
  <si>
    <t>120/80</t>
  </si>
  <si>
    <t>P0003</t>
  </si>
  <si>
    <t>Michael Smith</t>
  </si>
  <si>
    <t>Asthma</t>
  </si>
  <si>
    <t>110/70</t>
  </si>
  <si>
    <t>P0004</t>
  </si>
  <si>
    <t>P0005</t>
  </si>
  <si>
    <t>Patrick O’Neal</t>
  </si>
  <si>
    <t>P0006</t>
  </si>
  <si>
    <t>Anastacia Williams</t>
  </si>
  <si>
    <t>Hypertension</t>
  </si>
  <si>
    <t>P0007</t>
  </si>
  <si>
    <t>P0008</t>
  </si>
  <si>
    <t>Mike Tyler</t>
  </si>
  <si>
    <t>None</t>
  </si>
  <si>
    <t>P0009</t>
  </si>
  <si>
    <t>Joseph Brown</t>
  </si>
  <si>
    <t>P0010</t>
  </si>
  <si>
    <t>Brown Joseph</t>
  </si>
  <si>
    <t>P0011</t>
  </si>
  <si>
    <t>Emmaline Walker</t>
  </si>
  <si>
    <t>P0012</t>
  </si>
  <si>
    <t>George Washington</t>
  </si>
  <si>
    <t>130/85</t>
  </si>
  <si>
    <t>P0013</t>
  </si>
  <si>
    <t>Chris O’Donell</t>
  </si>
  <si>
    <t>P0014</t>
  </si>
  <si>
    <t>Martha Stewart</t>
  </si>
  <si>
    <t>P0015</t>
  </si>
  <si>
    <t>P0016</t>
  </si>
  <si>
    <t>Lily Anderson</t>
  </si>
  <si>
    <t>P0017</t>
  </si>
  <si>
    <t>Robertjackson</t>
  </si>
  <si>
    <t>P0018</t>
  </si>
  <si>
    <t>P0019</t>
  </si>
  <si>
    <t>Elizabeth Taylor</t>
  </si>
  <si>
    <t>P0020</t>
  </si>
  <si>
    <t>P0021</t>
  </si>
  <si>
    <t>P0022</t>
  </si>
  <si>
    <t>Oliver White</t>
  </si>
  <si>
    <t>P0023</t>
  </si>
  <si>
    <t>Brayden Cooper</t>
  </si>
  <si>
    <t>P0024</t>
  </si>
  <si>
    <t>P0025</t>
  </si>
  <si>
    <t>Christopherowen</t>
  </si>
  <si>
    <t>P0026</t>
  </si>
  <si>
    <t>Henry Adams</t>
  </si>
  <si>
    <t>P0027</t>
  </si>
  <si>
    <t>P0028</t>
  </si>
  <si>
    <t>Sofia Mitchell</t>
  </si>
  <si>
    <t>P0029</t>
  </si>
  <si>
    <t>Grace Ward</t>
  </si>
  <si>
    <t>P0030</t>
  </si>
  <si>
    <t>Jennifer Wilson</t>
  </si>
  <si>
    <t>P0031</t>
  </si>
  <si>
    <t>David Miller</t>
  </si>
  <si>
    <t>P0032</t>
  </si>
  <si>
    <t>Emily Johnsn</t>
  </si>
  <si>
    <t>P0033</t>
  </si>
  <si>
    <t>P0034</t>
  </si>
  <si>
    <t>Anthony Tomas</t>
  </si>
  <si>
    <t>P0035</t>
  </si>
  <si>
    <t>Sara’Parker</t>
  </si>
  <si>
    <t>P0036</t>
  </si>
  <si>
    <t>Benjamin Evans</t>
  </si>
  <si>
    <t>P0037</t>
  </si>
  <si>
    <t>Victor Gonzalez</t>
  </si>
  <si>
    <t>P0038</t>
  </si>
  <si>
    <t>Ava Grace</t>
  </si>
  <si>
    <t>P0039</t>
  </si>
  <si>
    <t>P0040</t>
  </si>
  <si>
    <t>Katherine Clark</t>
  </si>
  <si>
    <t>P0041</t>
  </si>
  <si>
    <t>Thomas Morgan</t>
  </si>
  <si>
    <t>P0042</t>
  </si>
  <si>
    <t>Zachary Turner</t>
  </si>
  <si>
    <t>P0043</t>
  </si>
  <si>
    <t>Zoey Matthews</t>
  </si>
  <si>
    <t>P0044</t>
  </si>
  <si>
    <t>Calvin Harper</t>
  </si>
  <si>
    <t>P0045</t>
  </si>
  <si>
    <t>Gabriella Lewis</t>
  </si>
  <si>
    <t>P0046</t>
  </si>
  <si>
    <t>P0047</t>
  </si>
  <si>
    <t>Daniel King</t>
  </si>
  <si>
    <t>P0048</t>
  </si>
  <si>
    <t>Olivia Hall</t>
  </si>
  <si>
    <t>P0049</t>
  </si>
  <si>
    <t>Brianna Lee</t>
  </si>
  <si>
    <t>P0050</t>
  </si>
  <si>
    <t>P0051</t>
  </si>
  <si>
    <t>Samuel Scott</t>
  </si>
  <si>
    <t>P0052</t>
  </si>
  <si>
    <t>Maddison Young</t>
  </si>
  <si>
    <t>P0053</t>
  </si>
  <si>
    <t>Evelyn Baker</t>
  </si>
  <si>
    <t>P0054</t>
  </si>
  <si>
    <t>Aiden Gonzales</t>
  </si>
  <si>
    <t>P0055</t>
  </si>
  <si>
    <t>Ryan Nelson</t>
  </si>
  <si>
    <t>P0056</t>
  </si>
  <si>
    <t>Abigail Carter</t>
  </si>
  <si>
    <t>P0057</t>
  </si>
  <si>
    <t>David Lee</t>
  </si>
  <si>
    <t>P0058</t>
  </si>
  <si>
    <t>Laura Martinez</t>
  </si>
  <si>
    <t>P0059</t>
  </si>
  <si>
    <t>Michael Wilson</t>
  </si>
  <si>
    <t>P0060</t>
  </si>
  <si>
    <t>Emily Davis</t>
  </si>
  <si>
    <t>P0061</t>
  </si>
  <si>
    <t>P0062</t>
  </si>
  <si>
    <t>P0063</t>
  </si>
  <si>
    <t>Robert Brown</t>
  </si>
  <si>
    <t>P0064</t>
  </si>
  <si>
    <t>Sarah Johnson</t>
  </si>
  <si>
    <t>P0065</t>
  </si>
  <si>
    <t>James Taylor</t>
  </si>
  <si>
    <t>P0066</t>
  </si>
  <si>
    <t>Julian Montgomery</t>
  </si>
  <si>
    <t>P0067</t>
  </si>
  <si>
    <t>Cynthia Adams</t>
  </si>
  <si>
    <t>P0068</t>
  </si>
  <si>
    <t>Sydney Martin</t>
  </si>
  <si>
    <t>P0069</t>
  </si>
  <si>
    <t>Alison Cox</t>
  </si>
  <si>
    <t>P0070</t>
  </si>
  <si>
    <t>Philip Bell</t>
  </si>
  <si>
    <t>P0071</t>
  </si>
  <si>
    <t>Anthony Page</t>
  </si>
  <si>
    <t>P0072</t>
  </si>
  <si>
    <t>Hailey Perry</t>
  </si>
  <si>
    <t>P0073</t>
  </si>
  <si>
    <t>P0074</t>
  </si>
  <si>
    <t>Grayson Baileyy</t>
  </si>
  <si>
    <t>P0075</t>
  </si>
  <si>
    <t>P0076</t>
  </si>
  <si>
    <t>Scarlett Barnes</t>
  </si>
  <si>
    <t>P0077</t>
  </si>
  <si>
    <t>Nathaniel Ross</t>
  </si>
  <si>
    <t>P0078</t>
  </si>
  <si>
    <t>P0079</t>
  </si>
  <si>
    <t>Cooper Watson</t>
  </si>
  <si>
    <t>P0080</t>
  </si>
  <si>
    <t>Melissa Brooks</t>
  </si>
  <si>
    <t>P0081</t>
  </si>
  <si>
    <t>Daniel Scott</t>
  </si>
  <si>
    <t>P0082</t>
  </si>
  <si>
    <t>Landon Richards</t>
  </si>
  <si>
    <t>P0083</t>
  </si>
  <si>
    <t>Jeremiah Wrightt</t>
  </si>
  <si>
    <t>P0084</t>
  </si>
  <si>
    <t>Jose’Flores</t>
  </si>
  <si>
    <t>P0085</t>
  </si>
  <si>
    <t>Chloe Campbell</t>
  </si>
  <si>
    <t>P0086</t>
  </si>
  <si>
    <t>Oscar Simmons</t>
  </si>
  <si>
    <t>P0087</t>
  </si>
  <si>
    <t>Genesis Peterson</t>
  </si>
  <si>
    <t>P0088</t>
  </si>
  <si>
    <t>P0089</t>
  </si>
  <si>
    <t>Aisabelle Dawson</t>
  </si>
  <si>
    <t>P0090</t>
  </si>
  <si>
    <t>Eleanor Powell</t>
  </si>
  <si>
    <t>P0091</t>
  </si>
  <si>
    <t>Xavier Long</t>
  </si>
  <si>
    <t>P0092</t>
  </si>
  <si>
    <t>Sebastian Fleming</t>
  </si>
  <si>
    <t>P0093</t>
  </si>
  <si>
    <t>Julian Barnett</t>
  </si>
  <si>
    <t>P0094</t>
  </si>
  <si>
    <t>Nolan Armstrong</t>
  </si>
  <si>
    <t>P0095</t>
  </si>
  <si>
    <t>Sadie Hopkins</t>
  </si>
  <si>
    <t>P0096</t>
  </si>
  <si>
    <t>Aria Patrick</t>
  </si>
  <si>
    <t>P0097</t>
  </si>
  <si>
    <t>Taylor Griffin</t>
  </si>
  <si>
    <t>P0098</t>
  </si>
  <si>
    <t>Micah Jenkins</t>
  </si>
  <si>
    <t>P0099</t>
  </si>
  <si>
    <t>Finn Butler</t>
  </si>
  <si>
    <t>P0100</t>
  </si>
  <si>
    <t>Harper Quinn</t>
  </si>
  <si>
    <t>P0101</t>
  </si>
  <si>
    <t>P0102</t>
  </si>
  <si>
    <t>Mara Carroll</t>
  </si>
  <si>
    <t>P0103</t>
  </si>
  <si>
    <t>Philip Schwarz</t>
  </si>
  <si>
    <t>P0104</t>
  </si>
  <si>
    <t>Kathleen Brennan</t>
  </si>
  <si>
    <t>P0105</t>
  </si>
  <si>
    <t>P0106</t>
  </si>
  <si>
    <t>Gaston Goldwyn</t>
  </si>
  <si>
    <t>P0107</t>
  </si>
  <si>
    <t>P0108</t>
  </si>
  <si>
    <t>Earlean Van Huff</t>
  </si>
  <si>
    <t>P0109</t>
  </si>
  <si>
    <t>Vincenza Knudson</t>
  </si>
  <si>
    <t>P0110</t>
  </si>
  <si>
    <t>Fallon Marie</t>
  </si>
  <si>
    <t>P0111</t>
  </si>
  <si>
    <t>Arcelia Nguyen</t>
  </si>
  <si>
    <t>P0112</t>
  </si>
  <si>
    <t>Franklyn Dahlen</t>
  </si>
  <si>
    <t>P0113</t>
  </si>
  <si>
    <t>Sherron Carl</t>
  </si>
  <si>
    <t>P0114</t>
  </si>
  <si>
    <t>Marcel Swindell</t>
  </si>
  <si>
    <t>P0115</t>
  </si>
  <si>
    <t>Kina</t>
  </si>
  <si>
    <t>P0116</t>
  </si>
  <si>
    <t>Shavonne Lonsdale</t>
  </si>
  <si>
    <t>P0117</t>
  </si>
  <si>
    <t>P0118</t>
  </si>
  <si>
    <t>Lauralee Coakley</t>
  </si>
  <si>
    <t>P0119</t>
  </si>
  <si>
    <t>Loreta Hoffman</t>
  </si>
  <si>
    <t>P0120</t>
  </si>
  <si>
    <t>Teresa Daniels</t>
  </si>
  <si>
    <t>P0121</t>
  </si>
  <si>
    <t>Belinda Manning</t>
  </si>
  <si>
    <t>P0122</t>
  </si>
  <si>
    <t>Holly Brennan</t>
  </si>
  <si>
    <t>P0123</t>
  </si>
  <si>
    <t>Many Conant</t>
  </si>
  <si>
    <t>P0124</t>
  </si>
  <si>
    <t>Libbie Thompson</t>
  </si>
  <si>
    <t>P0125</t>
  </si>
  <si>
    <t>Lester Liz</t>
  </si>
  <si>
    <t>P0126</t>
  </si>
  <si>
    <t>Marvel Tamara</t>
  </si>
  <si>
    <t>P0127</t>
  </si>
  <si>
    <t>Angelyn</t>
  </si>
  <si>
    <t>P0128</t>
  </si>
  <si>
    <t>Francesca Neuel</t>
  </si>
  <si>
    <t>P0129</t>
  </si>
  <si>
    <t>Garth Liam</t>
  </si>
  <si>
    <t>P0130</t>
  </si>
  <si>
    <t>Carla Pamela</t>
  </si>
  <si>
    <t>P0131</t>
  </si>
  <si>
    <t>P0132</t>
  </si>
  <si>
    <t>Stasia Julie</t>
  </si>
  <si>
    <t>P0133</t>
  </si>
  <si>
    <t>P0134</t>
  </si>
  <si>
    <t>Judie Donnie</t>
  </si>
  <si>
    <t>P0135</t>
  </si>
  <si>
    <t>Dewitt Keith</t>
  </si>
  <si>
    <t>P0136</t>
  </si>
  <si>
    <t>Nena Dianne</t>
  </si>
  <si>
    <t>P0137</t>
  </si>
  <si>
    <t>Kelsie Finn</t>
  </si>
  <si>
    <t>P0138</t>
  </si>
  <si>
    <t>Sau Damala</t>
  </si>
  <si>
    <t>P0139</t>
  </si>
  <si>
    <t>Shanice Ziko</t>
  </si>
  <si>
    <t>P0140</t>
  </si>
  <si>
    <t>P0141</t>
  </si>
  <si>
    <t>Tommie Josh</t>
  </si>
  <si>
    <t>P0142</t>
  </si>
  <si>
    <t>P0143</t>
  </si>
  <si>
    <t>Porsch</t>
  </si>
  <si>
    <t>P0144</t>
  </si>
  <si>
    <t>Willodean Leah</t>
  </si>
  <si>
    <t>P0145</t>
  </si>
  <si>
    <t>Weston Mac</t>
  </si>
  <si>
    <t>P0146</t>
  </si>
  <si>
    <t>Roma Carlton</t>
  </si>
  <si>
    <t>P0147</t>
  </si>
  <si>
    <t>Felisa O'Nell</t>
  </si>
  <si>
    <t>P0148</t>
  </si>
  <si>
    <t>Demetria Fishburn</t>
  </si>
  <si>
    <t>P0149</t>
  </si>
  <si>
    <t>Jeromy Badmus</t>
  </si>
  <si>
    <t>P0150</t>
  </si>
  <si>
    <t>Rasheeda Keela</t>
  </si>
  <si>
    <t>P0151</t>
  </si>
  <si>
    <t>P0152</t>
  </si>
  <si>
    <t>P0153</t>
  </si>
  <si>
    <t>P0154</t>
  </si>
  <si>
    <t>P0155</t>
  </si>
  <si>
    <t>P0156</t>
  </si>
  <si>
    <t>Mary Clark</t>
  </si>
  <si>
    <t>P0157</t>
  </si>
  <si>
    <t>P0158</t>
  </si>
  <si>
    <t>P0159</t>
  </si>
  <si>
    <t>Jane Smith</t>
  </si>
  <si>
    <t>P0160</t>
  </si>
  <si>
    <t>P0161</t>
  </si>
  <si>
    <t>P0162</t>
  </si>
  <si>
    <t>Aubrey Mitchell</t>
  </si>
  <si>
    <t>P0163</t>
  </si>
  <si>
    <t>Charles Perez</t>
  </si>
  <si>
    <t>P0164</t>
  </si>
  <si>
    <t>Amber Roberts</t>
  </si>
  <si>
    <t>P0165</t>
  </si>
  <si>
    <t>P0166</t>
  </si>
  <si>
    <t>Hudson Murphy</t>
  </si>
  <si>
    <t>P0167</t>
  </si>
  <si>
    <t>Emmanuel Diaz</t>
  </si>
  <si>
    <t>P0168</t>
  </si>
  <si>
    <t>Aubree Richardson</t>
  </si>
  <si>
    <t>P0169</t>
  </si>
  <si>
    <t>Lilliana Simons</t>
  </si>
  <si>
    <t>P0170</t>
  </si>
  <si>
    <t>Robert Foster</t>
  </si>
  <si>
    <t>P0171</t>
  </si>
  <si>
    <t>P0172</t>
  </si>
  <si>
    <t>P0173</t>
  </si>
  <si>
    <t>P0174</t>
  </si>
  <si>
    <t>P0175</t>
  </si>
  <si>
    <t>P0176</t>
  </si>
  <si>
    <t>P0177</t>
  </si>
  <si>
    <t>P0178</t>
  </si>
  <si>
    <t>P0179</t>
  </si>
  <si>
    <t>P0180</t>
  </si>
  <si>
    <t>P0181</t>
  </si>
  <si>
    <t>P0182</t>
  </si>
  <si>
    <t>P0183</t>
  </si>
  <si>
    <t>P0184</t>
  </si>
  <si>
    <t>P0185</t>
  </si>
  <si>
    <t>P0186</t>
  </si>
  <si>
    <t>P0187</t>
  </si>
  <si>
    <t>P0188</t>
  </si>
  <si>
    <t>P0189</t>
  </si>
  <si>
    <t>P0190</t>
  </si>
  <si>
    <t>P0191</t>
  </si>
  <si>
    <t>P0192</t>
  </si>
  <si>
    <t>P0193</t>
  </si>
  <si>
    <t>P0194</t>
  </si>
  <si>
    <t>P0195</t>
  </si>
  <si>
    <t>P0196</t>
  </si>
  <si>
    <t>P0197</t>
  </si>
  <si>
    <t>P0198</t>
  </si>
  <si>
    <t>P0199</t>
  </si>
  <si>
    <t>P0200</t>
  </si>
  <si>
    <t>P0201</t>
  </si>
  <si>
    <t>P0202</t>
  </si>
  <si>
    <t>P0203</t>
  </si>
  <si>
    <t>P0204</t>
  </si>
  <si>
    <t>P0205</t>
  </si>
  <si>
    <t>P0206</t>
  </si>
  <si>
    <t>P0207</t>
  </si>
  <si>
    <t>P0208</t>
  </si>
  <si>
    <t>P0209</t>
  </si>
  <si>
    <t>P0210</t>
  </si>
  <si>
    <t>P0211</t>
  </si>
  <si>
    <t>P0212</t>
  </si>
  <si>
    <t>P0213</t>
  </si>
  <si>
    <t>P0214</t>
  </si>
  <si>
    <t>P0215</t>
  </si>
  <si>
    <t>P0216</t>
  </si>
  <si>
    <t>P0217</t>
  </si>
  <si>
    <t>P0218</t>
  </si>
  <si>
    <t>P0219</t>
  </si>
  <si>
    <t>P0220</t>
  </si>
  <si>
    <t>P0221</t>
  </si>
  <si>
    <t>P0222</t>
  </si>
  <si>
    <t>P0223</t>
  </si>
  <si>
    <t>P0224</t>
  </si>
  <si>
    <t>P0225</t>
  </si>
  <si>
    <t>P0226</t>
  </si>
  <si>
    <t>P0227</t>
  </si>
  <si>
    <t>P0228</t>
  </si>
  <si>
    <t>P0229</t>
  </si>
  <si>
    <t>P0230</t>
  </si>
  <si>
    <t>P0231</t>
  </si>
  <si>
    <t>P0232</t>
  </si>
  <si>
    <t>P0233</t>
  </si>
  <si>
    <t>P0234</t>
  </si>
  <si>
    <t>P0235</t>
  </si>
  <si>
    <t>P0236</t>
  </si>
  <si>
    <t>P0237</t>
  </si>
  <si>
    <t>P0238</t>
  </si>
  <si>
    <t>P0239</t>
  </si>
  <si>
    <t>P0240</t>
  </si>
  <si>
    <t>P0241</t>
  </si>
  <si>
    <t>P0242</t>
  </si>
  <si>
    <t>P0243</t>
  </si>
  <si>
    <t>P0244</t>
  </si>
  <si>
    <t>P0245</t>
  </si>
  <si>
    <t>P0246</t>
  </si>
  <si>
    <t>P0247</t>
  </si>
  <si>
    <t>P0248</t>
  </si>
  <si>
    <t>P0249</t>
  </si>
  <si>
    <t>P0250</t>
  </si>
  <si>
    <t>P0251</t>
  </si>
  <si>
    <t>P0252</t>
  </si>
  <si>
    <t>P0253</t>
  </si>
  <si>
    <t>P0254</t>
  </si>
  <si>
    <t>P0255</t>
  </si>
  <si>
    <t>P0256</t>
  </si>
  <si>
    <t>P0257</t>
  </si>
  <si>
    <t>P0258</t>
  </si>
  <si>
    <t>P0259</t>
  </si>
  <si>
    <t>P0260</t>
  </si>
  <si>
    <t>P0261</t>
  </si>
  <si>
    <t>P0262</t>
  </si>
  <si>
    <t>P0263</t>
  </si>
  <si>
    <t>P0264</t>
  </si>
  <si>
    <t>P0265</t>
  </si>
  <si>
    <t>P0266</t>
  </si>
  <si>
    <t>P0267</t>
  </si>
  <si>
    <t>P0268</t>
  </si>
  <si>
    <t>P0269</t>
  </si>
  <si>
    <t>P0270</t>
  </si>
  <si>
    <t>P0271</t>
  </si>
  <si>
    <t>P0272</t>
  </si>
  <si>
    <t>P0273</t>
  </si>
  <si>
    <t>P0274</t>
  </si>
  <si>
    <t>P0275</t>
  </si>
  <si>
    <t>P0276</t>
  </si>
  <si>
    <t>P0277</t>
  </si>
  <si>
    <t>P0278</t>
  </si>
  <si>
    <t>P0279</t>
  </si>
  <si>
    <t>P0280</t>
  </si>
  <si>
    <t>P0281</t>
  </si>
  <si>
    <t>P0282</t>
  </si>
  <si>
    <t>P0283</t>
  </si>
  <si>
    <t>P0284</t>
  </si>
  <si>
    <t>P0285</t>
  </si>
  <si>
    <t>P0286</t>
  </si>
  <si>
    <t>P0287</t>
  </si>
  <si>
    <t>P0288</t>
  </si>
  <si>
    <t>P0289</t>
  </si>
  <si>
    <t>P0290</t>
  </si>
  <si>
    <t>P0291</t>
  </si>
  <si>
    <t>P0292</t>
  </si>
  <si>
    <t>P0293</t>
  </si>
  <si>
    <t>P0294</t>
  </si>
  <si>
    <t>P0295</t>
  </si>
  <si>
    <t>P0296</t>
  </si>
  <si>
    <t>P0297</t>
  </si>
  <si>
    <t>P0298</t>
  </si>
  <si>
    <t>P0299</t>
  </si>
  <si>
    <t>P0300</t>
  </si>
  <si>
    <t>P0301</t>
  </si>
  <si>
    <t>P0302</t>
  </si>
  <si>
    <t>P0303</t>
  </si>
  <si>
    <t>P0304</t>
  </si>
  <si>
    <t>P0305</t>
  </si>
  <si>
    <t>P0306</t>
  </si>
  <si>
    <t>P0307</t>
  </si>
  <si>
    <t>P0308</t>
  </si>
  <si>
    <t>P0309</t>
  </si>
  <si>
    <t>P0310</t>
  </si>
  <si>
    <t>P0311</t>
  </si>
  <si>
    <t>P0312</t>
  </si>
  <si>
    <t>P0313</t>
  </si>
  <si>
    <t>P0314</t>
  </si>
  <si>
    <t>P0315</t>
  </si>
  <si>
    <t>P0316</t>
  </si>
  <si>
    <t>P0317</t>
  </si>
  <si>
    <t>P0318</t>
  </si>
  <si>
    <t>P0319</t>
  </si>
  <si>
    <t>P0320</t>
  </si>
  <si>
    <t>P0321</t>
  </si>
  <si>
    <t>P0322</t>
  </si>
  <si>
    <t>P0323</t>
  </si>
  <si>
    <t>P0324</t>
  </si>
  <si>
    <t>P0325</t>
  </si>
  <si>
    <t>P0326</t>
  </si>
  <si>
    <t>P0327</t>
  </si>
  <si>
    <t>P0328</t>
  </si>
  <si>
    <t>P0329</t>
  </si>
  <si>
    <t>P0330</t>
  </si>
  <si>
    <t>P0331</t>
  </si>
  <si>
    <t>P0332</t>
  </si>
  <si>
    <t>P0333</t>
  </si>
  <si>
    <t>P0334</t>
  </si>
  <si>
    <t>P0335</t>
  </si>
  <si>
    <t>P0336</t>
  </si>
  <si>
    <t>P0337</t>
  </si>
  <si>
    <t>P0338</t>
  </si>
  <si>
    <t>P0339</t>
  </si>
  <si>
    <t>P0340</t>
  </si>
  <si>
    <t>P0341</t>
  </si>
  <si>
    <t>P0342</t>
  </si>
  <si>
    <t>P0343</t>
  </si>
  <si>
    <t>P0344</t>
  </si>
  <si>
    <t>P0345</t>
  </si>
  <si>
    <t>P0346</t>
  </si>
  <si>
    <t>P0347</t>
  </si>
  <si>
    <t>P0348</t>
  </si>
  <si>
    <t>P0349</t>
  </si>
  <si>
    <t>P0350</t>
  </si>
  <si>
    <t>P0351</t>
  </si>
  <si>
    <t>P0352</t>
  </si>
  <si>
    <t>P0353</t>
  </si>
  <si>
    <t>P0354</t>
  </si>
  <si>
    <t>P0355</t>
  </si>
  <si>
    <t>P0356</t>
  </si>
  <si>
    <t>P0357</t>
  </si>
  <si>
    <t>P0358</t>
  </si>
  <si>
    <t>P0359</t>
  </si>
  <si>
    <t>P0360</t>
  </si>
  <si>
    <t>P0361</t>
  </si>
  <si>
    <t>P0362</t>
  </si>
  <si>
    <t>P0363</t>
  </si>
  <si>
    <t>P0364</t>
  </si>
  <si>
    <t>P0365</t>
  </si>
  <si>
    <t>P0366</t>
  </si>
  <si>
    <t>P0367</t>
  </si>
  <si>
    <t>P0368</t>
  </si>
  <si>
    <t>P0369</t>
  </si>
  <si>
    <t>P0370</t>
  </si>
  <si>
    <t>P0371</t>
  </si>
  <si>
    <t>P0372</t>
  </si>
  <si>
    <t>P0373</t>
  </si>
  <si>
    <t>P0374</t>
  </si>
  <si>
    <t>P0375</t>
  </si>
  <si>
    <t>P0376</t>
  </si>
  <si>
    <t>P0377</t>
  </si>
  <si>
    <t>P0378</t>
  </si>
  <si>
    <t>P0379</t>
  </si>
  <si>
    <t>P0380</t>
  </si>
  <si>
    <t>P0381</t>
  </si>
  <si>
    <t>P0382</t>
  </si>
  <si>
    <t>P0383</t>
  </si>
  <si>
    <t>P0384</t>
  </si>
  <si>
    <t>P0385</t>
  </si>
  <si>
    <t>P0386</t>
  </si>
  <si>
    <t>P0387</t>
  </si>
  <si>
    <t>P0388</t>
  </si>
  <si>
    <t>P0389</t>
  </si>
  <si>
    <t>P0390</t>
  </si>
  <si>
    <t>P0391</t>
  </si>
  <si>
    <t>P0392</t>
  </si>
  <si>
    <t>P0393</t>
  </si>
  <si>
    <t>P0394</t>
  </si>
  <si>
    <t>P0395</t>
  </si>
  <si>
    <t>P0396</t>
  </si>
  <si>
    <t>P0397</t>
  </si>
  <si>
    <t>P0398</t>
  </si>
  <si>
    <t>P0399</t>
  </si>
  <si>
    <t>P0400</t>
  </si>
  <si>
    <t>P0401</t>
  </si>
  <si>
    <t>P0402</t>
  </si>
  <si>
    <t>P0403</t>
  </si>
  <si>
    <t>P0404</t>
  </si>
  <si>
    <t>P0405</t>
  </si>
  <si>
    <t>P0406</t>
  </si>
  <si>
    <t>P0407</t>
  </si>
  <si>
    <t>P0408</t>
  </si>
  <si>
    <t>P0409</t>
  </si>
  <si>
    <t>P0410</t>
  </si>
  <si>
    <t>P0411</t>
  </si>
  <si>
    <t>P0412</t>
  </si>
  <si>
    <t>P0413</t>
  </si>
  <si>
    <t>P0414</t>
  </si>
  <si>
    <t>P0415</t>
  </si>
  <si>
    <t>P0416</t>
  </si>
  <si>
    <t>P0417</t>
  </si>
  <si>
    <t>P0418</t>
  </si>
  <si>
    <t>P0419</t>
  </si>
  <si>
    <t>P0420</t>
  </si>
  <si>
    <t>P0421</t>
  </si>
  <si>
    <t>P0422</t>
  </si>
  <si>
    <t>P0423</t>
  </si>
  <si>
    <t>P0424</t>
  </si>
  <si>
    <t>P0425</t>
  </si>
  <si>
    <t>P0426</t>
  </si>
  <si>
    <t>P0427</t>
  </si>
  <si>
    <t>P0428</t>
  </si>
  <si>
    <t>P0429</t>
  </si>
  <si>
    <t>P0430</t>
  </si>
  <si>
    <t>P0431</t>
  </si>
  <si>
    <t>P0432</t>
  </si>
  <si>
    <t>P0433</t>
  </si>
  <si>
    <t>P0434</t>
  </si>
  <si>
    <t>P0435</t>
  </si>
  <si>
    <t>P0436</t>
  </si>
  <si>
    <t>P0437</t>
  </si>
  <si>
    <t>P0438</t>
  </si>
  <si>
    <t>P0439</t>
  </si>
  <si>
    <t>P0440</t>
  </si>
  <si>
    <t>P0441</t>
  </si>
  <si>
    <t>P0442</t>
  </si>
  <si>
    <t>P0443</t>
  </si>
  <si>
    <t>P0444</t>
  </si>
  <si>
    <t>P0445</t>
  </si>
  <si>
    <t>P0446</t>
  </si>
  <si>
    <t>P0447</t>
  </si>
  <si>
    <t>P0448</t>
  </si>
  <si>
    <t>P0449</t>
  </si>
  <si>
    <t>P0450</t>
  </si>
  <si>
    <t>P0451</t>
  </si>
  <si>
    <t>P0452</t>
  </si>
  <si>
    <t>P0453</t>
  </si>
  <si>
    <t>P0454</t>
  </si>
  <si>
    <t>P0455</t>
  </si>
  <si>
    <t>P0456</t>
  </si>
  <si>
    <t>P0457</t>
  </si>
  <si>
    <t>P0458</t>
  </si>
  <si>
    <t>P0459</t>
  </si>
  <si>
    <t>P0460</t>
  </si>
  <si>
    <t>P0461</t>
  </si>
  <si>
    <t>P0462</t>
  </si>
  <si>
    <t>P0463</t>
  </si>
  <si>
    <t>P0464</t>
  </si>
  <si>
    <t>P0465</t>
  </si>
  <si>
    <t>P0466</t>
  </si>
  <si>
    <t>P0467</t>
  </si>
  <si>
    <t>P0468</t>
  </si>
  <si>
    <t>P0469</t>
  </si>
  <si>
    <t>P0470</t>
  </si>
  <si>
    <t>P0471</t>
  </si>
  <si>
    <t>P0472</t>
  </si>
  <si>
    <t>P0473</t>
  </si>
  <si>
    <t>P0474</t>
  </si>
  <si>
    <t>P0475</t>
  </si>
  <si>
    <t>P0476</t>
  </si>
  <si>
    <t>P0477</t>
  </si>
  <si>
    <t>P0478</t>
  </si>
  <si>
    <t>P0479</t>
  </si>
  <si>
    <t>P0480</t>
  </si>
  <si>
    <t>P0481</t>
  </si>
  <si>
    <t>P0482</t>
  </si>
  <si>
    <t>P0483</t>
  </si>
  <si>
    <t>P0484</t>
  </si>
  <si>
    <t>P0485</t>
  </si>
  <si>
    <t>P0486</t>
  </si>
  <si>
    <t>P0487</t>
  </si>
  <si>
    <t>P0488</t>
  </si>
  <si>
    <t>P0489</t>
  </si>
  <si>
    <t>P0490</t>
  </si>
  <si>
    <t>P0491</t>
  </si>
  <si>
    <t>P0492</t>
  </si>
  <si>
    <t>P0493</t>
  </si>
  <si>
    <t>P0494</t>
  </si>
  <si>
    <t>P0495</t>
  </si>
  <si>
    <t>P0496</t>
  </si>
  <si>
    <t>P0497</t>
  </si>
  <si>
    <t>P0498</t>
  </si>
  <si>
    <t>P0499</t>
  </si>
  <si>
    <t>P0500</t>
  </si>
  <si>
    <t>P0501</t>
  </si>
  <si>
    <t>P0502</t>
  </si>
  <si>
    <t>P0503</t>
  </si>
  <si>
    <t>P0504</t>
  </si>
  <si>
    <t>P0505</t>
  </si>
  <si>
    <t>P0506</t>
  </si>
  <si>
    <t>P0507</t>
  </si>
  <si>
    <t>P0508</t>
  </si>
  <si>
    <t>P0509</t>
  </si>
  <si>
    <t>P0510</t>
  </si>
  <si>
    <t>P0511</t>
  </si>
  <si>
    <t>P0512</t>
  </si>
  <si>
    <t>P0513</t>
  </si>
  <si>
    <t>P0514</t>
  </si>
  <si>
    <t>P0515</t>
  </si>
  <si>
    <t>P0516</t>
  </si>
  <si>
    <t>P0517</t>
  </si>
  <si>
    <t>P0518</t>
  </si>
  <si>
    <t>P0519</t>
  </si>
  <si>
    <t>P0520</t>
  </si>
  <si>
    <t>P0521</t>
  </si>
  <si>
    <t>P0522</t>
  </si>
  <si>
    <t>P0523</t>
  </si>
  <si>
    <t>P0524</t>
  </si>
  <si>
    <t>P0525</t>
  </si>
  <si>
    <t>P0526</t>
  </si>
  <si>
    <t>P0527</t>
  </si>
  <si>
    <t>P0528</t>
  </si>
  <si>
    <t>P0529</t>
  </si>
  <si>
    <t>P0530</t>
  </si>
  <si>
    <t>P0531</t>
  </si>
  <si>
    <t>P0532</t>
  </si>
  <si>
    <t>P0533</t>
  </si>
  <si>
    <t>P0534</t>
  </si>
  <si>
    <t>P0535</t>
  </si>
  <si>
    <t>P0536</t>
  </si>
  <si>
    <t>P0537</t>
  </si>
  <si>
    <t>P0538</t>
  </si>
  <si>
    <t>P0539</t>
  </si>
  <si>
    <t>P0540</t>
  </si>
  <si>
    <t>P0541</t>
  </si>
  <si>
    <t>P0542</t>
  </si>
  <si>
    <t>P0543</t>
  </si>
  <si>
    <t>P0544</t>
  </si>
  <si>
    <t>P0545</t>
  </si>
  <si>
    <t>P0546</t>
  </si>
  <si>
    <t>P0547</t>
  </si>
  <si>
    <t>P0548</t>
  </si>
  <si>
    <t>P0549</t>
  </si>
  <si>
    <t>P0550</t>
  </si>
  <si>
    <t>P0551</t>
  </si>
  <si>
    <t>P0552</t>
  </si>
  <si>
    <t>P0553</t>
  </si>
  <si>
    <t>P0554</t>
  </si>
  <si>
    <t>P0555</t>
  </si>
  <si>
    <t>P0556</t>
  </si>
  <si>
    <t>P0557</t>
  </si>
  <si>
    <t>P0558</t>
  </si>
  <si>
    <t>P0559</t>
  </si>
  <si>
    <t>P0560</t>
  </si>
  <si>
    <t>P0561</t>
  </si>
  <si>
    <t>P0562</t>
  </si>
  <si>
    <t>P0563</t>
  </si>
  <si>
    <t>P0564</t>
  </si>
  <si>
    <t>P0565</t>
  </si>
  <si>
    <t>P0566</t>
  </si>
  <si>
    <t>P0567</t>
  </si>
  <si>
    <t>P0568</t>
  </si>
  <si>
    <t>P0569</t>
  </si>
  <si>
    <t>P0570</t>
  </si>
  <si>
    <t>P0571</t>
  </si>
  <si>
    <t>P0572</t>
  </si>
  <si>
    <t>P0573</t>
  </si>
  <si>
    <t>P0574</t>
  </si>
  <si>
    <t>P0575</t>
  </si>
  <si>
    <t>P0576</t>
  </si>
  <si>
    <t>P0577</t>
  </si>
  <si>
    <t>P0578</t>
  </si>
  <si>
    <t>P0579</t>
  </si>
  <si>
    <t>P0580</t>
  </si>
  <si>
    <t>P0581</t>
  </si>
  <si>
    <t>P0582</t>
  </si>
  <si>
    <t>P0583</t>
  </si>
  <si>
    <t>P0584</t>
  </si>
  <si>
    <t>P0585</t>
  </si>
  <si>
    <t>P0586</t>
  </si>
  <si>
    <t>P0587</t>
  </si>
  <si>
    <t>P0588</t>
  </si>
  <si>
    <t>P0589</t>
  </si>
  <si>
    <t>P0590</t>
  </si>
  <si>
    <t>P0591</t>
  </si>
  <si>
    <t>P0592</t>
  </si>
  <si>
    <t>P0593</t>
  </si>
  <si>
    <t>P0594</t>
  </si>
  <si>
    <t>P0595</t>
  </si>
  <si>
    <t>P0596</t>
  </si>
  <si>
    <t>P0597</t>
  </si>
  <si>
    <t>P0598</t>
  </si>
  <si>
    <t>P0599</t>
  </si>
  <si>
    <t>P0600</t>
  </si>
  <si>
    <t>P0601</t>
  </si>
  <si>
    <t>P0602</t>
  </si>
  <si>
    <t>P0603</t>
  </si>
  <si>
    <t>P0604</t>
  </si>
  <si>
    <t>P0605</t>
  </si>
  <si>
    <t>P0606</t>
  </si>
  <si>
    <t>P0607</t>
  </si>
  <si>
    <t>P0608</t>
  </si>
  <si>
    <t>P0609</t>
  </si>
  <si>
    <t>P0610</t>
  </si>
  <si>
    <t>P0611</t>
  </si>
  <si>
    <t>P0612</t>
  </si>
  <si>
    <t>P0613</t>
  </si>
  <si>
    <t>P0614</t>
  </si>
  <si>
    <t>P0615</t>
  </si>
  <si>
    <t>P0616</t>
  </si>
  <si>
    <t>P0617</t>
  </si>
  <si>
    <t>P0618</t>
  </si>
  <si>
    <t>P0619</t>
  </si>
  <si>
    <t>P0620</t>
  </si>
  <si>
    <t>P0621</t>
  </si>
  <si>
    <t>P0622</t>
  </si>
  <si>
    <t>P0623</t>
  </si>
  <si>
    <t>P0624</t>
  </si>
  <si>
    <t>P0625</t>
  </si>
  <si>
    <t>P0626</t>
  </si>
  <si>
    <t>P0627</t>
  </si>
  <si>
    <t>P0628</t>
  </si>
  <si>
    <t>P0629</t>
  </si>
  <si>
    <t>P0630</t>
  </si>
  <si>
    <t>P0631</t>
  </si>
  <si>
    <t>P0632</t>
  </si>
  <si>
    <t>P0633</t>
  </si>
  <si>
    <t>P0634</t>
  </si>
  <si>
    <t>P0635</t>
  </si>
  <si>
    <t>P0636</t>
  </si>
  <si>
    <t>P0637</t>
  </si>
  <si>
    <t>P0638</t>
  </si>
  <si>
    <t>P0639</t>
  </si>
  <si>
    <t>P0640</t>
  </si>
  <si>
    <t>P0641</t>
  </si>
  <si>
    <t>P0642</t>
  </si>
  <si>
    <t>P0643</t>
  </si>
  <si>
    <t>P0644</t>
  </si>
  <si>
    <t>P0645</t>
  </si>
  <si>
    <t>P0646</t>
  </si>
  <si>
    <t>P0647</t>
  </si>
  <si>
    <t>P0648</t>
  </si>
  <si>
    <t>P0649</t>
  </si>
  <si>
    <t>P0650</t>
  </si>
  <si>
    <t>P0651</t>
  </si>
  <si>
    <t>P0652</t>
  </si>
  <si>
    <t>P0653</t>
  </si>
  <si>
    <t>P0654</t>
  </si>
  <si>
    <t>P0655</t>
  </si>
  <si>
    <t>P0656</t>
  </si>
  <si>
    <t>P0657</t>
  </si>
  <si>
    <t>P0658</t>
  </si>
  <si>
    <t>P0659</t>
  </si>
  <si>
    <t>P0660</t>
  </si>
  <si>
    <t>P0661</t>
  </si>
  <si>
    <t>P0662</t>
  </si>
  <si>
    <t>P0663</t>
  </si>
  <si>
    <t>P0664</t>
  </si>
  <si>
    <t>P0665</t>
  </si>
  <si>
    <t>P0666</t>
  </si>
  <si>
    <t>P0667</t>
  </si>
  <si>
    <t>P0668</t>
  </si>
  <si>
    <t>P0669</t>
  </si>
  <si>
    <t>P0670</t>
  </si>
  <si>
    <t>P0671</t>
  </si>
  <si>
    <t>P0672</t>
  </si>
  <si>
    <t>P0673</t>
  </si>
  <si>
    <t>P0674</t>
  </si>
  <si>
    <t>P0675</t>
  </si>
  <si>
    <t>P0676</t>
  </si>
  <si>
    <t>P0677</t>
  </si>
  <si>
    <t>P0678</t>
  </si>
  <si>
    <t>P0679</t>
  </si>
  <si>
    <t>P0680</t>
  </si>
  <si>
    <t>P0681</t>
  </si>
  <si>
    <t>P0682</t>
  </si>
  <si>
    <t>P0683</t>
  </si>
  <si>
    <t>P0684</t>
  </si>
  <si>
    <t>P0685</t>
  </si>
  <si>
    <t>P0686</t>
  </si>
  <si>
    <t>P0687</t>
  </si>
  <si>
    <t>P0688</t>
  </si>
  <si>
    <t>P0689</t>
  </si>
  <si>
    <t>P0690</t>
  </si>
  <si>
    <t>P0691</t>
  </si>
  <si>
    <t>P0692</t>
  </si>
  <si>
    <t>P0693</t>
  </si>
  <si>
    <t>P0694</t>
  </si>
  <si>
    <t>P0695</t>
  </si>
  <si>
    <t>P0696</t>
  </si>
  <si>
    <t>P0697</t>
  </si>
  <si>
    <t>P0698</t>
  </si>
  <si>
    <t>P0699</t>
  </si>
  <si>
    <t>P0700</t>
  </si>
  <si>
    <t>P0701</t>
  </si>
  <si>
    <t>P0702</t>
  </si>
  <si>
    <t>P0703</t>
  </si>
  <si>
    <t>P0704</t>
  </si>
  <si>
    <t>P0705</t>
  </si>
  <si>
    <t>P0706</t>
  </si>
  <si>
    <t>P0707</t>
  </si>
  <si>
    <t>P0708</t>
  </si>
  <si>
    <t>P0709</t>
  </si>
  <si>
    <t>P0710</t>
  </si>
  <si>
    <t>P0711</t>
  </si>
  <si>
    <t>P0712</t>
  </si>
  <si>
    <t>P0713</t>
  </si>
  <si>
    <t>P0714</t>
  </si>
  <si>
    <t>P0715</t>
  </si>
  <si>
    <t>P0716</t>
  </si>
  <si>
    <t>P0717</t>
  </si>
  <si>
    <t>P0718</t>
  </si>
  <si>
    <t>P0719</t>
  </si>
  <si>
    <t>P0720</t>
  </si>
  <si>
    <t>P0721</t>
  </si>
  <si>
    <t>P0722</t>
  </si>
  <si>
    <t>P0723</t>
  </si>
  <si>
    <t>P0724</t>
  </si>
  <si>
    <t>P0725</t>
  </si>
  <si>
    <t>P0726</t>
  </si>
  <si>
    <t>P0727</t>
  </si>
  <si>
    <t>P0728</t>
  </si>
  <si>
    <t>P0729</t>
  </si>
  <si>
    <t>P0730</t>
  </si>
  <si>
    <t>P0731</t>
  </si>
  <si>
    <t>P0732</t>
  </si>
  <si>
    <t>P0733</t>
  </si>
  <si>
    <t>P0734</t>
  </si>
  <si>
    <t>P0735</t>
  </si>
  <si>
    <t>P0736</t>
  </si>
  <si>
    <t>P0737</t>
  </si>
  <si>
    <t>P0738</t>
  </si>
  <si>
    <t>P0739</t>
  </si>
  <si>
    <t>P0740</t>
  </si>
  <si>
    <t>P0741</t>
  </si>
  <si>
    <t>P0742</t>
  </si>
  <si>
    <t>P0743</t>
  </si>
  <si>
    <t>P0744</t>
  </si>
  <si>
    <t>P0745</t>
  </si>
  <si>
    <t>P0746</t>
  </si>
  <si>
    <t>P0747</t>
  </si>
  <si>
    <t>P0748</t>
  </si>
  <si>
    <t>P0749</t>
  </si>
  <si>
    <t>P0750</t>
  </si>
  <si>
    <t>P0751</t>
  </si>
  <si>
    <t>P0752</t>
  </si>
  <si>
    <t>P0753</t>
  </si>
  <si>
    <t>P0754</t>
  </si>
  <si>
    <t>P0755</t>
  </si>
  <si>
    <t>P0756</t>
  </si>
  <si>
    <t>P0757</t>
  </si>
  <si>
    <t>P0758</t>
  </si>
  <si>
    <t>P0759</t>
  </si>
  <si>
    <t>P0760</t>
  </si>
  <si>
    <t>P0761</t>
  </si>
  <si>
    <t>P0762</t>
  </si>
  <si>
    <t>P0763</t>
  </si>
  <si>
    <t>P0764</t>
  </si>
  <si>
    <t>P0765</t>
  </si>
  <si>
    <t>P0766</t>
  </si>
  <si>
    <t>P0767</t>
  </si>
  <si>
    <t>P0768</t>
  </si>
  <si>
    <t>P0769</t>
  </si>
  <si>
    <t>P0770</t>
  </si>
  <si>
    <t>P0771</t>
  </si>
  <si>
    <t>P0772</t>
  </si>
  <si>
    <t>P0773</t>
  </si>
  <si>
    <t>P0774</t>
  </si>
  <si>
    <t>P0775</t>
  </si>
  <si>
    <t>P0776</t>
  </si>
  <si>
    <t>P0777</t>
  </si>
  <si>
    <t>P0778</t>
  </si>
  <si>
    <t>P0779</t>
  </si>
  <si>
    <t>P0780</t>
  </si>
  <si>
    <t>P0781</t>
  </si>
  <si>
    <t>P0782</t>
  </si>
  <si>
    <t>P0783</t>
  </si>
  <si>
    <t>P0784</t>
  </si>
  <si>
    <t>P0785</t>
  </si>
  <si>
    <t>P0786</t>
  </si>
  <si>
    <t>P0787</t>
  </si>
  <si>
    <t>P0788</t>
  </si>
  <si>
    <t>P0789</t>
  </si>
  <si>
    <t>P0790</t>
  </si>
  <si>
    <t>P0791</t>
  </si>
  <si>
    <t>P0792</t>
  </si>
  <si>
    <t>P0793</t>
  </si>
  <si>
    <t>P0794</t>
  </si>
  <si>
    <t>P0795</t>
  </si>
  <si>
    <t>P0796</t>
  </si>
  <si>
    <t>P0797</t>
  </si>
  <si>
    <t>P0798</t>
  </si>
  <si>
    <t>P0799</t>
  </si>
  <si>
    <t>P0800</t>
  </si>
  <si>
    <t>P0801</t>
  </si>
  <si>
    <t>P0802</t>
  </si>
  <si>
    <t>P0803</t>
  </si>
  <si>
    <t>P0804</t>
  </si>
  <si>
    <t>P0805</t>
  </si>
  <si>
    <t>P0806</t>
  </si>
  <si>
    <t>P0807</t>
  </si>
  <si>
    <t>P0808</t>
  </si>
  <si>
    <t>P0809</t>
  </si>
  <si>
    <t>P0810</t>
  </si>
  <si>
    <t>P0811</t>
  </si>
  <si>
    <t>P0812</t>
  </si>
  <si>
    <t>P0813</t>
  </si>
  <si>
    <t>P0814</t>
  </si>
  <si>
    <t>P0815</t>
  </si>
  <si>
    <t>P0816</t>
  </si>
  <si>
    <t>P0817</t>
  </si>
  <si>
    <t>P0818</t>
  </si>
  <si>
    <t>P0819</t>
  </si>
  <si>
    <t>P0820</t>
  </si>
  <si>
    <t>P0821</t>
  </si>
  <si>
    <t>P0822</t>
  </si>
  <si>
    <t>P0823</t>
  </si>
  <si>
    <t>P0824</t>
  </si>
  <si>
    <t>P0825</t>
  </si>
  <si>
    <t>P0826</t>
  </si>
  <si>
    <t>P0827</t>
  </si>
  <si>
    <t>P0828</t>
  </si>
  <si>
    <t>P0829</t>
  </si>
  <si>
    <t>P0830</t>
  </si>
  <si>
    <t>P0831</t>
  </si>
  <si>
    <t>P0832</t>
  </si>
  <si>
    <t>P0833</t>
  </si>
  <si>
    <t>P0834</t>
  </si>
  <si>
    <t>P0835</t>
  </si>
  <si>
    <t>P0836</t>
  </si>
  <si>
    <t>P0837</t>
  </si>
  <si>
    <t>P0838</t>
  </si>
  <si>
    <t>P0839</t>
  </si>
  <si>
    <t>P0840</t>
  </si>
  <si>
    <t>P0841</t>
  </si>
  <si>
    <t>P0842</t>
  </si>
  <si>
    <t>P0843</t>
  </si>
  <si>
    <t>P0844</t>
  </si>
  <si>
    <t>P0845</t>
  </si>
  <si>
    <t>P0846</t>
  </si>
  <si>
    <t>P0847</t>
  </si>
  <si>
    <t>P0848</t>
  </si>
  <si>
    <t>P0849</t>
  </si>
  <si>
    <t>P0850</t>
  </si>
  <si>
    <t>P0851</t>
  </si>
  <si>
    <t>P0852</t>
  </si>
  <si>
    <t>P0853</t>
  </si>
  <si>
    <t>P0854</t>
  </si>
  <si>
    <t>P0855</t>
  </si>
  <si>
    <t>P0856</t>
  </si>
  <si>
    <t>P0857</t>
  </si>
  <si>
    <t>P0858</t>
  </si>
  <si>
    <t>P0859</t>
  </si>
  <si>
    <t>P0860</t>
  </si>
  <si>
    <t>P0861</t>
  </si>
  <si>
    <t>P0862</t>
  </si>
  <si>
    <t>P0863</t>
  </si>
  <si>
    <t>P0864</t>
  </si>
  <si>
    <t>P0865</t>
  </si>
  <si>
    <t>P0866</t>
  </si>
  <si>
    <t>P0867</t>
  </si>
  <si>
    <t>P0868</t>
  </si>
  <si>
    <t>P0869</t>
  </si>
  <si>
    <t>P0870</t>
  </si>
  <si>
    <t>P0871</t>
  </si>
  <si>
    <t>P0872</t>
  </si>
  <si>
    <t>P0873</t>
  </si>
  <si>
    <t>P0874</t>
  </si>
  <si>
    <t>P0875</t>
  </si>
  <si>
    <t>P0876</t>
  </si>
  <si>
    <t>P0877</t>
  </si>
  <si>
    <t>P0878</t>
  </si>
  <si>
    <t>P0879</t>
  </si>
  <si>
    <t>P0880</t>
  </si>
  <si>
    <t>P0881</t>
  </si>
  <si>
    <t>P0882</t>
  </si>
  <si>
    <t>P0883</t>
  </si>
  <si>
    <t>P0884</t>
  </si>
  <si>
    <t>P0885</t>
  </si>
  <si>
    <t>P0886</t>
  </si>
  <si>
    <t>P0887</t>
  </si>
  <si>
    <t>P0888</t>
  </si>
  <si>
    <t>P0889</t>
  </si>
  <si>
    <t>P0890</t>
  </si>
  <si>
    <t>P0891</t>
  </si>
  <si>
    <t>P0892</t>
  </si>
  <si>
    <t>P0893</t>
  </si>
  <si>
    <t>P0894</t>
  </si>
  <si>
    <t>P0895</t>
  </si>
  <si>
    <t>P0896</t>
  </si>
  <si>
    <t>P0897</t>
  </si>
  <si>
    <t>P0898</t>
  </si>
  <si>
    <t>P0899</t>
  </si>
  <si>
    <t>P0900</t>
  </si>
  <si>
    <t>P0901</t>
  </si>
  <si>
    <t>P0902</t>
  </si>
  <si>
    <t>P0903</t>
  </si>
  <si>
    <t>P0904</t>
  </si>
  <si>
    <t>P0905</t>
  </si>
  <si>
    <t>P0906</t>
  </si>
  <si>
    <t>P0907</t>
  </si>
  <si>
    <t>P0908</t>
  </si>
  <si>
    <t>P0909</t>
  </si>
  <si>
    <t>P0910</t>
  </si>
  <si>
    <t>P0911</t>
  </si>
  <si>
    <t>P0912</t>
  </si>
  <si>
    <t>P0913</t>
  </si>
  <si>
    <t>P0914</t>
  </si>
  <si>
    <t>P0915</t>
  </si>
  <si>
    <t>P0916</t>
  </si>
  <si>
    <t>P0917</t>
  </si>
  <si>
    <t>P0918</t>
  </si>
  <si>
    <t>P0919</t>
  </si>
  <si>
    <t>P0920</t>
  </si>
  <si>
    <t>P0921</t>
  </si>
  <si>
    <t>P0922</t>
  </si>
  <si>
    <t>P0923</t>
  </si>
  <si>
    <t>P0924</t>
  </si>
  <si>
    <t>P0925</t>
  </si>
  <si>
    <t>P0926</t>
  </si>
  <si>
    <t>P0927</t>
  </si>
  <si>
    <t>P0928</t>
  </si>
  <si>
    <t>P0929</t>
  </si>
  <si>
    <t>P0930</t>
  </si>
  <si>
    <t>P0931</t>
  </si>
  <si>
    <t>P0932</t>
  </si>
  <si>
    <t>P0933</t>
  </si>
  <si>
    <t>P0934</t>
  </si>
  <si>
    <t>P0935</t>
  </si>
  <si>
    <t>P0936</t>
  </si>
  <si>
    <t>P0937</t>
  </si>
  <si>
    <t>P0938</t>
  </si>
  <si>
    <t>P0939</t>
  </si>
  <si>
    <t>P0940</t>
  </si>
  <si>
    <t>P0941</t>
  </si>
  <si>
    <t>P0942</t>
  </si>
  <si>
    <t>P0943</t>
  </si>
  <si>
    <t>P0944</t>
  </si>
  <si>
    <t>P0945</t>
  </si>
  <si>
    <t>P0946</t>
  </si>
  <si>
    <t>P0947</t>
  </si>
  <si>
    <t>P0948</t>
  </si>
  <si>
    <t>P0949</t>
  </si>
  <si>
    <t>P0950</t>
  </si>
  <si>
    <t>P0951</t>
  </si>
  <si>
    <t>P0952</t>
  </si>
  <si>
    <t>P0953</t>
  </si>
  <si>
    <t>P0954</t>
  </si>
  <si>
    <t>P0955</t>
  </si>
  <si>
    <t>P0956</t>
  </si>
  <si>
    <t>P0957</t>
  </si>
  <si>
    <t>P0958</t>
  </si>
  <si>
    <t>P0959</t>
  </si>
  <si>
    <t>P0960</t>
  </si>
  <si>
    <t>P0961</t>
  </si>
  <si>
    <t>P0962</t>
  </si>
  <si>
    <t>P0963</t>
  </si>
  <si>
    <t>P0964</t>
  </si>
  <si>
    <t>P0965</t>
  </si>
  <si>
    <t>P0966</t>
  </si>
  <si>
    <t>P0967</t>
  </si>
  <si>
    <t>P0968</t>
  </si>
  <si>
    <t>P0969</t>
  </si>
  <si>
    <t>P0970</t>
  </si>
  <si>
    <t>P0971</t>
  </si>
  <si>
    <t>P0972</t>
  </si>
  <si>
    <t>P0973</t>
  </si>
  <si>
    <t>P0974</t>
  </si>
  <si>
    <t>P0975</t>
  </si>
  <si>
    <t>P0976</t>
  </si>
  <si>
    <t>P0977</t>
  </si>
  <si>
    <t>P0978</t>
  </si>
  <si>
    <t>P0979</t>
  </si>
  <si>
    <t>P0980</t>
  </si>
  <si>
    <t>P0981</t>
  </si>
  <si>
    <t>P0982</t>
  </si>
  <si>
    <t>P0983</t>
  </si>
  <si>
    <t>P0984</t>
  </si>
  <si>
    <t>P0985</t>
  </si>
  <si>
    <t>P0986</t>
  </si>
  <si>
    <t>P0987</t>
  </si>
  <si>
    <t>P0988</t>
  </si>
  <si>
    <t>P0989</t>
  </si>
  <si>
    <t>P0990</t>
  </si>
  <si>
    <t>P0991</t>
  </si>
  <si>
    <t>P0992</t>
  </si>
  <si>
    <t>P0993</t>
  </si>
  <si>
    <t>P0994</t>
  </si>
  <si>
    <t>P0995</t>
  </si>
  <si>
    <t>P0996</t>
  </si>
  <si>
    <t>P0997</t>
  </si>
  <si>
    <t>P0998</t>
  </si>
  <si>
    <t>P0999</t>
  </si>
  <si>
    <t>P1000</t>
  </si>
  <si>
    <t>105/68</t>
  </si>
  <si>
    <t>Metformin</t>
  </si>
  <si>
    <t>Albuterol</t>
  </si>
  <si>
    <t>Lisinopril</t>
  </si>
  <si>
    <t>Atorvastatin</t>
  </si>
  <si>
    <t>Dr. Brown</t>
  </si>
  <si>
    <t>Lifestyle Modification</t>
  </si>
  <si>
    <t>Counseling</t>
  </si>
  <si>
    <t>Dr. Lee</t>
  </si>
  <si>
    <t>Dr. Patel</t>
  </si>
  <si>
    <t>Surgery</t>
  </si>
  <si>
    <t>Dr. Williams</t>
  </si>
  <si>
    <t>Dr. Johnson</t>
  </si>
  <si>
    <t>Dietary Changes</t>
  </si>
  <si>
    <t>Physiotherapy</t>
  </si>
  <si>
    <t>Dr. Smith</t>
  </si>
  <si>
    <t>Dr. White</t>
  </si>
  <si>
    <t>Insulin injections</t>
  </si>
  <si>
    <t>Dr. Green</t>
  </si>
  <si>
    <t>Antihistamines</t>
  </si>
  <si>
    <t>Dr. Evans</t>
  </si>
  <si>
    <t>Therapy sessions</t>
  </si>
  <si>
    <t>Blood pressure medication</t>
  </si>
  <si>
    <t>Dr. Clark</t>
  </si>
  <si>
    <t>Pain relievers</t>
  </si>
  <si>
    <t>Dr. Garcia</t>
  </si>
  <si>
    <t>Over-the-counter medicine</t>
  </si>
  <si>
    <t>Dr. Adams</t>
  </si>
  <si>
    <t>Inhaler prescription</t>
  </si>
  <si>
    <t>Cast application</t>
  </si>
  <si>
    <t>Dr. Foster</t>
  </si>
  <si>
    <t>Physical therapy</t>
  </si>
  <si>
    <t>Rest, hydration</t>
  </si>
  <si>
    <t>PrescriptionCost</t>
  </si>
  <si>
    <t>DoctorName</t>
  </si>
  <si>
    <t>DateOfVisit</t>
  </si>
  <si>
    <t>Treatment</t>
  </si>
  <si>
    <t>Patientid</t>
  </si>
  <si>
    <t>0%</t>
  </si>
  <si>
    <t>Paid</t>
  </si>
  <si>
    <t>Consultation</t>
  </si>
  <si>
    <t>75%</t>
  </si>
  <si>
    <t>Not Paid</t>
  </si>
  <si>
    <t>Medication Refill</t>
  </si>
  <si>
    <t>Pending</t>
  </si>
  <si>
    <t>Blood Test</t>
  </si>
  <si>
    <t>25%</t>
  </si>
  <si>
    <t>50%</t>
  </si>
  <si>
    <t>X-ray</t>
  </si>
  <si>
    <t>MRI Scan</t>
  </si>
  <si>
    <t>55%</t>
  </si>
  <si>
    <t>Routine Checkup</t>
  </si>
  <si>
    <t>70%</t>
  </si>
  <si>
    <t>Physiotherapy Session</t>
  </si>
  <si>
    <t>85%</t>
  </si>
  <si>
    <t>Mental Health Session</t>
  </si>
  <si>
    <t>60%</t>
  </si>
  <si>
    <t>Follow-up Appointment</t>
  </si>
  <si>
    <t>Emergency Visit</t>
  </si>
  <si>
    <t>100%</t>
  </si>
  <si>
    <t>Vaccination</t>
  </si>
  <si>
    <t>90%</t>
  </si>
  <si>
    <t>Laboratory Test</t>
  </si>
  <si>
    <t>80%</t>
  </si>
  <si>
    <t>InsuranceCoverage</t>
  </si>
  <si>
    <t>PaymentStatus</t>
  </si>
  <si>
    <t>TotalBill</t>
  </si>
  <si>
    <t>ServiceDate</t>
  </si>
  <si>
    <t>ServiceProvided</t>
  </si>
  <si>
    <t>O'Connor, Sean</t>
  </si>
  <si>
    <t>Lisa Johnson</t>
  </si>
  <si>
    <t>Johnson Jr., Bob</t>
  </si>
  <si>
    <t>Isabella R. Martinez</t>
  </si>
  <si>
    <t>Jefferson, Alexander</t>
  </si>
  <si>
    <t>Hannah-Louise Robinson</t>
  </si>
  <si>
    <t>Ethan-Allan Hill</t>
  </si>
  <si>
    <t>Martinez, Isabella</t>
  </si>
  <si>
    <t>Adam Brooks</t>
  </si>
  <si>
    <t>Mark Green</t>
  </si>
  <si>
    <t>Alexander Phillips</t>
  </si>
  <si>
    <t>Gabriel Bryant</t>
  </si>
  <si>
    <t>Christian Wood</t>
  </si>
  <si>
    <t>Elizabeth Hamilton</t>
  </si>
  <si>
    <t>Jose Flores</t>
  </si>
  <si>
    <t>Kayleigh Howard</t>
  </si>
  <si>
    <t>Dulce Craigg</t>
  </si>
  <si>
    <t>Nereida O'Carroll</t>
  </si>
  <si>
    <t>Etta Molinari</t>
  </si>
  <si>
    <t>Shavon Kotsonis</t>
  </si>
  <si>
    <t>Veta Mason</t>
  </si>
  <si>
    <t>Jona Nicole</t>
  </si>
  <si>
    <t>Chase Kidna</t>
  </si>
  <si>
    <t>Dorcas Nicole</t>
  </si>
  <si>
    <t>Sofia Thomas</t>
  </si>
  <si>
    <t>Ethan Allan Hill</t>
  </si>
  <si>
    <t>Sara Parker</t>
  </si>
  <si>
    <t>Patient Id</t>
  </si>
  <si>
    <t>Grand Total</t>
  </si>
  <si>
    <t>Amount of Patients</t>
  </si>
  <si>
    <t>Doctor</t>
  </si>
  <si>
    <t>Patients per Condition</t>
  </si>
  <si>
    <t>Patients per Medication</t>
  </si>
  <si>
    <t>Patients per Visit Dates</t>
  </si>
  <si>
    <t>Patients per Blood Pressure</t>
  </si>
  <si>
    <t>Age Group</t>
  </si>
  <si>
    <t>Gender Distribution</t>
  </si>
  <si>
    <t>Young Adults</t>
  </si>
  <si>
    <t>Middle Age Adults</t>
  </si>
  <si>
    <t>Adults</t>
  </si>
  <si>
    <t>Senior Adults</t>
  </si>
  <si>
    <t>Age Group Distribution</t>
  </si>
  <si>
    <t>Total spent by Insurance Companies</t>
  </si>
  <si>
    <t>(Insured Patients)</t>
  </si>
  <si>
    <r>
      <t xml:space="preserve"> </t>
    </r>
    <r>
      <rPr>
        <b/>
        <sz val="11"/>
        <color theme="1"/>
        <rFont val="Calibri"/>
        <family val="2"/>
        <scheme val="minor"/>
      </rPr>
      <t xml:space="preserve">Total Money spent by Patients after Insurance </t>
    </r>
  </si>
  <si>
    <t>Service Provided</t>
  </si>
  <si>
    <t>Amount of patients</t>
  </si>
  <si>
    <t>Patients per Service Provided</t>
  </si>
  <si>
    <t>Top 3 Conditions by Gender</t>
  </si>
  <si>
    <t>Patients per Cholesterol</t>
  </si>
  <si>
    <t>Unknown</t>
  </si>
  <si>
    <t>Total Revenue</t>
  </si>
  <si>
    <t>Top 5 Doctors by Patients</t>
  </si>
  <si>
    <t>Top Treatment Provided</t>
  </si>
  <si>
    <t>patientid</t>
  </si>
  <si>
    <t>Email</t>
  </si>
  <si>
    <t>Phone Number</t>
  </si>
  <si>
    <t>DateofBirth</t>
  </si>
  <si>
    <t>METFORMIN</t>
  </si>
  <si>
    <t>name@hospital.org</t>
  </si>
  <si>
    <t>JANE DOE</t>
  </si>
  <si>
    <t>nan</t>
  </si>
  <si>
    <t>NONE</t>
  </si>
  <si>
    <t>michael smith</t>
  </si>
  <si>
    <t>2019.12.01</t>
  </si>
  <si>
    <t>contact@domain.com</t>
  </si>
  <si>
    <t>123-456-7890</t>
  </si>
  <si>
    <t>O'connor, sean</t>
  </si>
  <si>
    <t>F</t>
  </si>
  <si>
    <t>ALBUTEROL</t>
  </si>
  <si>
    <t>NaN</t>
  </si>
  <si>
    <t>555-555-5555</t>
  </si>
  <si>
    <t>patrick o’neal</t>
  </si>
  <si>
    <t>20/02/2020</t>
  </si>
  <si>
    <t>An@stacia Will1ams</t>
  </si>
  <si>
    <t>L i s a J o h n s o n</t>
  </si>
  <si>
    <t>LISINOPRIL</t>
  </si>
  <si>
    <t>M!ke Tyl3r</t>
  </si>
  <si>
    <t>JOSEPH BROWN</t>
  </si>
  <si>
    <t>M</t>
  </si>
  <si>
    <t>456-789-1234</t>
  </si>
  <si>
    <t>brown joseph</t>
  </si>
  <si>
    <t>forty</t>
  </si>
  <si>
    <t>patient@example.com</t>
  </si>
  <si>
    <t>Emm@line Walker</t>
  </si>
  <si>
    <t>ATORVASTATIN</t>
  </si>
  <si>
    <t>GEORGE WASHINGTON</t>
  </si>
  <si>
    <t>(123) 456 7890</t>
  </si>
  <si>
    <t>m4rtha STEWART</t>
  </si>
  <si>
    <t>15/07/1980</t>
  </si>
  <si>
    <t>dav!d_lee</t>
  </si>
  <si>
    <t>20/05/1995</t>
  </si>
  <si>
    <t>L!ly Anderson</t>
  </si>
  <si>
    <t>28/02/1975</t>
  </si>
  <si>
    <t>30/11/1992</t>
  </si>
  <si>
    <t>18/06/1988</t>
  </si>
  <si>
    <t>El!zabeth taylor</t>
  </si>
  <si>
    <t>25/09/1982</t>
  </si>
  <si>
    <t>jefferson, alexander</t>
  </si>
  <si>
    <t>0liver White</t>
  </si>
  <si>
    <t>098-765-4321</t>
  </si>
  <si>
    <t>30/03/1998</t>
  </si>
  <si>
    <t>Br@yden cooper</t>
  </si>
  <si>
    <t>InvalidDate</t>
  </si>
  <si>
    <t>Hannah-Lou!se Robinson</t>
  </si>
  <si>
    <t>27/11/1950</t>
  </si>
  <si>
    <t>ChristopherOwen</t>
  </si>
  <si>
    <t>29th March 1973</t>
  </si>
  <si>
    <t>Henry @dams</t>
  </si>
  <si>
    <t xml:space="preserve"> </t>
  </si>
  <si>
    <t>1977.10.08</t>
  </si>
  <si>
    <t>ethan-@llan_hill</t>
  </si>
  <si>
    <t>TextDate</t>
  </si>
  <si>
    <t>Sofia mitchell</t>
  </si>
  <si>
    <t>Other</t>
  </si>
  <si>
    <t>GR@CE WARD</t>
  </si>
  <si>
    <t>JENN1FER WILSON</t>
  </si>
  <si>
    <t>dav!d MILLER</t>
  </si>
  <si>
    <t>03.27.1958</t>
  </si>
  <si>
    <t>Emily JOhnsn</t>
  </si>
  <si>
    <t>martinez, isabell@</t>
  </si>
  <si>
    <t>04.27.1976</t>
  </si>
  <si>
    <t>Anthony T0mas</t>
  </si>
  <si>
    <t>1957.11.16</t>
  </si>
  <si>
    <t>sara’parker</t>
  </si>
  <si>
    <t>Ben_jamin Evans</t>
  </si>
  <si>
    <t>V1ctor gonzalez</t>
  </si>
  <si>
    <t>Ava GRACE</t>
  </si>
  <si>
    <t>@dam_Brooks</t>
  </si>
  <si>
    <t>K@therine Clark</t>
  </si>
  <si>
    <t>Tho_mas M0rgan</t>
  </si>
  <si>
    <t>1965.08.13</t>
  </si>
  <si>
    <t>Zoey-M@tthews</t>
  </si>
  <si>
    <t>C@lvin Harp3r</t>
  </si>
  <si>
    <t>mark.green</t>
  </si>
  <si>
    <t>31th August 1964</t>
  </si>
  <si>
    <t>Dan!el King</t>
  </si>
  <si>
    <t>0livia Hall</t>
  </si>
  <si>
    <t>27/03/1982</t>
  </si>
  <si>
    <t>Brianna L3e</t>
  </si>
  <si>
    <t>Alexander_Phillips</t>
  </si>
  <si>
    <t>Dec 01 1988</t>
  </si>
  <si>
    <t>sAmuel scott</t>
  </si>
  <si>
    <t>Maddis0n Young</t>
  </si>
  <si>
    <t>Evelyn B@ker</t>
  </si>
  <si>
    <t>A1den Gonzales</t>
  </si>
  <si>
    <t>28/11/2003</t>
  </si>
  <si>
    <t>@bigail Carter</t>
  </si>
  <si>
    <t xml:space="preserve"> david lee </t>
  </si>
  <si>
    <t xml:space="preserve"> laura martinez </t>
  </si>
  <si>
    <t>1994.01.04</t>
  </si>
  <si>
    <t xml:space="preserve"> michael wilson </t>
  </si>
  <si>
    <t xml:space="preserve"> emily davis </t>
  </si>
  <si>
    <t xml:space="preserve"> robert brown </t>
  </si>
  <si>
    <t xml:space="preserve"> sarah johnson </t>
  </si>
  <si>
    <t xml:space="preserve"> james taylor </t>
  </si>
  <si>
    <t>julian m0ntgomery</t>
  </si>
  <si>
    <t>cynthia adams</t>
  </si>
  <si>
    <t>sydney-martin</t>
  </si>
  <si>
    <t>4lison Cox</t>
  </si>
  <si>
    <t>04th August 1997</t>
  </si>
  <si>
    <t>Ph!lip Bell</t>
  </si>
  <si>
    <t>Anthony P@ge</t>
  </si>
  <si>
    <t>Hailey perry</t>
  </si>
  <si>
    <t>2010.09.21</t>
  </si>
  <si>
    <t>Gabriel -Bryant</t>
  </si>
  <si>
    <t>Christian_wood</t>
  </si>
  <si>
    <t>Scarlett-Barnes</t>
  </si>
  <si>
    <t>Oct 06 1974</t>
  </si>
  <si>
    <t>N@thaniel Ross</t>
  </si>
  <si>
    <t>Elizabeth -H@milton</t>
  </si>
  <si>
    <t>24th February 2001</t>
  </si>
  <si>
    <t>C0oper Watson</t>
  </si>
  <si>
    <t>M3lissa Brooks</t>
  </si>
  <si>
    <t>27th October 1989</t>
  </si>
  <si>
    <t>Daniel. Scott</t>
  </si>
  <si>
    <t>Landon R1chards</t>
  </si>
  <si>
    <t>Jeremiah wrightt</t>
  </si>
  <si>
    <t>0scar Simm0ns</t>
  </si>
  <si>
    <t>05th August 2015</t>
  </si>
  <si>
    <t>K@yleigh_Howard</t>
  </si>
  <si>
    <t>10th August 1976</t>
  </si>
  <si>
    <t>@isabelle Dawson</t>
  </si>
  <si>
    <t>Mar 19 1955</t>
  </si>
  <si>
    <t>X@vier Long</t>
  </si>
  <si>
    <t>5ebastian Fleming</t>
  </si>
  <si>
    <t>Julian B@rnett</t>
  </si>
  <si>
    <t>N0lan Armstrong</t>
  </si>
  <si>
    <t>$adie Hopkins</t>
  </si>
  <si>
    <t>Apr 26 1976</t>
  </si>
  <si>
    <t>Aria-Patrick</t>
  </si>
  <si>
    <t>Jun 13 1964</t>
  </si>
  <si>
    <t>T@ylor Griffin</t>
  </si>
  <si>
    <t>Mic@h Jenkins</t>
  </si>
  <si>
    <t>Dulce  CraigG</t>
  </si>
  <si>
    <t xml:space="preserve"> MaRa CaRRoll</t>
  </si>
  <si>
    <t>Jun 29 1965</t>
  </si>
  <si>
    <t>PHilIp Schwarz</t>
  </si>
  <si>
    <t>Jan 24 1958</t>
  </si>
  <si>
    <t>KathlEEn Brennan</t>
  </si>
  <si>
    <t>NerEiDa  O'CaRRoll</t>
  </si>
  <si>
    <t>GastOn Goldwyn</t>
  </si>
  <si>
    <t>28/06/2006</t>
  </si>
  <si>
    <t xml:space="preserve"> ETTA  MoLInari</t>
  </si>
  <si>
    <t>23th July 1983</t>
  </si>
  <si>
    <t>EarlEAn Van Huff</t>
  </si>
  <si>
    <t>FALLON MariE</t>
  </si>
  <si>
    <t>Sherron CARL</t>
  </si>
  <si>
    <t>Jan 16 1950</t>
  </si>
  <si>
    <t>Marcel SwindELl</t>
  </si>
  <si>
    <t xml:space="preserve">KINA  </t>
  </si>
  <si>
    <t>ShAvoNNe Lonsdale</t>
  </si>
  <si>
    <t xml:space="preserve">Shavon  Kotsonis </t>
  </si>
  <si>
    <t>08th October 1995</t>
  </si>
  <si>
    <t xml:space="preserve">Lauralee Coakley </t>
  </si>
  <si>
    <t>Loreta HoFFman</t>
  </si>
  <si>
    <t>Aug 29 1956</t>
  </si>
  <si>
    <t>12.12.2012</t>
  </si>
  <si>
    <t>Lester LiZ</t>
  </si>
  <si>
    <t>25th June 1990</t>
  </si>
  <si>
    <t xml:space="preserve">Angelyn </t>
  </si>
  <si>
    <t>GaRTh Liam</t>
  </si>
  <si>
    <t>VETA  Mason</t>
  </si>
  <si>
    <t>JoNa  Nicole</t>
  </si>
  <si>
    <t xml:space="preserve">Dewitt Keith </t>
  </si>
  <si>
    <t>21-05-1993</t>
  </si>
  <si>
    <t>Kelsie FiNn</t>
  </si>
  <si>
    <t xml:space="preserve"> Sau Damala</t>
  </si>
  <si>
    <t>ShAniCe Ziko</t>
  </si>
  <si>
    <t>Chase   KiDna</t>
  </si>
  <si>
    <t>23th August 1987</t>
  </si>
  <si>
    <t>Tommie JOSH</t>
  </si>
  <si>
    <t>Dorcas  Nicole</t>
  </si>
  <si>
    <t xml:space="preserve"> PoRsCh</t>
  </si>
  <si>
    <t>11.28.1998</t>
  </si>
  <si>
    <t>28th December 1966</t>
  </si>
  <si>
    <t>Weston MAC</t>
  </si>
  <si>
    <t>1998.05.04</t>
  </si>
  <si>
    <t>1981.05.22</t>
  </si>
  <si>
    <t xml:space="preserve"> DeMetrIA FishbuRN</t>
  </si>
  <si>
    <t>12th March 1964</t>
  </si>
  <si>
    <t xml:space="preserve"> RasheeDA KeeLA</t>
  </si>
  <si>
    <t>01/02/ABCD</t>
  </si>
  <si>
    <t>Jan 06 1982</t>
  </si>
  <si>
    <t>1968.11.05</t>
  </si>
  <si>
    <t xml:space="preserve"> mary clark </t>
  </si>
  <si>
    <t>Mar 08 2006</t>
  </si>
  <si>
    <t xml:space="preserve"> jane smith </t>
  </si>
  <si>
    <t>Oct 29 1962</t>
  </si>
  <si>
    <t>1952.03.13</t>
  </si>
  <si>
    <t>4ubrey Mitchell</t>
  </si>
  <si>
    <t>@mber Roberts</t>
  </si>
  <si>
    <t>19th October 2013</t>
  </si>
  <si>
    <t>Sofia’Thomas</t>
  </si>
  <si>
    <t>06.03.1953</t>
  </si>
  <si>
    <t>Hudson-Murphy</t>
  </si>
  <si>
    <t>3mmanuel Diaz</t>
  </si>
  <si>
    <t>28/06/1970</t>
  </si>
  <si>
    <t>Aubree Richards0n</t>
  </si>
  <si>
    <t>Lilliana $imons</t>
  </si>
  <si>
    <t>Robert-foster</t>
  </si>
  <si>
    <t>14-08-1967</t>
  </si>
  <si>
    <t>11.02.1993</t>
  </si>
  <si>
    <t xml:space="preserve"> john doe </t>
  </si>
  <si>
    <t>10.21.1989</t>
  </si>
  <si>
    <t>May 25 1958</t>
  </si>
  <si>
    <t>13-12-2002</t>
  </si>
  <si>
    <t>NULL</t>
  </si>
  <si>
    <t>04.28.1966</t>
  </si>
  <si>
    <t>1983.10.31</t>
  </si>
  <si>
    <t>Jul 15 1981</t>
  </si>
  <si>
    <t>19-04-1977</t>
  </si>
  <si>
    <t>Apr 04 1990</t>
  </si>
  <si>
    <t>03.07.2003</t>
  </si>
  <si>
    <t>17-06-1994</t>
  </si>
  <si>
    <t>27-11-1970</t>
  </si>
  <si>
    <t>1957.09.02</t>
  </si>
  <si>
    <t>--</t>
  </si>
  <si>
    <t>N/A</t>
  </si>
  <si>
    <t>23-08-61</t>
  </si>
  <si>
    <t>19/07/1950</t>
  </si>
  <si>
    <t>22-01-77</t>
  </si>
  <si>
    <t>29/05/1996</t>
  </si>
  <si>
    <t>1981.10.28</t>
  </si>
  <si>
    <t>25/05/2012</t>
  </si>
  <si>
    <t>20/02/2015</t>
  </si>
  <si>
    <t>16/10/1953</t>
  </si>
  <si>
    <t>21/07/1959</t>
  </si>
  <si>
    <t>1950.06.28</t>
  </si>
  <si>
    <t>13-04-80</t>
  </si>
  <si>
    <t>1983.08.25</t>
  </si>
  <si>
    <t>1974.09.05</t>
  </si>
  <si>
    <t>17/01/1954</t>
  </si>
  <si>
    <t>Not Provided</t>
  </si>
  <si>
    <t>1976.11.17</t>
  </si>
  <si>
    <t>31/01/1965</t>
  </si>
  <si>
    <t>1950.07.19</t>
  </si>
  <si>
    <t>13-06-75</t>
  </si>
  <si>
    <t>30-10-87</t>
  </si>
  <si>
    <t>1984.04.13</t>
  </si>
  <si>
    <t>15/09/1995</t>
  </si>
  <si>
    <t>1970.11.26</t>
  </si>
  <si>
    <t>2009.01.26</t>
  </si>
  <si>
    <t>2004.11.29</t>
  </si>
  <si>
    <t>13/11/1970</t>
  </si>
  <si>
    <t>2003.10.25</t>
  </si>
  <si>
    <t>1971.05.16</t>
  </si>
  <si>
    <t>27/10/1994</t>
  </si>
  <si>
    <t>1991.08.09</t>
  </si>
  <si>
    <t>2001.06.29</t>
  </si>
  <si>
    <t>1991.03.02</t>
  </si>
  <si>
    <t>2002.09.08</t>
  </si>
  <si>
    <t>30-05-65</t>
  </si>
  <si>
    <t>14-10-69</t>
  </si>
  <si>
    <t>29-04-12</t>
  </si>
  <si>
    <t>30/07/1968</t>
  </si>
  <si>
    <t>2003.02.15</t>
  </si>
  <si>
    <t>2005.02.15</t>
  </si>
  <si>
    <t>2016.01.17</t>
  </si>
  <si>
    <t>20/11/2009</t>
  </si>
  <si>
    <t>1976.04.06</t>
  </si>
  <si>
    <t>16/04/1984</t>
  </si>
  <si>
    <t>17/01/1957</t>
  </si>
  <si>
    <t>2014.12.03</t>
  </si>
  <si>
    <t>1952.06.10</t>
  </si>
  <si>
    <t>31/03/1999</t>
  </si>
  <si>
    <t>2000.01.31</t>
  </si>
  <si>
    <t>1987.10.26</t>
  </si>
  <si>
    <t>24/10/1982</t>
  </si>
  <si>
    <t>24/10/1978</t>
  </si>
  <si>
    <t>13-02-96</t>
  </si>
  <si>
    <t>1995.11.05</t>
  </si>
  <si>
    <t>17-11-14</t>
  </si>
  <si>
    <t>29-12-56</t>
  </si>
  <si>
    <t>1975.01.30</t>
  </si>
  <si>
    <t>1998.12.02</t>
  </si>
  <si>
    <t>1994.06.04</t>
  </si>
  <si>
    <t>29-05-75</t>
  </si>
  <si>
    <t>24/04/2013</t>
  </si>
  <si>
    <t>23-10-95</t>
  </si>
  <si>
    <t>29-01-80</t>
  </si>
  <si>
    <t>1994.04.11</t>
  </si>
  <si>
    <t>30/08/1967</t>
  </si>
  <si>
    <t>31/10/1994</t>
  </si>
  <si>
    <t>2017.01.25</t>
  </si>
  <si>
    <t>22/09/2010</t>
  </si>
  <si>
    <t>1990.09.20</t>
  </si>
  <si>
    <t>22-08-65</t>
  </si>
  <si>
    <t>1977.10.03</t>
  </si>
  <si>
    <t>30/09/1983</t>
  </si>
  <si>
    <t>1990.11.16</t>
  </si>
  <si>
    <t>20/10/1971</t>
  </si>
  <si>
    <t>27-12-65</t>
  </si>
  <si>
    <t>2011.10.28</t>
  </si>
  <si>
    <t>1972.06.05</t>
  </si>
  <si>
    <t>26-05-17</t>
  </si>
  <si>
    <t>1953.10.11</t>
  </si>
  <si>
    <t>30/05/2004</t>
  </si>
  <si>
    <t>1977.04.19</t>
  </si>
  <si>
    <t>2002.05.23</t>
  </si>
  <si>
    <t>27/08/1970</t>
  </si>
  <si>
    <t>1964.12.03</t>
  </si>
  <si>
    <t>22/09/2008</t>
  </si>
  <si>
    <t>1968.09.21</t>
  </si>
  <si>
    <t>29-04-93</t>
  </si>
  <si>
    <t>27/06/2009</t>
  </si>
  <si>
    <t>13-11-93</t>
  </si>
  <si>
    <t>28-09-53</t>
  </si>
  <si>
    <t>21-08-57</t>
  </si>
  <si>
    <t>25/08/2008</t>
  </si>
  <si>
    <t>14-02-77</t>
  </si>
  <si>
    <t>22-12-01</t>
  </si>
  <si>
    <t>29/03/1977</t>
  </si>
  <si>
    <t>31/12/1964</t>
  </si>
  <si>
    <t>26-07-94</t>
  </si>
  <si>
    <t>2015.06.24</t>
  </si>
  <si>
    <t>25/04/1966</t>
  </si>
  <si>
    <t>17/12/2017</t>
  </si>
  <si>
    <t>1957.10.15</t>
  </si>
  <si>
    <t>26-02-73</t>
  </si>
  <si>
    <t>2011.09.30</t>
  </si>
  <si>
    <t>27-02-62</t>
  </si>
  <si>
    <t>1960.09.27</t>
  </si>
  <si>
    <t>14/09/2017</t>
  </si>
  <si>
    <t>14-10-66</t>
  </si>
  <si>
    <t>1994.01.18</t>
  </si>
  <si>
    <t>14/06/1976</t>
  </si>
  <si>
    <t>13/11/1991</t>
  </si>
  <si>
    <t>25/07/1962</t>
  </si>
  <si>
    <t>1950.07.11</t>
  </si>
  <si>
    <t>19-08-60</t>
  </si>
  <si>
    <t>1953.07.16</t>
  </si>
  <si>
    <t>1954.07.11</t>
  </si>
  <si>
    <t>1997.06.10</t>
  </si>
  <si>
    <t>2000.01.20</t>
  </si>
  <si>
    <t>28/05/2005</t>
  </si>
  <si>
    <t>1956.12.23</t>
  </si>
  <si>
    <t>16/08/1997</t>
  </si>
  <si>
    <t>18/11/2005</t>
  </si>
  <si>
    <t>2014.01.12</t>
  </si>
  <si>
    <t>1955.11.09</t>
  </si>
  <si>
    <t>25/02/1955</t>
  </si>
  <si>
    <t>19-02-58</t>
  </si>
  <si>
    <t>28/02/1978</t>
  </si>
  <si>
    <t>25/11/1966</t>
  </si>
  <si>
    <t>21/12/1966</t>
  </si>
  <si>
    <t>23-09-16</t>
  </si>
  <si>
    <t>1965.10.05</t>
  </si>
  <si>
    <t>20/12/1993</t>
  </si>
  <si>
    <t>2017.02.14</t>
  </si>
  <si>
    <t>2010.08.18</t>
  </si>
  <si>
    <t>1982.12.05</t>
  </si>
  <si>
    <t>2006.02.28</t>
  </si>
  <si>
    <t>1989.04.16</t>
  </si>
  <si>
    <t>29-07-85</t>
  </si>
  <si>
    <t>1993.07.03</t>
  </si>
  <si>
    <t>1992.02.23</t>
  </si>
  <si>
    <t>1985.12.09</t>
  </si>
  <si>
    <t>2007.09.02</t>
  </si>
  <si>
    <t>1977.09.18</t>
  </si>
  <si>
    <t>15-11-96</t>
  </si>
  <si>
    <t>1955.08.06</t>
  </si>
  <si>
    <t>21/08/2015</t>
  </si>
  <si>
    <t>23/07/1973</t>
  </si>
  <si>
    <t>1980.11.18</t>
  </si>
  <si>
    <t>1979.01.25</t>
  </si>
  <si>
    <t>1958.07.16</t>
  </si>
  <si>
    <t>13-02-05</t>
  </si>
  <si>
    <t>22/01/1978</t>
  </si>
  <si>
    <t>29-06-94</t>
  </si>
  <si>
    <t>2014.08.07</t>
  </si>
  <si>
    <t>30-05-97</t>
  </si>
  <si>
    <t>1963.03.24</t>
  </si>
  <si>
    <t>17/07/1978</t>
  </si>
  <si>
    <t>1975.07.25</t>
  </si>
  <si>
    <t>Total Patients</t>
  </si>
  <si>
    <t>Row Labels</t>
  </si>
  <si>
    <t>2018</t>
  </si>
  <si>
    <t>Qtr2</t>
  </si>
  <si>
    <t>Apr</t>
  </si>
  <si>
    <t>2019</t>
  </si>
  <si>
    <t>Qtr1</t>
  </si>
  <si>
    <t>Mar</t>
  </si>
  <si>
    <t>Qtr4</t>
  </si>
  <si>
    <t>Dec</t>
  </si>
  <si>
    <t>2020</t>
  </si>
  <si>
    <t>Jan</t>
  </si>
  <si>
    <t>Feb</t>
  </si>
  <si>
    <t>Sum of TotalBill</t>
  </si>
  <si>
    <t>2020 vs 2019</t>
  </si>
  <si>
    <t>Count of Patient Id</t>
  </si>
  <si>
    <t>Years</t>
  </si>
  <si>
    <t>(All)</t>
  </si>
  <si>
    <t>Count of Gender</t>
  </si>
  <si>
    <t>Count of Condition</t>
  </si>
  <si>
    <t>Count of Medication</t>
  </si>
  <si>
    <t>02 February 2023</t>
  </si>
  <si>
    <t>13 May 2023</t>
  </si>
  <si>
    <t>20 November 2023</t>
  </si>
  <si>
    <t>12 September 2023</t>
  </si>
  <si>
    <t>03 November 2023</t>
  </si>
  <si>
    <t>20 January 2024</t>
  </si>
  <si>
    <t>09 November 2023</t>
  </si>
  <si>
    <t>21 January 2024</t>
  </si>
  <si>
    <t>28 July 2023</t>
  </si>
  <si>
    <t>13 February 2023</t>
  </si>
  <si>
    <t>13 January 2024</t>
  </si>
  <si>
    <t>07 April 2023</t>
  </si>
  <si>
    <t>06 October 2023</t>
  </si>
  <si>
    <t>10 March 2023</t>
  </si>
  <si>
    <t>04 August 2023</t>
  </si>
  <si>
    <t>21 December 2023</t>
  </si>
  <si>
    <t>01 September 2023</t>
  </si>
  <si>
    <t>11 August 2023</t>
  </si>
  <si>
    <t>08 March 2023</t>
  </si>
  <si>
    <t>22 December 2023</t>
  </si>
  <si>
    <t>14 June 2023</t>
  </si>
  <si>
    <t>12 April 2023</t>
  </si>
  <si>
    <t>12 March 2023</t>
  </si>
  <si>
    <t>31 July 2023</t>
  </si>
  <si>
    <t>05 January 2023</t>
  </si>
  <si>
    <t>07 March 2023</t>
  </si>
  <si>
    <t>16 September 2023</t>
  </si>
  <si>
    <t>25 July 2023</t>
  </si>
  <si>
    <t>07 February 2023</t>
  </si>
  <si>
    <t>25 March 2023</t>
  </si>
  <si>
    <t>10 September 2023</t>
  </si>
  <si>
    <t>04 April 2023</t>
  </si>
  <si>
    <t>25 September 2023</t>
  </si>
  <si>
    <t>07 November 2023</t>
  </si>
  <si>
    <t>27 August 2023</t>
  </si>
  <si>
    <t>15 June 2023</t>
  </si>
  <si>
    <t>26 December 2023</t>
  </si>
  <si>
    <t>31 August 2023</t>
  </si>
  <si>
    <t>01 August 2023</t>
  </si>
  <si>
    <t>24 July 2023</t>
  </si>
  <si>
    <t>31 January 2023</t>
  </si>
  <si>
    <t>05 April 2023</t>
  </si>
  <si>
    <t>01 November 2024</t>
  </si>
  <si>
    <t>08 August 2023</t>
  </si>
  <si>
    <t>30 December 2023</t>
  </si>
  <si>
    <t>06 December 2023</t>
  </si>
  <si>
    <t>08 December 2023</t>
  </si>
  <si>
    <t>01 February 2024</t>
  </si>
  <si>
    <t>09 June 2023</t>
  </si>
  <si>
    <t>29 October 2023</t>
  </si>
  <si>
    <t>12 May 2023</t>
  </si>
  <si>
    <t>15 March 2023</t>
  </si>
  <si>
    <t>06 September 2023</t>
  </si>
  <si>
    <t>04 July 2023</t>
  </si>
  <si>
    <t>29 January 2023</t>
  </si>
  <si>
    <t>20 January 2023</t>
  </si>
  <si>
    <t>10 May 2023</t>
  </si>
  <si>
    <t>09 December 2023</t>
  </si>
  <si>
    <t>16 March 2023</t>
  </si>
  <si>
    <t>11 July 2023</t>
  </si>
  <si>
    <t>14 September 2023</t>
  </si>
  <si>
    <t>14 February 2023</t>
  </si>
  <si>
    <t>01 June 2024</t>
  </si>
  <si>
    <t>30 September 2023</t>
  </si>
  <si>
    <t>24 August 2023</t>
  </si>
  <si>
    <t>09 February 2023</t>
  </si>
  <si>
    <t>03 July 2023</t>
  </si>
  <si>
    <t>30 March 2023</t>
  </si>
  <si>
    <t>26 October 2023</t>
  </si>
  <si>
    <t>24 February 2023</t>
  </si>
  <si>
    <t>03 January 2023</t>
  </si>
  <si>
    <t>25 October 2023</t>
  </si>
  <si>
    <t>13 July 2023</t>
  </si>
  <si>
    <t>06 July 2023</t>
  </si>
  <si>
    <t>15 July 2023</t>
  </si>
  <si>
    <t>30 January 2023</t>
  </si>
  <si>
    <t>04 December 2023</t>
  </si>
  <si>
    <t>19 June 2023</t>
  </si>
  <si>
    <t>20 February 2023</t>
  </si>
  <si>
    <t>23 July 2023</t>
  </si>
  <si>
    <t>19 January 2023</t>
  </si>
  <si>
    <t>09 May 2023</t>
  </si>
  <si>
    <t>01 November 2023</t>
  </si>
  <si>
    <t>26 November 2023</t>
  </si>
  <si>
    <t>23 February 2023</t>
  </si>
  <si>
    <t>04 January 2023</t>
  </si>
  <si>
    <t>18 December 2023</t>
  </si>
  <si>
    <t>30 June 2023</t>
  </si>
  <si>
    <t>15 February 2023</t>
  </si>
  <si>
    <t>31 October 2023</t>
  </si>
  <si>
    <t>01 December 2024</t>
  </si>
  <si>
    <t>08 September 2023</t>
  </si>
  <si>
    <t>17 December 2023</t>
  </si>
  <si>
    <t>06 February 2023</t>
  </si>
  <si>
    <t>23 June 2023</t>
  </si>
  <si>
    <t>09 August 2023</t>
  </si>
  <si>
    <t>25 August 2023</t>
  </si>
  <si>
    <t>29 June 2023</t>
  </si>
  <si>
    <t>24 November 2023</t>
  </si>
  <si>
    <t>30 July 2023</t>
  </si>
  <si>
    <t>11 December 2023</t>
  </si>
  <si>
    <t>20 March 2023</t>
  </si>
  <si>
    <t>22 August 2023</t>
  </si>
  <si>
    <t>11 October 2023</t>
  </si>
  <si>
    <t>19 August 2023</t>
  </si>
  <si>
    <t>21 February 2023</t>
  </si>
  <si>
    <t>26 January 2023</t>
  </si>
  <si>
    <t>27 April 2023</t>
  </si>
  <si>
    <t>08 February 2023</t>
  </si>
  <si>
    <t>12 July 2023</t>
  </si>
  <si>
    <t>14 May 2023</t>
  </si>
  <si>
    <t>06 May 2023</t>
  </si>
  <si>
    <t>17 May 2023</t>
  </si>
  <si>
    <t>11 September 2023</t>
  </si>
  <si>
    <t>25 June 2023</t>
  </si>
  <si>
    <t>22 January 2023</t>
  </si>
  <si>
    <t>08 May 2023</t>
  </si>
  <si>
    <t>17 March 2023</t>
  </si>
  <si>
    <t>21 October 2023</t>
  </si>
  <si>
    <t>01 April 2023</t>
  </si>
  <si>
    <t>28 November 2023</t>
  </si>
  <si>
    <t>13 March 2023</t>
  </si>
  <si>
    <t>22 April 2023</t>
  </si>
  <si>
    <t>30 August 2023</t>
  </si>
  <si>
    <t>25 February 2023</t>
  </si>
  <si>
    <t>12 January 2023</t>
  </si>
  <si>
    <t>29 September 2023</t>
  </si>
  <si>
    <t>15 May 2023</t>
  </si>
  <si>
    <t>01 April 2024</t>
  </si>
  <si>
    <t>18 April 2023</t>
  </si>
  <si>
    <t>18 January 2024</t>
  </si>
  <si>
    <t>01 January 2023</t>
  </si>
  <si>
    <t>29 July 2023</t>
  </si>
  <si>
    <t>09 April 2023</t>
  </si>
  <si>
    <t>27 January 2023</t>
  </si>
  <si>
    <t>14 January 2023</t>
  </si>
  <si>
    <t>30 January 2024</t>
  </si>
  <si>
    <t>11 January 2023</t>
  </si>
  <si>
    <t>01 March 2024</t>
  </si>
  <si>
    <t>19 December 2023</t>
  </si>
  <si>
    <t>27 December 2023</t>
  </si>
  <si>
    <t>10 February 2023</t>
  </si>
  <si>
    <t>02 March 2023</t>
  </si>
  <si>
    <t>14 August 2023</t>
  </si>
  <si>
    <t>20 October 2023</t>
  </si>
  <si>
    <t>13 December 2023</t>
  </si>
  <si>
    <t>09 July 2023</t>
  </si>
  <si>
    <t>02 November 2023</t>
  </si>
  <si>
    <t>09 October 2023</t>
  </si>
  <si>
    <t>19 September 2023</t>
  </si>
  <si>
    <t>05 December 2023</t>
  </si>
  <si>
    <t>24 September 2023</t>
  </si>
  <si>
    <t>12 October 2023</t>
  </si>
  <si>
    <t>05 February 2023</t>
  </si>
  <si>
    <t>23 January 2023</t>
  </si>
  <si>
    <t>03 April 2023</t>
  </si>
  <si>
    <t>31 May 2023</t>
  </si>
  <si>
    <t>20 December 2023</t>
  </si>
  <si>
    <t>18 March 2023</t>
  </si>
  <si>
    <t>17 November 2023</t>
  </si>
  <si>
    <t>13 November 2023</t>
  </si>
  <si>
    <t>15 April 2023</t>
  </si>
  <si>
    <t>05 August 2023</t>
  </si>
  <si>
    <t>18 July 2023</t>
  </si>
  <si>
    <t>21 September 2023</t>
  </si>
  <si>
    <t>17 January 2023</t>
  </si>
  <si>
    <t>05 March 2023</t>
  </si>
  <si>
    <t>05 October 2023</t>
  </si>
  <si>
    <t>27 July 2023</t>
  </si>
  <si>
    <t>05 November 2023</t>
  </si>
  <si>
    <t>28 September 2023</t>
  </si>
  <si>
    <t>11 April 2023</t>
  </si>
  <si>
    <t>17 April 2023</t>
  </si>
  <si>
    <t>27 March 2023</t>
  </si>
  <si>
    <t>26 January 2024</t>
  </si>
  <si>
    <t>10 October 2023</t>
  </si>
  <si>
    <t>23 March 2023</t>
  </si>
  <si>
    <t>03 May 2023</t>
  </si>
  <si>
    <t>07 August 2023</t>
  </si>
  <si>
    <t>30 October 2023</t>
  </si>
  <si>
    <t>17 September 2023</t>
  </si>
  <si>
    <t>16 May 2023</t>
  </si>
  <si>
    <t>20 July 2023</t>
  </si>
  <si>
    <t>20 August 2023</t>
  </si>
  <si>
    <t>02 January 2024</t>
  </si>
  <si>
    <t>28 January 2024</t>
  </si>
  <si>
    <t>06 January 2023</t>
  </si>
  <si>
    <t>08 October 2023</t>
  </si>
  <si>
    <t>01 February 2023</t>
  </si>
  <si>
    <t>17 June 2023</t>
  </si>
  <si>
    <t>03 October 2023</t>
  </si>
  <si>
    <t>11 March 2023</t>
  </si>
  <si>
    <t>16 December 2023</t>
  </si>
  <si>
    <t>24 May 2023</t>
  </si>
  <si>
    <t>30 April 2023</t>
  </si>
  <si>
    <t>11 November 2023</t>
  </si>
  <si>
    <t>16 November 2023</t>
  </si>
  <si>
    <t>01 June 2023</t>
  </si>
  <si>
    <t>26 April 2023</t>
  </si>
  <si>
    <t>27 February 2023</t>
  </si>
  <si>
    <t>19 November 2023</t>
  </si>
  <si>
    <t>02 September 2023</t>
  </si>
  <si>
    <t>01 September 2024</t>
  </si>
  <si>
    <t>15 October 2023</t>
  </si>
  <si>
    <t>21 March 2023</t>
  </si>
  <si>
    <t>06 April 2023</t>
  </si>
  <si>
    <t>21 June 2023</t>
  </si>
  <si>
    <t>03 February 2023</t>
  </si>
  <si>
    <t>27 September 2023</t>
  </si>
  <si>
    <t>20 June 2023</t>
  </si>
  <si>
    <t>13 June 2023</t>
  </si>
  <si>
    <t>28 April 2023</t>
  </si>
  <si>
    <t>29 May 2023</t>
  </si>
  <si>
    <t>24 January 2023</t>
  </si>
  <si>
    <t>10 August 2023</t>
  </si>
  <si>
    <t>23 April 2023</t>
  </si>
  <si>
    <t>03 August 2023</t>
  </si>
  <si>
    <t>22 September 2023</t>
  </si>
  <si>
    <t>24 June 2023</t>
  </si>
  <si>
    <t>28 May 2023</t>
  </si>
  <si>
    <t>27 May 2023</t>
  </si>
  <si>
    <t>05 June 2023</t>
  </si>
  <si>
    <t>22 July 2023</t>
  </si>
  <si>
    <t>04 June 2023</t>
  </si>
  <si>
    <t>14 April 2023</t>
  </si>
  <si>
    <t>26 March 2023</t>
  </si>
  <si>
    <t>23 October 2023</t>
  </si>
  <si>
    <t>10 January 2023</t>
  </si>
  <si>
    <t>08 July 2023</t>
  </si>
  <si>
    <t>22 February 2023</t>
  </si>
  <si>
    <t>27 January 2024</t>
  </si>
  <si>
    <t>22 March 2023</t>
  </si>
  <si>
    <t>04 September 2023</t>
  </si>
  <si>
    <t>24 October 2023</t>
  </si>
  <si>
    <t>18 October 2023</t>
  </si>
  <si>
    <t>23 January 2024</t>
  </si>
  <si>
    <t>19 May 2023</t>
  </si>
  <si>
    <t>23 May 2023</t>
  </si>
  <si>
    <t>28 March 2023</t>
  </si>
  <si>
    <t>18 February 2023</t>
  </si>
  <si>
    <t>06 March 2023</t>
  </si>
  <si>
    <t>21 January 2023</t>
  </si>
  <si>
    <t>09 January 2023</t>
  </si>
  <si>
    <t>29 November 2023</t>
  </si>
  <si>
    <t>14 October 2023</t>
  </si>
  <si>
    <t>22 November 2023</t>
  </si>
  <si>
    <t>10 November 2023</t>
  </si>
  <si>
    <t>01 May 2024</t>
  </si>
  <si>
    <t>23 September 2023</t>
  </si>
  <si>
    <t>09 March 2023</t>
  </si>
  <si>
    <t>17 August 2023</t>
  </si>
  <si>
    <t>13 October 2023</t>
  </si>
  <si>
    <t>18 August 2023</t>
  </si>
  <si>
    <t>27 October 2023</t>
  </si>
  <si>
    <t>20 September 2023</t>
  </si>
  <si>
    <t>14 March 2023</t>
  </si>
  <si>
    <t>19 January 2024</t>
  </si>
  <si>
    <t>26 February 2023</t>
  </si>
  <si>
    <t>29 January 2024</t>
  </si>
  <si>
    <t>02 October 2023</t>
  </si>
  <si>
    <t>25 January 2023</t>
  </si>
  <si>
    <t>21 August 2023</t>
  </si>
  <si>
    <t>27 June 2023</t>
  </si>
  <si>
    <t>17 January 2024</t>
  </si>
  <si>
    <t>14 December 2023</t>
  </si>
  <si>
    <t>04 October 2023</t>
  </si>
  <si>
    <t>21 May 2023</t>
  </si>
  <si>
    <t>05 May 2023</t>
  </si>
  <si>
    <t>14 January 2024</t>
  </si>
  <si>
    <t>19 July 2023</t>
  </si>
  <si>
    <t>25 April 2023</t>
  </si>
  <si>
    <t>01 March 2023</t>
  </si>
  <si>
    <t>19 March 2023</t>
  </si>
  <si>
    <t>11 May 2023</t>
  </si>
  <si>
    <t>17 February 2023</t>
  </si>
  <si>
    <t>03 March 2023</t>
  </si>
  <si>
    <t>03 December 2023</t>
  </si>
  <si>
    <t>19 April 2023</t>
  </si>
  <si>
    <t>16 April 2023</t>
  </si>
  <si>
    <t>07 July 2023</t>
  </si>
  <si>
    <t>16 January 2023</t>
  </si>
  <si>
    <t>21 November 2023</t>
  </si>
  <si>
    <t>06 August 2023</t>
  </si>
  <si>
    <t>02 December 2023</t>
  </si>
  <si>
    <t>24 January 2024</t>
  </si>
  <si>
    <t>12 June 2023</t>
  </si>
  <si>
    <t>12 February 2023</t>
  </si>
  <si>
    <t>21 July 2023</t>
  </si>
  <si>
    <t>28 February 2023</t>
  </si>
  <si>
    <t>15 December 2023</t>
  </si>
  <si>
    <t>15 September 2023</t>
  </si>
  <si>
    <t>18 January 2023</t>
  </si>
  <si>
    <t>01 October 2024</t>
  </si>
  <si>
    <t>15 August 2023</t>
  </si>
  <si>
    <t>18 May 2023</t>
  </si>
  <si>
    <t>22 May 2023</t>
  </si>
  <si>
    <t>16 August 2023</t>
  </si>
  <si>
    <t>02 April 2023</t>
  </si>
  <si>
    <t>01 January 2024</t>
  </si>
  <si>
    <t>26 September 2023</t>
  </si>
  <si>
    <t>25 December 2023</t>
  </si>
  <si>
    <t>22 June 2023</t>
  </si>
  <si>
    <t>02 May 2023</t>
  </si>
  <si>
    <t>05 September 2023</t>
  </si>
  <si>
    <t>17 October 2023</t>
  </si>
  <si>
    <t>04 February 2023</t>
  </si>
  <si>
    <t>07 January 2023</t>
  </si>
  <si>
    <t>22 January 2024</t>
  </si>
  <si>
    <t>23 December 2023</t>
  </si>
  <si>
    <t>22 October 2023</t>
  </si>
  <si>
    <t>03 June 2023</t>
  </si>
  <si>
    <t>26 August 2023</t>
  </si>
  <si>
    <t>28 October 2023</t>
  </si>
  <si>
    <t>20 April 2023</t>
  </si>
  <si>
    <t>08 November 2023</t>
  </si>
  <si>
    <t>24 March 2023</t>
  </si>
  <si>
    <t>16 June 2023</t>
  </si>
  <si>
    <t>26 July 2023</t>
  </si>
  <si>
    <t>13 September 2023</t>
  </si>
  <si>
    <t>01 December 2023</t>
  </si>
  <si>
    <t>10 December 2023</t>
  </si>
  <si>
    <t>18 June 2023</t>
  </si>
  <si>
    <t>16 July 2023</t>
  </si>
  <si>
    <t>07 June 2023</t>
  </si>
  <si>
    <t>24 April 2023</t>
  </si>
  <si>
    <t>23 November 2023</t>
  </si>
  <si>
    <t>28 January 2023</t>
  </si>
  <si>
    <t>29 March 2023</t>
  </si>
  <si>
    <t>12 August 2023</t>
  </si>
  <si>
    <t>10 July 2023</t>
  </si>
  <si>
    <t>16 February 2023</t>
  </si>
  <si>
    <t>08 April 2023</t>
  </si>
  <si>
    <t>07 October 2023</t>
  </si>
  <si>
    <t>19 October 2023</t>
  </si>
  <si>
    <t>07 May 2023</t>
  </si>
  <si>
    <t>29 August 2023</t>
  </si>
  <si>
    <t>25 November 2023</t>
  </si>
  <si>
    <t>26 May 2023</t>
  </si>
  <si>
    <t>02 June 2023</t>
  </si>
  <si>
    <t>24 December 2023</t>
  </si>
  <si>
    <t>28 December 2023</t>
  </si>
  <si>
    <t>27 November 2023</t>
  </si>
  <si>
    <t>06 June 2023</t>
  </si>
  <si>
    <t>18 November 2023</t>
  </si>
  <si>
    <t>20 May 2023</t>
  </si>
  <si>
    <t>10 June 2023</t>
  </si>
  <si>
    <t>15 January 2023</t>
  </si>
  <si>
    <t>07 September 2023</t>
  </si>
  <si>
    <t>12 November 2023</t>
  </si>
  <si>
    <t>26 June 2023</t>
  </si>
  <si>
    <t>04 March 2023</t>
  </si>
  <si>
    <t>04 November 2023</t>
  </si>
  <si>
    <t>28 June 2023</t>
  </si>
  <si>
    <t>13 January 2023</t>
  </si>
  <si>
    <t>01 July 2024</t>
  </si>
  <si>
    <t>13 April 2023</t>
  </si>
  <si>
    <t>14 November 2023</t>
  </si>
  <si>
    <t>14 July 2023</t>
  </si>
  <si>
    <t>25 January 2024</t>
  </si>
  <si>
    <t>30 May 2023</t>
  </si>
  <si>
    <t>04 May 2023</t>
  </si>
  <si>
    <t>02 January 2023</t>
  </si>
  <si>
    <t>Gender Dsitribution</t>
  </si>
  <si>
    <t>Count of Age Group</t>
  </si>
  <si>
    <t>Count of Patientid</t>
  </si>
  <si>
    <t>Count of Treatment</t>
  </si>
  <si>
    <t>Top Treatments Provided</t>
  </si>
  <si>
    <t>Patients per Cholestrol</t>
  </si>
  <si>
    <t>Count of Blood Pressure</t>
  </si>
  <si>
    <t xml:space="preserve">Patients per Service </t>
  </si>
  <si>
    <t>Count of ServiceProvided</t>
  </si>
  <si>
    <t>Common Conditions by Age group</t>
  </si>
  <si>
    <t>Average of Cholesterol</t>
  </si>
  <si>
    <t>Doctors Efficiency/Performance</t>
  </si>
  <si>
    <t>Revenue by treatment type</t>
  </si>
  <si>
    <t>PrescriptionVsRevenue</t>
  </si>
  <si>
    <t>Insured</t>
  </si>
  <si>
    <t>Insurance Percentage</t>
  </si>
  <si>
    <t>Total Bill</t>
  </si>
  <si>
    <t>Total Patient Spent Money</t>
  </si>
  <si>
    <t>Total Insurance Company Money</t>
  </si>
  <si>
    <t>out-pocket percentage</t>
  </si>
  <si>
    <t>Total Insured Payment</t>
  </si>
  <si>
    <t>Count of Visit Date</t>
  </si>
  <si>
    <t>Patients per Visit Date</t>
  </si>
  <si>
    <t>Revenue Lost Percentage</t>
  </si>
  <si>
    <t xml:space="preserve"> Revenue Lost as Percentage of Total Revenue</t>
  </si>
  <si>
    <t>Highest Blood Pressure</t>
  </si>
  <si>
    <t>Highest Cholesterol</t>
  </si>
  <si>
    <t>200mg/dL</t>
  </si>
  <si>
    <t>140/90mm/Hg</t>
  </si>
  <si>
    <t>Average of Age</t>
  </si>
  <si>
    <t>Total Unpaid Revenue</t>
  </si>
  <si>
    <t>Yes</t>
  </si>
  <si>
    <t>No</t>
  </si>
  <si>
    <t>AfterInsurance</t>
  </si>
  <si>
    <t>InsuranceAmount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</si>
</sst>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quot;£&quot;* #,##0.00_-;\-&quot;£&quot;* #,##0.00_-;_-&quot;£&quot;* &quot;-&quot;??_-;_-@_-"/>
    <numFmt numFmtId="165" formatCode="[$-F800]dddd\,\ mmmm\ dd\,\ yyyy"/>
    <numFmt numFmtId="166" formatCode="[$$-409]#,##0.00_ ;\-[$$-409]#,##0.00\ "/>
    <numFmt numFmtId="167" formatCode="&quot;£&quot;#,##0.00"/>
    <numFmt numFmtId="168" formatCode="[$$-409]#,##0.00"/>
    <numFmt numFmtId="169" formatCode="_-[$$-409]* #,##0.00_ ;_-[$$-409]* \-#,##0.00\ ;_-[$$-409]* &quot;-&quot;??_ ;_-@_ "/>
    <numFmt numFmtId="170" formatCode="0.0%"/>
    <numFmt numFmtId="171" formatCode="[$$-409]#,##0"/>
    <numFmt numFmtId="172" formatCode="_-[$$-409]* #,##0_ ;_-[$$-409]* \-#,##0\ ;_-[$$-409]* &quot;-&quot;??_ ;_-@_ "/>
    <numFmt numFmtId="173" formatCode="\$#,##0;\(\$#,##0\);\$#,##0"/>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scheme val="minor"/>
    </font>
    <font>
      <sz val="11"/>
      <name val="Calibri"/>
      <family val="2"/>
      <scheme val="minor"/>
    </font>
    <font>
      <sz val="8"/>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0"/>
        <bgColor indexed="64"/>
      </patternFill>
    </fill>
  </fills>
  <borders count="2">
    <border>
      <left/>
      <right/>
      <top/>
      <bottom/>
      <diagonal/>
    </border>
    <border>
      <left/>
      <right/>
      <top/>
      <bottom style="thin">
        <color theme="4" tint="0.39997558519241921"/>
      </bottom>
      <diagonal/>
    </border>
  </borders>
  <cellStyleXfs count="3">
    <xf numFmtId="0" fontId="0" fillId="0" borderId="0"/>
    <xf numFmtId="9" fontId="1" fillId="0" borderId="0" applyFont="0" applyFill="0" applyBorder="0" applyAlignment="0" applyProtection="0"/>
    <xf numFmtId="164" fontId="1" fillId="0" borderId="0" applyFont="0" applyFill="0" applyBorder="0" applyAlignment="0" applyProtection="0"/>
  </cellStyleXfs>
  <cellXfs count="33">
    <xf numFmtId="0" fontId="0" fillId="0" borderId="0" xfId="0"/>
    <xf numFmtId="2" fontId="0" fillId="0" borderId="0" xfId="0" applyNumberFormat="1"/>
    <xf numFmtId="1" fontId="0" fillId="0" borderId="0" xfId="0" applyNumberFormat="1"/>
    <xf numFmtId="165" fontId="0" fillId="0" borderId="0" xfId="0" applyNumberFormat="1"/>
    <xf numFmtId="166" fontId="0" fillId="0" borderId="0" xfId="0" applyNumberFormat="1"/>
    <xf numFmtId="10" fontId="0" fillId="0" borderId="0" xfId="1" applyNumberFormat="1" applyFont="1"/>
    <xf numFmtId="167" fontId="0" fillId="0" borderId="0" xfId="0" applyNumberFormat="1"/>
    <xf numFmtId="168"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2" fillId="0" borderId="0" xfId="0" applyFont="1"/>
    <xf numFmtId="10" fontId="0" fillId="0" borderId="0" xfId="0" applyNumberFormat="1"/>
    <xf numFmtId="165" fontId="0" fillId="0" borderId="0" xfId="0" applyNumberFormat="1" applyAlignment="1">
      <alignment horizontal="left"/>
    </xf>
    <xf numFmtId="0" fontId="2" fillId="2" borderId="0" xfId="0" applyFont="1" applyFill="1"/>
    <xf numFmtId="0" fontId="0" fillId="2" borderId="0" xfId="0" applyFill="1"/>
    <xf numFmtId="168" fontId="2" fillId="2" borderId="0" xfId="2" applyNumberFormat="1" applyFont="1" applyFill="1"/>
    <xf numFmtId="0" fontId="4" fillId="0" borderId="0" xfId="0" applyFont="1"/>
    <xf numFmtId="169" fontId="0" fillId="0" borderId="0" xfId="0" applyNumberFormat="1"/>
    <xf numFmtId="168" fontId="2" fillId="0" borderId="0" xfId="2" applyNumberFormat="1" applyFont="1" applyFill="1"/>
    <xf numFmtId="15" fontId="0" fillId="0" borderId="0" xfId="0" applyNumberFormat="1"/>
    <xf numFmtId="0" fontId="0" fillId="3" borderId="0" xfId="0" applyFill="1"/>
    <xf numFmtId="0" fontId="0" fillId="0" borderId="0" xfId="0" applyAlignment="1">
      <alignment horizontal="left" indent="1"/>
    </xf>
    <xf numFmtId="165" fontId="0" fillId="0" borderId="0" xfId="0" applyNumberFormat="1" applyAlignment="1">
      <alignment horizontal="left" indent="2"/>
    </xf>
    <xf numFmtId="170" fontId="0" fillId="0" borderId="0" xfId="1" applyNumberFormat="1" applyFont="1"/>
    <xf numFmtId="171" fontId="0" fillId="0" borderId="0" xfId="0" applyNumberFormat="1" applyAlignment="1">
      <alignment horizontal="center"/>
    </xf>
    <xf numFmtId="0" fontId="2" fillId="0" borderId="1" xfId="0" applyFont="1" applyBorder="1" applyAlignment="1">
      <alignment horizontal="left"/>
    </xf>
    <xf numFmtId="172" fontId="0" fillId="0" borderId="0" xfId="2" applyNumberFormat="1" applyFont="1" applyAlignment="1">
      <alignment horizontal="center"/>
    </xf>
    <xf numFmtId="172" fontId="3" fillId="0" borderId="0" xfId="0" applyNumberFormat="1" applyFont="1"/>
    <xf numFmtId="9" fontId="0" fillId="0" borderId="0" xfId="1" applyFont="1"/>
    <xf numFmtId="9" fontId="0" fillId="0" borderId="0" xfId="0" applyNumberFormat="1"/>
    <xf numFmtId="173" fontId="0" fillId="0" borderId="0" xfId="0" applyNumberFormat="1"/>
    <xf numFmtId="171" fontId="0" fillId="0" borderId="0" xfId="0" applyNumberFormat="1"/>
  </cellXfs>
  <cellStyles count="3">
    <cellStyle name="Currency" xfId="2" builtinId="4"/>
    <cellStyle name="Normal" xfId="0" builtinId="0"/>
    <cellStyle name="Percent" xfId="1" builtinId="5"/>
  </cellStyles>
  <dxfs count="54">
    <dxf>
      <numFmt numFmtId="171" formatCode="[$$-409]#,##0"/>
    </dxf>
    <dxf>
      <numFmt numFmtId="13" formatCode="0%"/>
    </dxf>
    <dxf>
      <numFmt numFmtId="13" formatCode="0%"/>
    </dxf>
    <dxf>
      <numFmt numFmtId="1" formatCode="0"/>
    </dxf>
    <dxf>
      <numFmt numFmtId="13" formatCode="0%"/>
    </dxf>
    <dxf>
      <numFmt numFmtId="173" formatCode="\$#,##0;\(\$#,##0\);\$#,##0"/>
    </dxf>
    <dxf>
      <numFmt numFmtId="171" formatCode="[$$-409]#,##0"/>
    </dxf>
    <dxf>
      <numFmt numFmtId="171" formatCode="[$$-409]#,##0"/>
    </dxf>
    <dxf>
      <numFmt numFmtId="173" formatCode="\$#,##0;\(\$#,##0\);\$#,##0"/>
    </dxf>
    <dxf>
      <numFmt numFmtId="171" formatCode="[$$-409]#,##0"/>
    </dxf>
    <dxf>
      <numFmt numFmtId="1" formatCode="0"/>
    </dxf>
    <dxf>
      <numFmt numFmtId="171" formatCode="[$$-409]#,##0"/>
    </dxf>
    <dxf>
      <numFmt numFmtId="171" formatCode="[$$-409]#,##0"/>
    </dxf>
    <dxf>
      <numFmt numFmtId="1" formatCode="0"/>
    </dxf>
    <dxf>
      <numFmt numFmtId="1" formatCode="0"/>
    </dxf>
    <dxf>
      <numFmt numFmtId="171" formatCode="[$$-409]#,##0"/>
    </dxf>
    <dxf>
      <alignment horizontal="center"/>
    </dxf>
    <dxf>
      <font>
        <b val="0"/>
        <i val="0"/>
        <strike val="0"/>
        <condense val="0"/>
        <extend val="0"/>
        <outline val="0"/>
        <shadow val="0"/>
        <u val="none"/>
        <vertAlign val="baseline"/>
        <sz val="11"/>
        <color theme="1"/>
        <name val="Calibri"/>
        <family val="2"/>
        <scheme val="minor"/>
      </font>
      <numFmt numFmtId="14" formatCode="0.00%"/>
    </dxf>
    <dxf>
      <numFmt numFmtId="168" formatCode="[$$-409]#,##0.00"/>
    </dxf>
    <dxf>
      <numFmt numFmtId="165" formatCode="[$-F800]dddd\,\ mmmm\ dd\,\ yyyy"/>
    </dxf>
    <dxf>
      <numFmt numFmtId="168" formatCode="[$$-409]#,##0.00"/>
    </dxf>
    <dxf>
      <numFmt numFmtId="0" formatCode="General"/>
    </dxf>
    <dxf>
      <numFmt numFmtId="165" formatCode="[$-F800]dddd\,\ mmmm\ dd\,\ yyyy"/>
    </dxf>
    <dxf>
      <numFmt numFmtId="0" formatCode="General"/>
    </dxf>
    <dxf>
      <numFmt numFmtId="0" formatCode="General"/>
    </dxf>
    <dxf>
      <numFmt numFmtId="165" formatCode="[$-F800]dddd\,\ mmmm\ dd\,\ yyyy"/>
    </dxf>
    <dxf>
      <numFmt numFmtId="0" formatCode="General"/>
    </dxf>
    <dxf>
      <numFmt numFmtId="0" formatCode="General"/>
    </dxf>
    <dxf>
      <numFmt numFmtId="0" formatCode="General"/>
    </dxf>
    <dxf>
      <numFmt numFmtId="1" formatCode="0"/>
    </dxf>
    <dxf>
      <numFmt numFmtId="1" formatCode="0"/>
    </dxf>
    <dxf>
      <numFmt numFmtId="0" formatCode="General"/>
    </dxf>
    <dxf>
      <numFmt numFmtId="0" formatCode="General"/>
    </dxf>
    <dxf>
      <numFmt numFmtId="168" formatCode="[$$-409]#,##0.00"/>
    </dxf>
    <dxf>
      <numFmt numFmtId="168" formatCode="[$$-409]#,##0.00"/>
    </dxf>
    <dxf>
      <numFmt numFmtId="0" formatCode="General"/>
    </dxf>
    <dxf>
      <font>
        <b val="0"/>
        <i val="0"/>
        <strike val="0"/>
        <condense val="0"/>
        <extend val="0"/>
        <outline val="0"/>
        <shadow val="0"/>
        <u val="none"/>
        <vertAlign val="baseline"/>
        <sz val="11"/>
        <color theme="1"/>
        <name val="Calibri"/>
        <family val="2"/>
        <scheme val="minor"/>
      </font>
    </dxf>
    <dxf>
      <numFmt numFmtId="168" formatCode="[$$-409]#,##0.00"/>
    </dxf>
    <dxf>
      <numFmt numFmtId="165" formatCode="[$-F800]dddd\,\ mmmm\ dd\,\ yyyy"/>
    </dxf>
    <dxf>
      <numFmt numFmtId="166" formatCode="[$$-409]#,##0.00_ ;\-[$$-409]#,##0.00\ "/>
    </dxf>
    <dxf>
      <numFmt numFmtId="0" formatCode="General"/>
    </dxf>
    <dxf>
      <numFmt numFmtId="165" formatCode="[$-F800]dddd\,\ mmmm\ dd\,\ yyyy"/>
    </dxf>
    <dxf>
      <numFmt numFmtId="0" formatCode="General"/>
    </dxf>
    <dxf>
      <numFmt numFmtId="0" formatCode="General"/>
    </dxf>
    <dxf>
      <numFmt numFmtId="168" formatCode="[$$-409]#,##0.00"/>
    </dxf>
    <dxf>
      <numFmt numFmtId="0" formatCode="General"/>
    </dxf>
    <dxf>
      <numFmt numFmtId="165" formatCode="[$-F800]dddd\,\ mmmm\ dd\,\ yyyy"/>
    </dxf>
    <dxf>
      <numFmt numFmtId="0" formatCode="General"/>
    </dxf>
    <dxf>
      <numFmt numFmtId="0" formatCode="General"/>
    </dxf>
    <dxf>
      <numFmt numFmtId="0" formatCode="General"/>
    </dxf>
    <dxf>
      <numFmt numFmtId="1" formatCode="0"/>
    </dxf>
    <dxf>
      <numFmt numFmtId="1" formatCode="0"/>
    </dxf>
    <dxf>
      <numFmt numFmtId="0" formatCode="General"/>
    </dxf>
    <dxf>
      <numFmt numFmtId="0" formatCode="General"/>
    </dxf>
  </dxfs>
  <tableStyles count="0" defaultTableStyle="TableStyleMedium2" defaultPivotStyle="PivotStyleLight16"/>
  <colors>
    <mruColors>
      <color rgb="FF0C48A1"/>
      <color rgb="FF082B61"/>
      <color rgb="FF64B5F6"/>
      <color rgb="FF6E91C7"/>
      <color rgb="FFE7EDF6"/>
      <color rgb="FF3D6CB5"/>
      <color rgb="FF0D47A2"/>
      <color rgb="FF051C41"/>
      <color rgb="FF030E20"/>
      <color rgb="FF8596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pivotCacheDefinition" Target="pivotCache/pivotCacheDefinition17.xml"/><Relationship Id="rId39" Type="http://schemas.openxmlformats.org/officeDocument/2006/relationships/pivotCacheDefinition" Target="pivotCache/pivotCacheDefinition30.xml"/><Relationship Id="rId21" Type="http://schemas.openxmlformats.org/officeDocument/2006/relationships/pivotCacheDefinition" Target="pivotCache/pivotCacheDefinition12.xml"/><Relationship Id="rId34" Type="http://schemas.openxmlformats.org/officeDocument/2006/relationships/pivotCacheDefinition" Target="pivotCache/pivotCacheDefinition25.xml"/><Relationship Id="rId42" Type="http://schemas.openxmlformats.org/officeDocument/2006/relationships/pivotCacheDefinition" Target="pivotCache/pivotCacheDefinition33.xml"/><Relationship Id="rId47" Type="http://schemas.microsoft.com/office/2007/relationships/slicerCache" Target="slicerCaches/slicerCache5.xml"/><Relationship Id="rId50" Type="http://schemas.openxmlformats.org/officeDocument/2006/relationships/theme" Target="theme/theme1.xml"/><Relationship Id="rId55"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ivotCacheDefinition" Target="pivotCache/pivotCacheDefinition16.xml"/><Relationship Id="rId33" Type="http://schemas.openxmlformats.org/officeDocument/2006/relationships/pivotCacheDefinition" Target="pivotCache/pivotCacheDefinition24.xml"/><Relationship Id="rId38" Type="http://schemas.openxmlformats.org/officeDocument/2006/relationships/pivotCacheDefinition" Target="pivotCache/pivotCacheDefinition29.xml"/><Relationship Id="rId46"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pivotCacheDefinition" Target="pivotCache/pivotCacheDefinition11.xml"/><Relationship Id="rId29" Type="http://schemas.openxmlformats.org/officeDocument/2006/relationships/pivotCacheDefinition" Target="pivotCache/pivotCacheDefinition20.xml"/><Relationship Id="rId41" Type="http://schemas.openxmlformats.org/officeDocument/2006/relationships/pivotCacheDefinition" Target="pivotCache/pivotCacheDefinition32.xml"/><Relationship Id="rId54"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pivotCacheDefinition" Target="pivotCache/pivotCacheDefinition15.xml"/><Relationship Id="rId32" Type="http://schemas.openxmlformats.org/officeDocument/2006/relationships/pivotCacheDefinition" Target="pivotCache/pivotCacheDefinition23.xml"/><Relationship Id="rId37" Type="http://schemas.openxmlformats.org/officeDocument/2006/relationships/pivotCacheDefinition" Target="pivotCache/pivotCacheDefinition28.xml"/><Relationship Id="rId40" Type="http://schemas.openxmlformats.org/officeDocument/2006/relationships/pivotCacheDefinition" Target="pivotCache/pivotCacheDefinition31.xml"/><Relationship Id="rId45" Type="http://schemas.microsoft.com/office/2007/relationships/slicerCache" Target="slicerCaches/slicerCache3.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openxmlformats.org/officeDocument/2006/relationships/pivotCacheDefinition" Target="pivotCache/pivotCacheDefinition19.xml"/><Relationship Id="rId36" Type="http://schemas.openxmlformats.org/officeDocument/2006/relationships/pivotCacheDefinition" Target="pivotCache/pivotCacheDefinition27.xml"/><Relationship Id="rId49" Type="http://schemas.microsoft.com/office/2007/relationships/slicerCache" Target="slicerCaches/slicerCache7.xml"/><Relationship Id="rId57" Type="http://schemas.openxmlformats.org/officeDocument/2006/relationships/customXml" Target="../customXml/item1.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openxmlformats.org/officeDocument/2006/relationships/pivotCacheDefinition" Target="pivotCache/pivotCacheDefinition22.xml"/><Relationship Id="rId44" Type="http://schemas.microsoft.com/office/2007/relationships/slicerCache" Target="slicerCaches/slicerCache2.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pivotCacheDefinition" Target="pivotCache/pivotCacheDefinition18.xml"/><Relationship Id="rId30" Type="http://schemas.openxmlformats.org/officeDocument/2006/relationships/pivotCacheDefinition" Target="pivotCache/pivotCacheDefinition21.xml"/><Relationship Id="rId35" Type="http://schemas.openxmlformats.org/officeDocument/2006/relationships/pivotCacheDefinition" Target="pivotCache/pivotCacheDefinition26.xml"/><Relationship Id="rId43" Type="http://schemas.microsoft.com/office/2007/relationships/slicerCache" Target="slicerCaches/slicerCache1.xml"/><Relationship Id="rId48" Type="http://schemas.microsoft.com/office/2007/relationships/slicerCache" Target="slicerCaches/slicerCache6.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onnections" Target="connections.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&amp; Patient Analytics Dashboard.xlsx]analysis1!PivotTable38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analysis1!$O$28</c:f>
              <c:strCache>
                <c:ptCount val="1"/>
                <c:pt idx="0">
                  <c:v>Total</c:v>
                </c:pt>
              </c:strCache>
            </c:strRef>
          </c:tx>
          <c:spPr>
            <a:solidFill>
              <a:schemeClr val="accent1"/>
            </a:solidFill>
            <a:ln>
              <a:noFill/>
            </a:ln>
            <a:effectLst/>
          </c:spPr>
          <c:cat>
            <c:multiLvlStrRef>
              <c:f>analysis1!$N$29:$N$44</c:f>
              <c:multiLvlStrCache>
                <c:ptCount val="12"/>
                <c:lvl>
                  <c:pt idx="0">
                    <c:v>2018</c:v>
                  </c:pt>
                  <c:pt idx="1">
                    <c:v>2019</c:v>
                  </c:pt>
                  <c:pt idx="2">
                    <c:v>2020</c:v>
                  </c:pt>
                  <c:pt idx="3">
                    <c:v>2018</c:v>
                  </c:pt>
                  <c:pt idx="4">
                    <c:v>2019</c:v>
                  </c:pt>
                  <c:pt idx="5">
                    <c:v>2020</c:v>
                  </c:pt>
                  <c:pt idx="6">
                    <c:v>2018</c:v>
                  </c:pt>
                  <c:pt idx="7">
                    <c:v>2019</c:v>
                  </c:pt>
                  <c:pt idx="8">
                    <c:v>2020</c:v>
                  </c:pt>
                  <c:pt idx="9">
                    <c:v>2018</c:v>
                  </c:pt>
                  <c:pt idx="10">
                    <c:v>2019</c:v>
                  </c:pt>
                  <c:pt idx="11">
                    <c:v>2020</c:v>
                  </c:pt>
                </c:lvl>
                <c:lvl>
                  <c:pt idx="0">
                    <c:v>Middle Age Adults</c:v>
                  </c:pt>
                  <c:pt idx="3">
                    <c:v>Adults</c:v>
                  </c:pt>
                  <c:pt idx="6">
                    <c:v>Senior Adults</c:v>
                  </c:pt>
                  <c:pt idx="9">
                    <c:v>Young Adults</c:v>
                  </c:pt>
                </c:lvl>
              </c:multiLvlStrCache>
            </c:multiLvlStrRef>
          </c:cat>
          <c:val>
            <c:numRef>
              <c:f>analysis1!$O$29:$O$44</c:f>
              <c:numCache>
                <c:formatCode>0%</c:formatCode>
                <c:ptCount val="12"/>
                <c:pt idx="0">
                  <c:v>0.41452920833455137</c:v>
                </c:pt>
                <c:pt idx="1">
                  <c:v>0.39005016617388094</c:v>
                </c:pt>
                <c:pt idx="2">
                  <c:v>0.39001905858905822</c:v>
                </c:pt>
                <c:pt idx="3">
                  <c:v>0.3760276301233102</c:v>
                </c:pt>
                <c:pt idx="4">
                  <c:v>0.39712857550836722</c:v>
                </c:pt>
                <c:pt idx="5">
                  <c:v>0.3647790473318912</c:v>
                </c:pt>
                <c:pt idx="6">
                  <c:v>0.38549124874493623</c:v>
                </c:pt>
                <c:pt idx="7">
                  <c:v>0.38154079525185725</c:v>
                </c:pt>
                <c:pt idx="8">
                  <c:v>0.41558752368850438</c:v>
                </c:pt>
                <c:pt idx="9">
                  <c:v>0.43384451887726244</c:v>
                </c:pt>
                <c:pt idx="10">
                  <c:v>0.38383429066505237</c:v>
                </c:pt>
                <c:pt idx="11">
                  <c:v>0.37008034251158711</c:v>
                </c:pt>
              </c:numCache>
            </c:numRef>
          </c:val>
          <c:extLst>
            <c:ext xmlns:c16="http://schemas.microsoft.com/office/drawing/2014/chart" uri="{C3380CC4-5D6E-409C-BE32-E72D297353CC}">
              <c16:uniqueId val="{00000000-8356-47E8-B38C-D17CA51C5639}"/>
            </c:ext>
          </c:extLst>
        </c:ser>
        <c:dLbls>
          <c:showLegendKey val="0"/>
          <c:showVal val="0"/>
          <c:showCatName val="0"/>
          <c:showSerName val="0"/>
          <c:showPercent val="0"/>
          <c:showBubbleSize val="0"/>
        </c:dLbls>
        <c:axId val="164021535"/>
        <c:axId val="164018623"/>
      </c:areaChart>
      <c:catAx>
        <c:axId val="164021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018623"/>
        <c:crosses val="autoZero"/>
        <c:auto val="1"/>
        <c:lblAlgn val="ctr"/>
        <c:lblOffset val="100"/>
        <c:noMultiLvlLbl val="0"/>
      </c:catAx>
      <c:valAx>
        <c:axId val="1640186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02153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&amp; Patient Analytics Dashboard.xlsx]analysis!PivotTable2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rgbClr val="082B61"/>
                </a:solidFill>
                <a:latin typeface="Times New Roman" panose="02020603050405020304" pitchFamily="18" charset="0"/>
                <a:cs typeface="Times New Roman" panose="02020603050405020304" pitchFamily="18" charset="0"/>
              </a:rPr>
              <a:t>Top</a:t>
            </a:r>
            <a:r>
              <a:rPr lang="en-US" sz="1100" b="1" baseline="0">
                <a:solidFill>
                  <a:srgbClr val="082B61"/>
                </a:solidFill>
                <a:latin typeface="Times New Roman" panose="02020603050405020304" pitchFamily="18" charset="0"/>
                <a:cs typeface="Times New Roman" panose="02020603050405020304" pitchFamily="18" charset="0"/>
              </a:rPr>
              <a:t> 5 Doctors by Patient Count</a:t>
            </a:r>
            <a:endParaRPr lang="en-US" sz="1100" b="1">
              <a:solidFill>
                <a:srgbClr val="082B6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C48A1"/>
          </a:solidFill>
          <a:ln>
            <a:noFill/>
          </a:ln>
          <a:effectLst/>
        </c:spPr>
      </c:pivotFmt>
      <c:pivotFmt>
        <c:idx val="4"/>
        <c:spPr>
          <a:solidFill>
            <a:schemeClr val="tx2">
              <a:lumMod val="75000"/>
            </a:schemeClr>
          </a:solidFill>
          <a:ln>
            <a:noFill/>
          </a:ln>
          <a:effectLst/>
        </c:spPr>
      </c:pivotFmt>
      <c:pivotFmt>
        <c:idx val="5"/>
        <c:spPr>
          <a:solidFill>
            <a:schemeClr val="tx2">
              <a:lumMod val="75000"/>
            </a:schemeClr>
          </a:solidFill>
          <a:ln>
            <a:noFill/>
          </a:ln>
          <a:effectLst/>
        </c:spPr>
      </c:pivotFmt>
      <c:pivotFmt>
        <c:idx val="6"/>
        <c:spPr>
          <a:solidFill>
            <a:srgbClr val="64B5F6"/>
          </a:solidFill>
          <a:ln>
            <a:noFill/>
          </a:ln>
          <a:effectLst/>
        </c:spPr>
      </c:pivotFmt>
      <c:pivotFmt>
        <c:idx val="7"/>
        <c:spPr>
          <a:solidFill>
            <a:schemeClr val="tx2">
              <a:lumMod val="75000"/>
            </a:schemeClr>
          </a:solidFill>
          <a:ln>
            <a:noFill/>
          </a:ln>
          <a:effectLst/>
        </c:spPr>
      </c:pivotFmt>
    </c:pivotFmts>
    <c:plotArea>
      <c:layout/>
      <c:barChart>
        <c:barDir val="bar"/>
        <c:grouping val="clustered"/>
        <c:varyColors val="0"/>
        <c:ser>
          <c:idx val="0"/>
          <c:order val="0"/>
          <c:tx>
            <c:strRef>
              <c:f>analysis!$C$2</c:f>
              <c:strCache>
                <c:ptCount val="1"/>
                <c:pt idx="0">
                  <c:v>Total</c:v>
                </c:pt>
              </c:strCache>
            </c:strRef>
          </c:tx>
          <c:spPr>
            <a:solidFill>
              <a:schemeClr val="tx2">
                <a:lumMod val="75000"/>
              </a:schemeClr>
            </a:solidFill>
            <a:ln>
              <a:noFill/>
            </a:ln>
            <a:effectLst/>
          </c:spPr>
          <c:invertIfNegative val="0"/>
          <c:dPt>
            <c:idx val="0"/>
            <c:invertIfNegative val="0"/>
            <c:bubble3D val="0"/>
            <c:spPr>
              <a:solidFill>
                <a:srgbClr val="64B5F6"/>
              </a:solidFill>
              <a:ln>
                <a:noFill/>
              </a:ln>
              <a:effectLst/>
            </c:spPr>
            <c:extLst>
              <c:ext xmlns:c16="http://schemas.microsoft.com/office/drawing/2014/chart" uri="{C3380CC4-5D6E-409C-BE32-E72D297353CC}">
                <c16:uniqueId val="{00000005-C773-4E4A-A633-4A5EE721209A}"/>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6-C773-4E4A-A633-4A5EE721209A}"/>
              </c:ext>
            </c:extLst>
          </c:dPt>
          <c:dPt>
            <c:idx val="2"/>
            <c:invertIfNegative val="0"/>
            <c:bubble3D val="0"/>
            <c:spPr>
              <a:solidFill>
                <a:schemeClr val="tx2">
                  <a:lumMod val="75000"/>
                </a:schemeClr>
              </a:solidFill>
              <a:ln>
                <a:noFill/>
              </a:ln>
              <a:effectLst/>
            </c:spPr>
            <c:extLst>
              <c:ext xmlns:c16="http://schemas.microsoft.com/office/drawing/2014/chart" uri="{C3380CC4-5D6E-409C-BE32-E72D297353CC}">
                <c16:uniqueId val="{00000004-C773-4E4A-A633-4A5EE721209A}"/>
              </c:ext>
            </c:extLst>
          </c:dPt>
          <c:dPt>
            <c:idx val="3"/>
            <c:invertIfNegative val="0"/>
            <c:bubble3D val="0"/>
            <c:spPr>
              <a:solidFill>
                <a:schemeClr val="tx2">
                  <a:lumMod val="75000"/>
                </a:schemeClr>
              </a:solidFill>
              <a:ln>
                <a:noFill/>
              </a:ln>
              <a:effectLst/>
            </c:spPr>
            <c:extLst>
              <c:ext xmlns:c16="http://schemas.microsoft.com/office/drawing/2014/chart" uri="{C3380CC4-5D6E-409C-BE32-E72D297353CC}">
                <c16:uniqueId val="{00000003-C773-4E4A-A633-4A5EE721209A}"/>
              </c:ext>
            </c:extLst>
          </c:dPt>
          <c:dPt>
            <c:idx val="4"/>
            <c:invertIfNegative val="0"/>
            <c:bubble3D val="0"/>
            <c:spPr>
              <a:solidFill>
                <a:srgbClr val="0C48A1"/>
              </a:solidFill>
              <a:ln>
                <a:noFill/>
              </a:ln>
              <a:effectLst/>
            </c:spPr>
            <c:extLst>
              <c:ext xmlns:c16="http://schemas.microsoft.com/office/drawing/2014/chart" uri="{C3380CC4-5D6E-409C-BE32-E72D297353CC}">
                <c16:uniqueId val="{00000002-C773-4E4A-A633-4A5EE721209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analysis!$B$3:$B$8</c:f>
              <c:strCache>
                <c:ptCount val="5"/>
                <c:pt idx="0">
                  <c:v>Dr. Brown</c:v>
                </c:pt>
                <c:pt idx="1">
                  <c:v>Dr. Smith</c:v>
                </c:pt>
                <c:pt idx="2">
                  <c:v>Dr. Johnson</c:v>
                </c:pt>
                <c:pt idx="3">
                  <c:v>Dr. Patel</c:v>
                </c:pt>
                <c:pt idx="4">
                  <c:v>Dr. Williams</c:v>
                </c:pt>
              </c:strCache>
            </c:strRef>
          </c:cat>
          <c:val>
            <c:numRef>
              <c:f>analysis!$C$3:$C$8</c:f>
              <c:numCache>
                <c:formatCode>General</c:formatCode>
                <c:ptCount val="5"/>
                <c:pt idx="0">
                  <c:v>151</c:v>
                </c:pt>
                <c:pt idx="1">
                  <c:v>162</c:v>
                </c:pt>
                <c:pt idx="2">
                  <c:v>168</c:v>
                </c:pt>
                <c:pt idx="3">
                  <c:v>176</c:v>
                </c:pt>
                <c:pt idx="4">
                  <c:v>193</c:v>
                </c:pt>
              </c:numCache>
            </c:numRef>
          </c:val>
          <c:extLst>
            <c:ext xmlns:c16="http://schemas.microsoft.com/office/drawing/2014/chart" uri="{C3380CC4-5D6E-409C-BE32-E72D297353CC}">
              <c16:uniqueId val="{00000000-C773-4E4A-A633-4A5EE721209A}"/>
            </c:ext>
          </c:extLst>
        </c:ser>
        <c:dLbls>
          <c:dLblPos val="outEnd"/>
          <c:showLegendKey val="0"/>
          <c:showVal val="1"/>
          <c:showCatName val="0"/>
          <c:showSerName val="0"/>
          <c:showPercent val="0"/>
          <c:showBubbleSize val="0"/>
        </c:dLbls>
        <c:gapWidth val="80"/>
        <c:axId val="856336511"/>
        <c:axId val="856331519"/>
      </c:barChart>
      <c:catAx>
        <c:axId val="8563365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ln>
                  <a:noFill/>
                </a:ln>
                <a:solidFill>
                  <a:schemeClr val="tx1"/>
                </a:solidFill>
                <a:latin typeface="Times New Roman" panose="02020603050405020304" pitchFamily="18" charset="0"/>
                <a:ea typeface="+mn-ea"/>
                <a:cs typeface="Times New Roman" panose="02020603050405020304" pitchFamily="18" charset="0"/>
              </a:defRPr>
            </a:pPr>
            <a:endParaRPr lang="en-US"/>
          </a:p>
        </c:txPr>
        <c:crossAx val="856331519"/>
        <c:crosses val="autoZero"/>
        <c:auto val="1"/>
        <c:lblAlgn val="ctr"/>
        <c:lblOffset val="100"/>
        <c:noMultiLvlLbl val="0"/>
      </c:catAx>
      <c:valAx>
        <c:axId val="856331519"/>
        <c:scaling>
          <c:orientation val="minMax"/>
        </c:scaling>
        <c:delete val="1"/>
        <c:axPos val="b"/>
        <c:numFmt formatCode="General" sourceLinked="1"/>
        <c:majorTickMark val="out"/>
        <c:minorTickMark val="none"/>
        <c:tickLblPos val="nextTo"/>
        <c:crossAx val="8563365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&amp; Patient Analytics Dashboard.xlsx]analysis!PivotTable1</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Georgia" panose="02040502050405020303" pitchFamily="18" charset="0"/>
                <a:ea typeface="+mn-ea"/>
                <a:cs typeface="+mn-cs"/>
              </a:defRPr>
            </a:pPr>
            <a:r>
              <a:rPr lang="en-US" sz="1100" b="1">
                <a:solidFill>
                  <a:srgbClr val="082B61"/>
                </a:solidFill>
                <a:latin typeface="Times New Roman" panose="02020603050405020304" pitchFamily="18" charset="0"/>
                <a:cs typeface="Times New Roman" panose="02020603050405020304" pitchFamily="18" charset="0"/>
              </a:rPr>
              <a:t>Male to Female Ratio</a:t>
            </a:r>
          </a:p>
        </c:rich>
      </c:tx>
      <c:layout>
        <c:manualLayout>
          <c:xMode val="edge"/>
          <c:yMode val="edge"/>
          <c:x val="0.30945868142495503"/>
          <c:y val="3.859985989842636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Georgia" panose="0204050205040502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9.444444444444434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8.8888888888888892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9.444444444444434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8.8888888888888892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dLbl>
          <c:idx val="0"/>
          <c:layout>
            <c:manualLayout>
              <c:x val="9.444444444444434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lumMod val="20000"/>
              <a:lumOff val="80000"/>
            </a:schemeClr>
          </a:solidFill>
          <a:ln>
            <a:noFill/>
          </a:ln>
          <a:effectLst/>
        </c:spPr>
        <c:dLbl>
          <c:idx val="0"/>
          <c:layout>
            <c:manualLayout>
              <c:x val="-8.8888888888888892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dLbl>
          <c:idx val="0"/>
          <c:layout>
            <c:manualLayout>
              <c:x val="9.444444444444434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lumMod val="20000"/>
              <a:lumOff val="80000"/>
            </a:schemeClr>
          </a:solidFill>
          <a:ln>
            <a:noFill/>
          </a:ln>
          <a:effectLst/>
        </c:spPr>
        <c:dLbl>
          <c:idx val="0"/>
          <c:layout>
            <c:manualLayout>
              <c:x val="-8.8888888888888892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lumMod val="20000"/>
              <a:lumOff val="80000"/>
            </a:schemeClr>
          </a:solidFill>
          <a:ln>
            <a:noFill/>
          </a:ln>
          <a:effectLst/>
        </c:spPr>
        <c:marker>
          <c:symbol val="none"/>
        </c:marker>
        <c:dLbl>
          <c:idx val="0"/>
          <c:spPr>
            <a:noFill/>
            <a:ln>
              <a:noFill/>
            </a:ln>
            <a:effectLst>
              <a:glow rad="127000">
                <a:schemeClr val="tx1"/>
              </a:glo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rgbClr val="082B61"/>
          </a:solidFill>
          <a:ln>
            <a:noFill/>
          </a:ln>
          <a:effectLst/>
        </c:spPr>
        <c:dLbl>
          <c:idx val="0"/>
          <c:layout>
            <c:manualLayout>
              <c:x val="0.14102568848027758"/>
              <c:y val="5.1064030350575593E-2"/>
            </c:manualLayout>
          </c:layout>
          <c:spPr>
            <a:noFill/>
            <a:ln>
              <a:noFill/>
            </a:ln>
            <a:effectLst>
              <a:glow rad="127000">
                <a:schemeClr val="tx1"/>
              </a:glow>
            </a:effectLst>
          </c:spPr>
          <c:txPr>
            <a:bodyPr rot="0" spcFirstLastPara="1" vertOverflow="ellipsis" vert="horz" wrap="square" lIns="38100" tIns="19050" rIns="38100" bIns="19050" anchor="ctr" anchorCtr="1">
              <a:noAutofit/>
            </a:bodyPr>
            <a:lstStyle/>
            <a:p>
              <a:pPr>
                <a:defRPr sz="1000" b="1" i="0" u="none" strike="noStrike" kern="1200" baseline="0">
                  <a:solidFill>
                    <a:srgbClr val="082B6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2850128827689894"/>
                  <c:h val="0.2275310314263555"/>
                </c:manualLayout>
              </c15:layout>
            </c:ext>
          </c:extLst>
        </c:dLbl>
      </c:pivotFmt>
      <c:pivotFmt>
        <c:idx val="14"/>
        <c:spPr>
          <a:solidFill>
            <a:srgbClr val="3D6CB5"/>
          </a:solidFill>
          <a:ln>
            <a:noFill/>
          </a:ln>
          <a:effectLst/>
        </c:spPr>
        <c:dLbl>
          <c:idx val="0"/>
          <c:layout>
            <c:manualLayout>
              <c:x val="-0.15170945275908634"/>
              <c:y val="-7.9432588626754397E-2"/>
            </c:manualLayout>
          </c:layout>
          <c:tx>
            <c:rich>
              <a:bodyPr rot="0" spcFirstLastPara="1" vertOverflow="ellipsis" vert="horz" wrap="square" lIns="38100" tIns="19050" rIns="38100" bIns="19050" anchor="ctr" anchorCtr="1">
                <a:noAutofit/>
              </a:bodyPr>
              <a:lstStyle/>
              <a:p>
                <a:pPr>
                  <a:defRPr sz="1000" b="1" i="0" u="none" strike="noStrike" kern="1200" baseline="0">
                    <a:solidFill>
                      <a:srgbClr val="3D6CB5"/>
                    </a:solidFill>
                    <a:latin typeface="Times New Roman" panose="02020603050405020304" pitchFamily="18" charset="0"/>
                    <a:ea typeface="+mn-ea"/>
                    <a:cs typeface="Times New Roman" panose="02020603050405020304" pitchFamily="18" charset="0"/>
                  </a:defRPr>
                </a:pPr>
                <a:fld id="{BD4C10E3-7F1C-4DA0-B763-E0F6CEB073B2}" type="VALUE">
                  <a:rPr lang="en-US" sz="1000" b="1">
                    <a:solidFill>
                      <a:srgbClr val="3D6CB5"/>
                    </a:solidFill>
                    <a:latin typeface="Times New Roman" panose="02020603050405020304" pitchFamily="18" charset="0"/>
                    <a:cs typeface="Times New Roman" panose="02020603050405020304" pitchFamily="18" charset="0"/>
                  </a:rPr>
                  <a:pPr>
                    <a:defRPr sz="1000" b="1">
                      <a:solidFill>
                        <a:srgbClr val="3D6CB5"/>
                      </a:solidFill>
                      <a:latin typeface="Times New Roman" panose="02020603050405020304" pitchFamily="18" charset="0"/>
                      <a:cs typeface="Times New Roman" panose="02020603050405020304" pitchFamily="18" charset="0"/>
                    </a:defRPr>
                  </a:pPr>
                  <a:t>[VALUE]</a:t>
                </a:fld>
                <a:r>
                  <a:rPr lang="en-US" sz="1000" b="1" baseline="0">
                    <a:solidFill>
                      <a:srgbClr val="3D6CB5"/>
                    </a:solidFill>
                    <a:latin typeface="Times New Roman" panose="02020603050405020304" pitchFamily="18" charset="0"/>
                    <a:cs typeface="Times New Roman" panose="02020603050405020304" pitchFamily="18" charset="0"/>
                  </a:rPr>
                  <a:t>, </a:t>
                </a:r>
                <a:fld id="{1364D330-9255-4223-937F-ED3D389C28A2}" type="PERCENTAGE">
                  <a:rPr lang="en-US" sz="1000" b="1" baseline="0">
                    <a:solidFill>
                      <a:srgbClr val="3D6CB5"/>
                    </a:solidFill>
                    <a:latin typeface="Times New Roman" panose="02020603050405020304" pitchFamily="18" charset="0"/>
                    <a:cs typeface="Times New Roman" panose="02020603050405020304" pitchFamily="18" charset="0"/>
                  </a:rPr>
                  <a:pPr>
                    <a:defRPr sz="1000" b="1">
                      <a:solidFill>
                        <a:srgbClr val="3D6CB5"/>
                      </a:solidFill>
                      <a:latin typeface="Times New Roman" panose="02020603050405020304" pitchFamily="18" charset="0"/>
                      <a:cs typeface="Times New Roman" panose="02020603050405020304" pitchFamily="18" charset="0"/>
                    </a:defRPr>
                  </a:pPr>
                  <a:t>[PERCENTAGE]</a:t>
                </a:fld>
                <a:endParaRPr lang="en-US" sz="1000" b="1" baseline="0">
                  <a:solidFill>
                    <a:srgbClr val="3D6CB5"/>
                  </a:solidFill>
                  <a:latin typeface="Times New Roman" panose="02020603050405020304" pitchFamily="18" charset="0"/>
                  <a:cs typeface="Times New Roman" panose="02020603050405020304" pitchFamily="18" charset="0"/>
                </a:endParaRPr>
              </a:p>
            </c:rich>
          </c:tx>
          <c:spPr>
            <a:noFill/>
            <a:ln>
              <a:noFill/>
            </a:ln>
            <a:effectLst>
              <a:glow rad="127000">
                <a:schemeClr val="tx1"/>
              </a:glow>
            </a:effectLst>
          </c:spPr>
          <c:txPr>
            <a:bodyPr rot="0" spcFirstLastPara="1" vertOverflow="ellipsis" vert="horz" wrap="square" lIns="38100" tIns="19050" rIns="38100" bIns="19050" anchor="ctr" anchorCtr="1">
              <a:noAutofit/>
            </a:bodyPr>
            <a:lstStyle/>
            <a:p>
              <a:pPr>
                <a:defRPr sz="1000" b="1" i="0" u="none" strike="noStrike" kern="1200" baseline="0">
                  <a:solidFill>
                    <a:srgbClr val="3D6CB5"/>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6459424072758624"/>
                  <c:h val="0.19282283226767979"/>
                </c:manualLayout>
              </c15:layout>
              <c15:dlblFieldTable/>
              <c15:showDataLabelsRange val="0"/>
            </c:ext>
          </c:extLst>
        </c:dLbl>
      </c:pivotFmt>
    </c:pivotFmts>
    <c:plotArea>
      <c:layout>
        <c:manualLayout>
          <c:layoutTarget val="inner"/>
          <c:xMode val="edge"/>
          <c:yMode val="edge"/>
          <c:x val="0.26522385935253362"/>
          <c:y val="0.14792644309981881"/>
          <c:w val="0.5468411558116818"/>
          <c:h val="0.72601832757320484"/>
        </c:manualLayout>
      </c:layout>
      <c:doughnutChart>
        <c:varyColors val="1"/>
        <c:ser>
          <c:idx val="0"/>
          <c:order val="0"/>
          <c:tx>
            <c:strRef>
              <c:f>analysis!$G$20</c:f>
              <c:strCache>
                <c:ptCount val="1"/>
                <c:pt idx="0">
                  <c:v>Total</c:v>
                </c:pt>
              </c:strCache>
            </c:strRef>
          </c:tx>
          <c:spPr>
            <a:solidFill>
              <a:schemeClr val="accent1">
                <a:lumMod val="20000"/>
                <a:lumOff val="80000"/>
              </a:schemeClr>
            </a:solidFill>
          </c:spPr>
          <c:explosion val="2"/>
          <c:dPt>
            <c:idx val="0"/>
            <c:bubble3D val="0"/>
            <c:spPr>
              <a:solidFill>
                <a:srgbClr val="082B61"/>
              </a:solidFill>
              <a:ln>
                <a:noFill/>
              </a:ln>
              <a:effectLst/>
            </c:spPr>
            <c:extLst>
              <c:ext xmlns:c16="http://schemas.microsoft.com/office/drawing/2014/chart" uri="{C3380CC4-5D6E-409C-BE32-E72D297353CC}">
                <c16:uniqueId val="{00000001-DA04-435B-A67B-477FCA23819C}"/>
              </c:ext>
            </c:extLst>
          </c:dPt>
          <c:dPt>
            <c:idx val="1"/>
            <c:bubble3D val="0"/>
            <c:spPr>
              <a:solidFill>
                <a:srgbClr val="3D6CB5"/>
              </a:solidFill>
              <a:ln>
                <a:noFill/>
              </a:ln>
              <a:effectLst/>
            </c:spPr>
            <c:extLst>
              <c:ext xmlns:c16="http://schemas.microsoft.com/office/drawing/2014/chart" uri="{C3380CC4-5D6E-409C-BE32-E72D297353CC}">
                <c16:uniqueId val="{00000003-DA04-435B-A67B-477FCA23819C}"/>
              </c:ext>
            </c:extLst>
          </c:dPt>
          <c:dLbls>
            <c:dLbl>
              <c:idx val="0"/>
              <c:layout>
                <c:manualLayout>
                  <c:x val="0.14102568848027758"/>
                  <c:y val="5.1064030350575593E-2"/>
                </c:manualLayout>
              </c:layout>
              <c:spPr>
                <a:noFill/>
                <a:ln>
                  <a:noFill/>
                </a:ln>
                <a:effectLst>
                  <a:glow rad="127000">
                    <a:schemeClr val="tx1"/>
                  </a:glow>
                </a:effectLst>
              </c:spPr>
              <c:txPr>
                <a:bodyPr rot="0" spcFirstLastPara="1" vertOverflow="ellipsis" vert="horz" wrap="square" lIns="38100" tIns="19050" rIns="38100" bIns="19050" anchor="ctr" anchorCtr="1">
                  <a:noAutofit/>
                </a:bodyPr>
                <a:lstStyle/>
                <a:p>
                  <a:pPr>
                    <a:defRPr sz="1000" b="1" i="0" u="none" strike="noStrike" kern="1200" baseline="0">
                      <a:solidFill>
                        <a:srgbClr val="082B6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2850128827689894"/>
                      <c:h val="0.2275310314263555"/>
                    </c:manualLayout>
                  </c15:layout>
                </c:ext>
                <c:ext xmlns:c16="http://schemas.microsoft.com/office/drawing/2014/chart" uri="{C3380CC4-5D6E-409C-BE32-E72D297353CC}">
                  <c16:uniqueId val="{00000001-DA04-435B-A67B-477FCA23819C}"/>
                </c:ext>
              </c:extLst>
            </c:dLbl>
            <c:dLbl>
              <c:idx val="1"/>
              <c:layout>
                <c:manualLayout>
                  <c:x val="-0.15170945275908634"/>
                  <c:y val="-7.9432588626754397E-2"/>
                </c:manualLayout>
              </c:layout>
              <c:tx>
                <c:rich>
                  <a:bodyPr rot="0" spcFirstLastPara="1" vertOverflow="ellipsis" vert="horz" wrap="square" lIns="38100" tIns="19050" rIns="38100" bIns="19050" anchor="ctr" anchorCtr="1">
                    <a:noAutofit/>
                  </a:bodyPr>
                  <a:lstStyle/>
                  <a:p>
                    <a:pPr>
                      <a:defRPr sz="1000" b="1" i="0" u="none" strike="noStrike" kern="1200" baseline="0">
                        <a:solidFill>
                          <a:srgbClr val="3D6CB5"/>
                        </a:solidFill>
                        <a:latin typeface="Times New Roman" panose="02020603050405020304" pitchFamily="18" charset="0"/>
                        <a:ea typeface="+mn-ea"/>
                        <a:cs typeface="Times New Roman" panose="02020603050405020304" pitchFamily="18" charset="0"/>
                      </a:defRPr>
                    </a:pPr>
                    <a:fld id="{BD4C10E3-7F1C-4DA0-B763-E0F6CEB073B2}" type="VALUE">
                      <a:rPr lang="en-US" sz="1000" b="1">
                        <a:solidFill>
                          <a:srgbClr val="3D6CB5"/>
                        </a:solidFill>
                        <a:latin typeface="Times New Roman" panose="02020603050405020304" pitchFamily="18" charset="0"/>
                        <a:cs typeface="Times New Roman" panose="02020603050405020304" pitchFamily="18" charset="0"/>
                      </a:rPr>
                      <a:pPr>
                        <a:defRPr sz="1000" b="1">
                          <a:solidFill>
                            <a:srgbClr val="3D6CB5"/>
                          </a:solidFill>
                          <a:latin typeface="Times New Roman" panose="02020603050405020304" pitchFamily="18" charset="0"/>
                          <a:cs typeface="Times New Roman" panose="02020603050405020304" pitchFamily="18" charset="0"/>
                        </a:defRPr>
                      </a:pPr>
                      <a:t>[VALUE]</a:t>
                    </a:fld>
                    <a:r>
                      <a:rPr lang="en-US" sz="1000" b="1" baseline="0">
                        <a:solidFill>
                          <a:srgbClr val="3D6CB5"/>
                        </a:solidFill>
                        <a:latin typeface="Times New Roman" panose="02020603050405020304" pitchFamily="18" charset="0"/>
                        <a:cs typeface="Times New Roman" panose="02020603050405020304" pitchFamily="18" charset="0"/>
                      </a:rPr>
                      <a:t>, </a:t>
                    </a:r>
                    <a:fld id="{1364D330-9255-4223-937F-ED3D389C28A2}" type="PERCENTAGE">
                      <a:rPr lang="en-US" sz="1000" b="1" baseline="0">
                        <a:solidFill>
                          <a:srgbClr val="3D6CB5"/>
                        </a:solidFill>
                        <a:latin typeface="Times New Roman" panose="02020603050405020304" pitchFamily="18" charset="0"/>
                        <a:cs typeface="Times New Roman" panose="02020603050405020304" pitchFamily="18" charset="0"/>
                      </a:rPr>
                      <a:pPr>
                        <a:defRPr sz="1000" b="1">
                          <a:solidFill>
                            <a:srgbClr val="3D6CB5"/>
                          </a:solidFill>
                          <a:latin typeface="Times New Roman" panose="02020603050405020304" pitchFamily="18" charset="0"/>
                          <a:cs typeface="Times New Roman" panose="02020603050405020304" pitchFamily="18" charset="0"/>
                        </a:defRPr>
                      </a:pPr>
                      <a:t>[PERCENTAGE]</a:t>
                    </a:fld>
                    <a:endParaRPr lang="en-US" sz="1000" b="1" baseline="0">
                      <a:solidFill>
                        <a:srgbClr val="3D6CB5"/>
                      </a:solidFill>
                      <a:latin typeface="Times New Roman" panose="02020603050405020304" pitchFamily="18" charset="0"/>
                      <a:cs typeface="Times New Roman" panose="02020603050405020304" pitchFamily="18" charset="0"/>
                    </a:endParaRPr>
                  </a:p>
                </c:rich>
              </c:tx>
              <c:spPr>
                <a:noFill/>
                <a:ln>
                  <a:noFill/>
                </a:ln>
                <a:effectLst>
                  <a:glow rad="127000">
                    <a:schemeClr val="tx1"/>
                  </a:glow>
                </a:effectLst>
              </c:spPr>
              <c:txPr>
                <a:bodyPr rot="0" spcFirstLastPara="1" vertOverflow="ellipsis" vert="horz" wrap="square" lIns="38100" tIns="19050" rIns="38100" bIns="19050" anchor="ctr" anchorCtr="1">
                  <a:noAutofit/>
                </a:bodyPr>
                <a:lstStyle/>
                <a:p>
                  <a:pPr>
                    <a:defRPr sz="1000" b="1" i="0" u="none" strike="noStrike" kern="1200" baseline="0">
                      <a:solidFill>
                        <a:srgbClr val="3D6CB5"/>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6459424072758624"/>
                      <c:h val="0.19282283226767979"/>
                    </c:manualLayout>
                  </c15:layout>
                  <c15:dlblFieldTable/>
                  <c15:showDataLabelsRange val="0"/>
                </c:ext>
                <c:ext xmlns:c16="http://schemas.microsoft.com/office/drawing/2014/chart" uri="{C3380CC4-5D6E-409C-BE32-E72D297353CC}">
                  <c16:uniqueId val="{00000003-DA04-435B-A67B-477FCA23819C}"/>
                </c:ext>
              </c:extLst>
            </c:dLbl>
            <c:spPr>
              <a:noFill/>
              <a:ln>
                <a:noFill/>
              </a:ln>
              <a:effectLst>
                <a:glow rad="127000">
                  <a:schemeClr val="tx1"/>
                </a:glo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analysis!$F$21:$F$23</c:f>
              <c:strCache>
                <c:ptCount val="2"/>
                <c:pt idx="0">
                  <c:v>Female</c:v>
                </c:pt>
                <c:pt idx="1">
                  <c:v>Male</c:v>
                </c:pt>
              </c:strCache>
            </c:strRef>
          </c:cat>
          <c:val>
            <c:numRef>
              <c:f>analysis!$G$21:$G$23</c:f>
              <c:numCache>
                <c:formatCode>General</c:formatCode>
                <c:ptCount val="2"/>
                <c:pt idx="0">
                  <c:v>649</c:v>
                </c:pt>
                <c:pt idx="1">
                  <c:v>351</c:v>
                </c:pt>
              </c:numCache>
            </c:numRef>
          </c:val>
          <c:extLst>
            <c:ext xmlns:c16="http://schemas.microsoft.com/office/drawing/2014/chart" uri="{C3380CC4-5D6E-409C-BE32-E72D297353CC}">
              <c16:uniqueId val="{00000004-DA04-435B-A67B-477FCA23819C}"/>
            </c:ext>
          </c:extLst>
        </c:ser>
        <c:dLbls>
          <c:showLegendKey val="0"/>
          <c:showVal val="1"/>
          <c:showCatName val="0"/>
          <c:showSerName val="0"/>
          <c:showPercent val="0"/>
          <c:showBubbleSize val="0"/>
          <c:showLeaderLines val="0"/>
        </c:dLbls>
        <c:firstSliceAng val="0"/>
        <c:holeSize val="53"/>
      </c:doughnutChart>
      <c:spPr>
        <a:noFill/>
        <a:ln>
          <a:noFill/>
        </a:ln>
        <a:effectLst/>
      </c:spPr>
    </c:plotArea>
    <c:legend>
      <c:legendPos val="tr"/>
      <c:layout>
        <c:manualLayout>
          <c:xMode val="edge"/>
          <c:yMode val="edge"/>
          <c:x val="4.6787821114415894E-2"/>
          <c:y val="0.75259563183307898"/>
          <c:w val="0.1847212044489446"/>
          <c:h val="0.1914906164111838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&amp; Patient Analytics Dashboard.xlsx]analysis!PivotTable7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rgbClr val="082B61"/>
                </a:solidFill>
                <a:latin typeface="Times New Roman" panose="02020603050405020304" pitchFamily="18" charset="0"/>
                <a:cs typeface="Times New Roman" panose="02020603050405020304" pitchFamily="18" charset="0"/>
              </a:rPr>
              <a:t>Patients</a:t>
            </a:r>
            <a:r>
              <a:rPr lang="en-US" sz="1100" b="1" baseline="0">
                <a:solidFill>
                  <a:srgbClr val="082B61"/>
                </a:solidFill>
                <a:latin typeface="Times New Roman" panose="02020603050405020304" pitchFamily="18" charset="0"/>
                <a:cs typeface="Times New Roman" panose="02020603050405020304" pitchFamily="18" charset="0"/>
              </a:rPr>
              <a:t> </a:t>
            </a:r>
            <a:r>
              <a:rPr lang="en-US" sz="1100" b="1">
                <a:solidFill>
                  <a:srgbClr val="082B61"/>
                </a:solidFill>
                <a:latin typeface="Times New Roman" panose="02020603050405020304" pitchFamily="18" charset="0"/>
                <a:cs typeface="Times New Roman" panose="02020603050405020304" pitchFamily="18" charset="0"/>
              </a:rPr>
              <a:t>Age Group</a:t>
            </a:r>
          </a:p>
        </c:rich>
      </c:tx>
      <c:layout>
        <c:manualLayout>
          <c:xMode val="edge"/>
          <c:yMode val="edge"/>
          <c:x val="0.30754494792823994"/>
          <c:y val="3.58865870819589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lumMod val="40000"/>
              <a:lumOff val="60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lumMod val="40000"/>
              <a:lumOff val="60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75000"/>
            </a:schemeClr>
          </a:solidFill>
          <a:ln>
            <a:noFill/>
          </a:ln>
          <a:effectLst/>
        </c:spPr>
      </c:pivotFmt>
      <c:pivotFmt>
        <c:idx val="15"/>
        <c:spPr>
          <a:solidFill>
            <a:schemeClr val="accent1">
              <a:lumMod val="20000"/>
              <a:lumOff val="80000"/>
            </a:schemeClr>
          </a:solidFill>
          <a:ln>
            <a:noFill/>
          </a:ln>
          <a:effectLst/>
        </c:spPr>
      </c:pivotFmt>
      <c:pivotFmt>
        <c:idx val="16"/>
        <c:spPr>
          <a:solidFill>
            <a:schemeClr val="tx2">
              <a:lumMod val="75000"/>
            </a:schemeClr>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rgbClr val="0C48A1"/>
          </a:solidFill>
          <a:ln>
            <a:noFill/>
          </a:ln>
          <a:effectLst/>
        </c:spPr>
      </c:pivotFmt>
      <c:pivotFmt>
        <c:idx val="18"/>
        <c:spPr>
          <a:solidFill>
            <a:schemeClr val="tx2">
              <a:lumMod val="75000"/>
            </a:schemeClr>
          </a:solidFill>
          <a:ln>
            <a:noFill/>
          </a:ln>
          <a:effectLst/>
        </c:spPr>
      </c:pivotFmt>
      <c:pivotFmt>
        <c:idx val="19"/>
        <c:spPr>
          <a:solidFill>
            <a:schemeClr val="tx2">
              <a:lumMod val="75000"/>
            </a:schemeClr>
          </a:solidFill>
          <a:ln>
            <a:noFill/>
          </a:ln>
          <a:effectLst/>
        </c:spPr>
      </c:pivotFmt>
      <c:pivotFmt>
        <c:idx val="20"/>
        <c:spPr>
          <a:solidFill>
            <a:srgbClr val="64B5F6"/>
          </a:solidFill>
          <a:ln>
            <a:noFill/>
          </a:ln>
          <a:effectLst/>
        </c:spPr>
      </c:pivotFmt>
    </c:pivotFmts>
    <c:plotArea>
      <c:layout>
        <c:manualLayout>
          <c:layoutTarget val="inner"/>
          <c:xMode val="edge"/>
          <c:yMode val="edge"/>
          <c:x val="1.4231533604628947E-2"/>
          <c:y val="0.20721537038537108"/>
          <c:w val="0.92172656517454077"/>
          <c:h val="0.6021364293128425"/>
        </c:manualLayout>
      </c:layout>
      <c:barChart>
        <c:barDir val="col"/>
        <c:grouping val="clustered"/>
        <c:varyColors val="0"/>
        <c:ser>
          <c:idx val="0"/>
          <c:order val="0"/>
          <c:tx>
            <c:strRef>
              <c:f>analysis!$J$20</c:f>
              <c:strCache>
                <c:ptCount val="1"/>
                <c:pt idx="0">
                  <c:v>Total</c:v>
                </c:pt>
              </c:strCache>
            </c:strRef>
          </c:tx>
          <c:spPr>
            <a:solidFill>
              <a:schemeClr val="tx2">
                <a:lumMod val="75000"/>
              </a:schemeClr>
            </a:solidFill>
            <a:ln>
              <a:noFill/>
            </a:ln>
            <a:effectLst/>
          </c:spPr>
          <c:invertIfNegative val="0"/>
          <c:dPt>
            <c:idx val="0"/>
            <c:invertIfNegative val="0"/>
            <c:bubble3D val="0"/>
            <c:spPr>
              <a:solidFill>
                <a:srgbClr val="0C48A1"/>
              </a:solidFill>
              <a:ln>
                <a:noFill/>
              </a:ln>
              <a:effectLst/>
            </c:spPr>
            <c:extLst>
              <c:ext xmlns:c16="http://schemas.microsoft.com/office/drawing/2014/chart" uri="{C3380CC4-5D6E-409C-BE32-E72D297353CC}">
                <c16:uniqueId val="{00000001-3B1F-4F5D-AD2A-DDE02BC79570}"/>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3B1F-4F5D-AD2A-DDE02BC79570}"/>
              </c:ext>
            </c:extLst>
          </c:dPt>
          <c:dPt>
            <c:idx val="2"/>
            <c:invertIfNegative val="0"/>
            <c:bubble3D val="0"/>
            <c:spPr>
              <a:solidFill>
                <a:schemeClr val="tx2">
                  <a:lumMod val="75000"/>
                </a:schemeClr>
              </a:solidFill>
              <a:ln>
                <a:noFill/>
              </a:ln>
              <a:effectLst/>
            </c:spPr>
            <c:extLst>
              <c:ext xmlns:c16="http://schemas.microsoft.com/office/drawing/2014/chart" uri="{C3380CC4-5D6E-409C-BE32-E72D297353CC}">
                <c16:uniqueId val="{00000005-3B1F-4F5D-AD2A-DDE02BC79570}"/>
              </c:ext>
            </c:extLst>
          </c:dPt>
          <c:dPt>
            <c:idx val="3"/>
            <c:invertIfNegative val="0"/>
            <c:bubble3D val="0"/>
            <c:spPr>
              <a:solidFill>
                <a:srgbClr val="64B5F6"/>
              </a:solidFill>
              <a:ln>
                <a:noFill/>
              </a:ln>
              <a:effectLst/>
            </c:spPr>
            <c:extLst>
              <c:ext xmlns:c16="http://schemas.microsoft.com/office/drawing/2014/chart" uri="{C3380CC4-5D6E-409C-BE32-E72D297353CC}">
                <c16:uniqueId val="{00000007-3B1F-4F5D-AD2A-DDE02BC79570}"/>
              </c:ext>
            </c:extLst>
          </c:dPt>
          <c:dLbls>
            <c:spPr>
              <a:noFill/>
              <a:ln>
                <a:noFill/>
              </a:ln>
              <a:effectLst/>
            </c:spPr>
            <c:txPr>
              <a:bodyPr rot="0" spcFirstLastPara="1" vertOverflow="ellipsis" horzOverflow="clip"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analysis!$I$21:$I$25</c:f>
              <c:strCache>
                <c:ptCount val="4"/>
                <c:pt idx="0">
                  <c:v>Middle Age Adults</c:v>
                </c:pt>
                <c:pt idx="1">
                  <c:v>Senior Adults</c:v>
                </c:pt>
                <c:pt idx="2">
                  <c:v>Young Adults</c:v>
                </c:pt>
                <c:pt idx="3">
                  <c:v>Adults</c:v>
                </c:pt>
              </c:strCache>
            </c:strRef>
          </c:cat>
          <c:val>
            <c:numRef>
              <c:f>analysis!$J$21:$J$25</c:f>
              <c:numCache>
                <c:formatCode>General</c:formatCode>
                <c:ptCount val="4"/>
                <c:pt idx="0">
                  <c:v>335</c:v>
                </c:pt>
                <c:pt idx="1">
                  <c:v>331</c:v>
                </c:pt>
                <c:pt idx="2">
                  <c:v>171</c:v>
                </c:pt>
                <c:pt idx="3">
                  <c:v>163</c:v>
                </c:pt>
              </c:numCache>
            </c:numRef>
          </c:val>
          <c:extLst>
            <c:ext xmlns:c16="http://schemas.microsoft.com/office/drawing/2014/chart" uri="{C3380CC4-5D6E-409C-BE32-E72D297353CC}">
              <c16:uniqueId val="{00000008-3B1F-4F5D-AD2A-DDE02BC79570}"/>
            </c:ext>
          </c:extLst>
        </c:ser>
        <c:dLbls>
          <c:showLegendKey val="0"/>
          <c:showVal val="0"/>
          <c:showCatName val="0"/>
          <c:showSerName val="0"/>
          <c:showPercent val="0"/>
          <c:showBubbleSize val="0"/>
        </c:dLbls>
        <c:gapWidth val="100"/>
        <c:axId val="957900159"/>
        <c:axId val="957905983"/>
      </c:barChart>
      <c:catAx>
        <c:axId val="957900159"/>
        <c:scaling>
          <c:orientation val="minMax"/>
        </c:scaling>
        <c:delete val="1"/>
        <c:axPos val="b"/>
        <c:numFmt formatCode="General" sourceLinked="1"/>
        <c:majorTickMark val="out"/>
        <c:minorTickMark val="none"/>
        <c:tickLblPos val="nextTo"/>
        <c:crossAx val="957905983"/>
        <c:crosses val="autoZero"/>
        <c:auto val="1"/>
        <c:lblAlgn val="ctr"/>
        <c:lblOffset val="100"/>
        <c:noMultiLvlLbl val="0"/>
      </c:catAx>
      <c:valAx>
        <c:axId val="957905983"/>
        <c:scaling>
          <c:orientation val="minMax"/>
        </c:scaling>
        <c:delete val="1"/>
        <c:axPos val="l"/>
        <c:numFmt formatCode="General" sourceLinked="1"/>
        <c:majorTickMark val="out"/>
        <c:minorTickMark val="none"/>
        <c:tickLblPos val="nextTo"/>
        <c:crossAx val="957900159"/>
        <c:crosses val="autoZero"/>
        <c:crossBetween val="between"/>
      </c:valAx>
      <c:spPr>
        <a:noFill/>
        <a:ln>
          <a:noFill/>
        </a:ln>
        <a:effectLst/>
      </c:spPr>
    </c:plotArea>
    <c:legend>
      <c:legendPos val="b"/>
      <c:layout>
        <c:manualLayout>
          <c:xMode val="edge"/>
          <c:yMode val="edge"/>
          <c:x val="2.6180118110236229E-2"/>
          <c:y val="0.83851711869349665"/>
          <c:w val="0.95180643044619417"/>
          <c:h val="0.1555569553805774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&amp; Patient Analytics Dashboard.xlsx]analysis!PivotTable3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rgbClr val="082B61"/>
                </a:solidFill>
                <a:latin typeface="Times New Roman" panose="02020603050405020304" pitchFamily="18" charset="0"/>
                <a:cs typeface="Times New Roman" panose="02020603050405020304" pitchFamily="18" charset="0"/>
              </a:rPr>
              <a:t>Known</a:t>
            </a:r>
            <a:r>
              <a:rPr lang="en-US" sz="1100" b="1" baseline="0">
                <a:solidFill>
                  <a:srgbClr val="082B61"/>
                </a:solidFill>
                <a:latin typeface="Times New Roman" panose="02020603050405020304" pitchFamily="18" charset="0"/>
                <a:cs typeface="Times New Roman" panose="02020603050405020304" pitchFamily="18" charset="0"/>
              </a:rPr>
              <a:t> Patient Conditions</a:t>
            </a:r>
            <a:endParaRPr lang="en-US" sz="1100" b="1">
              <a:solidFill>
                <a:srgbClr val="082B61"/>
              </a:solidFill>
              <a:latin typeface="Times New Roman" panose="02020603050405020304" pitchFamily="18" charset="0"/>
              <a:cs typeface="Times New Roman" panose="02020603050405020304" pitchFamily="18" charset="0"/>
            </a:endParaRPr>
          </a:p>
        </c:rich>
      </c:tx>
      <c:layout>
        <c:manualLayout>
          <c:xMode val="edge"/>
          <c:yMode val="edge"/>
          <c:x val="0.2944103363891107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C48A1"/>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rgbClr val="64B5F6"/>
          </a:solidFill>
          <a:ln>
            <a:noFill/>
          </a:ln>
          <a:effectLst/>
        </c:spPr>
      </c:pivotFmt>
    </c:pivotFmts>
    <c:plotArea>
      <c:layout>
        <c:manualLayout>
          <c:layoutTarget val="inner"/>
          <c:xMode val="edge"/>
          <c:yMode val="edge"/>
          <c:x val="1.2763088738948127E-3"/>
          <c:y val="0.22571209368059761"/>
          <c:w val="0.99371245261009045"/>
          <c:h val="0.613004609059556"/>
        </c:manualLayout>
      </c:layout>
      <c:barChart>
        <c:barDir val="col"/>
        <c:grouping val="clustered"/>
        <c:varyColors val="0"/>
        <c:ser>
          <c:idx val="0"/>
          <c:order val="0"/>
          <c:tx>
            <c:strRef>
              <c:f>analysis!$G$2</c:f>
              <c:strCache>
                <c:ptCount val="1"/>
                <c:pt idx="0">
                  <c:v>Total</c:v>
                </c:pt>
              </c:strCache>
            </c:strRef>
          </c:tx>
          <c:spPr>
            <a:solidFill>
              <a:schemeClr val="tx2">
                <a:lumMod val="75000"/>
              </a:schemeClr>
            </a:solidFill>
            <a:ln>
              <a:noFill/>
            </a:ln>
            <a:effectLst/>
          </c:spPr>
          <c:invertIfNegative val="0"/>
          <c:dPt>
            <c:idx val="0"/>
            <c:invertIfNegative val="0"/>
            <c:bubble3D val="0"/>
            <c:spPr>
              <a:solidFill>
                <a:srgbClr val="0C48A1"/>
              </a:solidFill>
              <a:ln>
                <a:noFill/>
              </a:ln>
              <a:effectLst/>
            </c:spPr>
            <c:extLst>
              <c:ext xmlns:c16="http://schemas.microsoft.com/office/drawing/2014/chart" uri="{C3380CC4-5D6E-409C-BE32-E72D297353CC}">
                <c16:uniqueId val="{00000002-2CE9-46A4-A039-8A776DC317ED}"/>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2CE9-46A4-A039-8A776DC317ED}"/>
              </c:ext>
            </c:extLst>
          </c:dPt>
          <c:dPt>
            <c:idx val="2"/>
            <c:invertIfNegative val="0"/>
            <c:bubble3D val="0"/>
            <c:spPr>
              <a:solidFill>
                <a:schemeClr val="tx2">
                  <a:lumMod val="75000"/>
                </a:schemeClr>
              </a:solidFill>
              <a:ln>
                <a:noFill/>
              </a:ln>
              <a:effectLst/>
            </c:spPr>
            <c:extLst>
              <c:ext xmlns:c16="http://schemas.microsoft.com/office/drawing/2014/chart" uri="{C3380CC4-5D6E-409C-BE32-E72D297353CC}">
                <c16:uniqueId val="{00000004-2CE9-46A4-A039-8A776DC317ED}"/>
              </c:ext>
            </c:extLst>
          </c:dPt>
          <c:dPt>
            <c:idx val="3"/>
            <c:invertIfNegative val="0"/>
            <c:bubble3D val="0"/>
            <c:spPr>
              <a:solidFill>
                <a:srgbClr val="64B5F6"/>
              </a:solidFill>
              <a:ln>
                <a:noFill/>
              </a:ln>
              <a:effectLst/>
            </c:spPr>
            <c:extLst>
              <c:ext xmlns:c16="http://schemas.microsoft.com/office/drawing/2014/chart" uri="{C3380CC4-5D6E-409C-BE32-E72D297353CC}">
                <c16:uniqueId val="{00000005-2CE9-46A4-A039-8A776DC317E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analysis!$F$3:$F$7</c:f>
              <c:strCache>
                <c:ptCount val="4"/>
                <c:pt idx="0">
                  <c:v>Asthma</c:v>
                </c:pt>
                <c:pt idx="1">
                  <c:v>Heart Disease</c:v>
                </c:pt>
                <c:pt idx="2">
                  <c:v>Diabetes</c:v>
                </c:pt>
                <c:pt idx="3">
                  <c:v>Hypertension</c:v>
                </c:pt>
              </c:strCache>
            </c:strRef>
          </c:cat>
          <c:val>
            <c:numRef>
              <c:f>analysis!$G$3:$G$7</c:f>
              <c:numCache>
                <c:formatCode>General</c:formatCode>
                <c:ptCount val="4"/>
                <c:pt idx="0">
                  <c:v>211</c:v>
                </c:pt>
                <c:pt idx="1">
                  <c:v>207</c:v>
                </c:pt>
                <c:pt idx="2">
                  <c:v>205</c:v>
                </c:pt>
                <c:pt idx="3">
                  <c:v>171</c:v>
                </c:pt>
              </c:numCache>
            </c:numRef>
          </c:val>
          <c:extLst>
            <c:ext xmlns:c16="http://schemas.microsoft.com/office/drawing/2014/chart" uri="{C3380CC4-5D6E-409C-BE32-E72D297353CC}">
              <c16:uniqueId val="{00000000-2CE9-46A4-A039-8A776DC317ED}"/>
            </c:ext>
          </c:extLst>
        </c:ser>
        <c:dLbls>
          <c:showLegendKey val="0"/>
          <c:showVal val="0"/>
          <c:showCatName val="0"/>
          <c:showSerName val="0"/>
          <c:showPercent val="0"/>
          <c:showBubbleSize val="0"/>
        </c:dLbls>
        <c:gapWidth val="100"/>
        <c:overlap val="-27"/>
        <c:axId val="1046173695"/>
        <c:axId val="1046203311"/>
      </c:barChart>
      <c:catAx>
        <c:axId val="104617369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Georgia" panose="02040502050405020303" pitchFamily="18" charset="0"/>
                <a:ea typeface="+mn-ea"/>
                <a:cs typeface="+mn-cs"/>
              </a:defRPr>
            </a:pPr>
            <a:endParaRPr lang="en-US"/>
          </a:p>
        </c:txPr>
        <c:crossAx val="1046203311"/>
        <c:crosses val="autoZero"/>
        <c:auto val="1"/>
        <c:lblAlgn val="ctr"/>
        <c:lblOffset val="100"/>
        <c:noMultiLvlLbl val="0"/>
      </c:catAx>
      <c:valAx>
        <c:axId val="1046203311"/>
        <c:scaling>
          <c:orientation val="minMax"/>
        </c:scaling>
        <c:delete val="1"/>
        <c:axPos val="l"/>
        <c:numFmt formatCode="General" sourceLinked="1"/>
        <c:majorTickMark val="none"/>
        <c:minorTickMark val="none"/>
        <c:tickLblPos val="nextTo"/>
        <c:crossAx val="104617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&amp; Patient Analytics Dashboard.xlsx]analysis!PivotTable16</c:name>
    <c:fmtId val="7"/>
  </c:pivotSource>
  <c:chart>
    <c:title>
      <c:tx>
        <c:rich>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Georgia" panose="02040502050405020303" pitchFamily="18" charset="0"/>
                <a:ea typeface="+mn-ea"/>
                <a:cs typeface="+mn-cs"/>
              </a:defRPr>
            </a:pPr>
            <a:r>
              <a:rPr lang="en-US" sz="1100" b="1">
                <a:solidFill>
                  <a:srgbClr val="082B61"/>
                </a:solidFill>
                <a:latin typeface="Times New Roman" panose="02020603050405020304" pitchFamily="18" charset="0"/>
                <a:cs typeface="Times New Roman" panose="02020603050405020304" pitchFamily="18" charset="0"/>
              </a:rPr>
              <a:t>Patient</a:t>
            </a:r>
            <a:r>
              <a:rPr lang="en-US" sz="1100" b="1" baseline="0">
                <a:solidFill>
                  <a:srgbClr val="082B61"/>
                </a:solidFill>
                <a:latin typeface="Times New Roman" panose="02020603050405020304" pitchFamily="18" charset="0"/>
                <a:cs typeface="Times New Roman" panose="02020603050405020304" pitchFamily="18" charset="0"/>
              </a:rPr>
              <a:t> Visit Dates</a:t>
            </a:r>
            <a:endParaRPr lang="en-US" sz="1100" b="1">
              <a:solidFill>
                <a:srgbClr val="082B61"/>
              </a:solidFill>
              <a:latin typeface="Times New Roman" panose="02020603050405020304" pitchFamily="18" charset="0"/>
              <a:cs typeface="Times New Roman" panose="02020603050405020304" pitchFamily="18" charset="0"/>
            </a:endParaRPr>
          </a:p>
        </c:rich>
      </c:tx>
      <c:layout>
        <c:manualLayout>
          <c:xMode val="edge"/>
          <c:yMode val="edge"/>
          <c:x val="0.39513058208149515"/>
          <c:y val="3.7500010545559771E-2"/>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Georgia" panose="02040502050405020303" pitchFamily="18"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3333333333332829E-3"/>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5555555555555558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0185067526415994E-16"/>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2222222222222324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5555555555555558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3333333333332829E-3"/>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0185067526415994E-16"/>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2222222222222324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tx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5.5555555555555558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8.3333333333332829E-3"/>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0"/>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1.0185067526415994E-16"/>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2.2222222222222324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tx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5.5555555555555558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8.3333333333332829E-3"/>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0"/>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1.0185067526415994E-16"/>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2.2222222222222324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ln w="31750" cap="rnd">
            <a:solidFill>
              <a:schemeClr val="accent1"/>
            </a:solidFill>
            <a:round/>
          </a:ln>
          <a:effectLst/>
        </c:spPr>
        <c:marker>
          <c:symbol val="circle"/>
          <c:size val="5"/>
          <c:spPr>
            <a:solidFill>
              <a:schemeClr val="bg1"/>
            </a:solidFill>
            <a:ln w="12700" cap="rnd">
              <a:solidFill>
                <a:schemeClr val="tx1"/>
              </a:solidFill>
            </a:ln>
            <a:effectLst/>
          </c:spPr>
        </c:marker>
      </c:pivotFmt>
      <c:pivotFmt>
        <c:idx val="26"/>
        <c:spPr>
          <a:ln w="28575" cap="rnd">
            <a:solidFill>
              <a:schemeClr val="accent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bg1"/>
            </a:solidFill>
            <a:ln w="9525">
              <a:solidFill>
                <a:schemeClr val="tx1"/>
              </a:solidFill>
            </a:ln>
            <a:effectLst/>
          </c:spPr>
        </c:marker>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02505258577766"/>
          <c:y val="0.16952704429894383"/>
          <c:w val="0.84562927080212491"/>
          <c:h val="0.58840174027045555"/>
        </c:manualLayout>
      </c:layout>
      <c:lineChart>
        <c:grouping val="stacked"/>
        <c:varyColors val="0"/>
        <c:ser>
          <c:idx val="0"/>
          <c:order val="0"/>
          <c:tx>
            <c:strRef>
              <c:f>analysis!$J$2</c:f>
              <c:strCache>
                <c:ptCount val="1"/>
                <c:pt idx="0">
                  <c:v>Total</c:v>
                </c:pt>
              </c:strCache>
            </c:strRef>
          </c:tx>
          <c:spPr>
            <a:ln w="28575" cap="rnd">
              <a:solidFill>
                <a:schemeClr val="accent1"/>
              </a:solidFill>
              <a:round/>
            </a:ln>
            <a:effectLst/>
          </c:spPr>
          <c:marker>
            <c:symbol val="circle"/>
            <c:size val="5"/>
            <c:spPr>
              <a:solidFill>
                <a:schemeClr val="tx1"/>
              </a:solidFill>
              <a:ln w="9525">
                <a:solidFill>
                  <a:schemeClr val="accent1"/>
                </a:solidFill>
              </a:ln>
              <a:effectLst/>
            </c:spPr>
          </c:marker>
          <c:dPt>
            <c:idx val="0"/>
            <c:marker>
              <c:symbol val="circle"/>
              <c:size val="5"/>
              <c:spPr>
                <a:solidFill>
                  <a:schemeClr val="bg1"/>
                </a:solidFill>
                <a:ln w="12700" cap="rnd">
                  <a:solidFill>
                    <a:schemeClr val="tx1"/>
                  </a:solidFill>
                </a:ln>
                <a:effectLst/>
              </c:spPr>
            </c:marker>
            <c:bubble3D val="0"/>
            <c:spPr>
              <a:ln w="31750" cap="rnd">
                <a:solidFill>
                  <a:schemeClr val="accent1"/>
                </a:solidFill>
                <a:round/>
              </a:ln>
              <a:effectLst/>
            </c:spPr>
            <c:extLst>
              <c:ext xmlns:c16="http://schemas.microsoft.com/office/drawing/2014/chart" uri="{C3380CC4-5D6E-409C-BE32-E72D297353CC}">
                <c16:uniqueId val="{00000001-38FD-4C91-B4FE-10756372000B}"/>
              </c:ext>
            </c:extLst>
          </c:dPt>
          <c:dPt>
            <c:idx val="1"/>
            <c:marker>
              <c:symbol val="circle"/>
              <c:size val="5"/>
              <c:spPr>
                <a:solidFill>
                  <a:schemeClr val="tx1"/>
                </a:solidFill>
                <a:ln w="9525">
                  <a:solidFill>
                    <a:schemeClr val="accent1"/>
                  </a:solidFill>
                </a:ln>
                <a:effectLst/>
              </c:spPr>
            </c:marker>
            <c:bubble3D val="0"/>
            <c:extLst>
              <c:ext xmlns:c16="http://schemas.microsoft.com/office/drawing/2014/chart" uri="{C3380CC4-5D6E-409C-BE32-E72D297353CC}">
                <c16:uniqueId val="{00000003-38FD-4C91-B4FE-10756372000B}"/>
              </c:ext>
            </c:extLst>
          </c:dPt>
          <c:dPt>
            <c:idx val="2"/>
            <c:marker>
              <c:symbol val="circle"/>
              <c:size val="5"/>
              <c:spPr>
                <a:solidFill>
                  <a:schemeClr val="tx1"/>
                </a:solidFill>
                <a:ln w="9525">
                  <a:solidFill>
                    <a:schemeClr val="accent1"/>
                  </a:solidFill>
                </a:ln>
                <a:effectLst/>
              </c:spPr>
            </c:marker>
            <c:bubble3D val="0"/>
            <c:extLst>
              <c:ext xmlns:c16="http://schemas.microsoft.com/office/drawing/2014/chart" uri="{C3380CC4-5D6E-409C-BE32-E72D297353CC}">
                <c16:uniqueId val="{00000005-38FD-4C91-B4FE-10756372000B}"/>
              </c:ext>
            </c:extLst>
          </c:dPt>
          <c:dPt>
            <c:idx val="3"/>
            <c:marker>
              <c:symbol val="circle"/>
              <c:size val="5"/>
              <c:spPr>
                <a:solidFill>
                  <a:schemeClr val="tx1"/>
                </a:solidFill>
                <a:ln w="9525">
                  <a:solidFill>
                    <a:schemeClr val="accent1"/>
                  </a:solidFill>
                </a:ln>
                <a:effectLst/>
              </c:spPr>
            </c:marker>
            <c:bubble3D val="0"/>
            <c:extLst>
              <c:ext xmlns:c16="http://schemas.microsoft.com/office/drawing/2014/chart" uri="{C3380CC4-5D6E-409C-BE32-E72D297353CC}">
                <c16:uniqueId val="{00000007-38FD-4C91-B4FE-10756372000B}"/>
              </c:ext>
            </c:extLst>
          </c:dPt>
          <c:dPt>
            <c:idx val="4"/>
            <c:marker>
              <c:symbol val="circle"/>
              <c:size val="5"/>
              <c:spPr>
                <a:solidFill>
                  <a:schemeClr val="bg1"/>
                </a:solidFill>
                <a:ln w="9525">
                  <a:solidFill>
                    <a:schemeClr val="tx1"/>
                  </a:solidFill>
                </a:ln>
                <a:effectLst/>
              </c:spPr>
            </c:marker>
            <c:bubble3D val="0"/>
            <c:extLst>
              <c:ext xmlns:c16="http://schemas.microsoft.com/office/drawing/2014/chart" uri="{C3380CC4-5D6E-409C-BE32-E72D297353CC}">
                <c16:uniqueId val="{00000009-38FD-4C91-B4FE-10756372000B}"/>
              </c:ext>
            </c:extLst>
          </c:dPt>
          <c:dLbls>
            <c:dLbl>
              <c:idx val="1"/>
              <c:delete val="1"/>
              <c:extLst>
                <c:ext xmlns:c15="http://schemas.microsoft.com/office/drawing/2012/chart" uri="{CE6537A1-D6FC-4f65-9D91-7224C49458BB}"/>
                <c:ext xmlns:c16="http://schemas.microsoft.com/office/drawing/2014/chart" uri="{C3380CC4-5D6E-409C-BE32-E72D297353CC}">
                  <c16:uniqueId val="{00000003-38FD-4C91-B4FE-10756372000B}"/>
                </c:ext>
              </c:extLst>
            </c:dLbl>
            <c:dLbl>
              <c:idx val="2"/>
              <c:delete val="1"/>
              <c:extLst>
                <c:ext xmlns:c15="http://schemas.microsoft.com/office/drawing/2012/chart" uri="{CE6537A1-D6FC-4f65-9D91-7224C49458BB}"/>
                <c:ext xmlns:c16="http://schemas.microsoft.com/office/drawing/2014/chart" uri="{C3380CC4-5D6E-409C-BE32-E72D297353CC}">
                  <c16:uniqueId val="{00000005-38FD-4C91-B4FE-10756372000B}"/>
                </c:ext>
              </c:extLst>
            </c:dLbl>
            <c:dLbl>
              <c:idx val="3"/>
              <c:delete val="1"/>
              <c:extLst>
                <c:ext xmlns:c15="http://schemas.microsoft.com/office/drawing/2012/chart" uri="{CE6537A1-D6FC-4f65-9D91-7224C49458BB}"/>
                <c:ext xmlns:c16="http://schemas.microsoft.com/office/drawing/2014/chart" uri="{C3380CC4-5D6E-409C-BE32-E72D297353CC}">
                  <c16:uniqueId val="{00000007-38FD-4C91-B4FE-10756372000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analysis!$I$3:$I$8</c:f>
              <c:strCache>
                <c:ptCount val="5"/>
                <c:pt idx="0">
                  <c:v>Thursday, April 5, 2018</c:v>
                </c:pt>
                <c:pt idx="1">
                  <c:v>Monday, March 25, 2019</c:v>
                </c:pt>
                <c:pt idx="2">
                  <c:v>Sunday, December 1, 2019</c:v>
                </c:pt>
                <c:pt idx="3">
                  <c:v>Thursday, February 20, 2020</c:v>
                </c:pt>
                <c:pt idx="4">
                  <c:v>Wednesday, January 15, 2020</c:v>
                </c:pt>
              </c:strCache>
            </c:strRef>
          </c:cat>
          <c:val>
            <c:numRef>
              <c:f>analysis!$J$3:$J$8</c:f>
              <c:numCache>
                <c:formatCode>General</c:formatCode>
                <c:ptCount val="5"/>
                <c:pt idx="0">
                  <c:v>210</c:v>
                </c:pt>
                <c:pt idx="1">
                  <c:v>207</c:v>
                </c:pt>
                <c:pt idx="2">
                  <c:v>202</c:v>
                </c:pt>
                <c:pt idx="3">
                  <c:v>198</c:v>
                </c:pt>
                <c:pt idx="4">
                  <c:v>183</c:v>
                </c:pt>
              </c:numCache>
            </c:numRef>
          </c:val>
          <c:smooth val="1"/>
          <c:extLst>
            <c:ext xmlns:c16="http://schemas.microsoft.com/office/drawing/2014/chart" uri="{C3380CC4-5D6E-409C-BE32-E72D297353CC}">
              <c16:uniqueId val="{0000000A-38FD-4C91-B4FE-10756372000B}"/>
            </c:ext>
          </c:extLst>
        </c:ser>
        <c:dLbls>
          <c:dLblPos val="t"/>
          <c:showLegendKey val="0"/>
          <c:showVal val="1"/>
          <c:showCatName val="0"/>
          <c:showSerName val="0"/>
          <c:showPercent val="0"/>
          <c:showBubbleSize val="0"/>
        </c:dLbls>
        <c:marker val="1"/>
        <c:smooth val="0"/>
        <c:axId val="1709377776"/>
        <c:axId val="1874295775"/>
      </c:lineChart>
      <c:catAx>
        <c:axId val="170937777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295775"/>
        <c:crosses val="autoZero"/>
        <c:auto val="1"/>
        <c:lblAlgn val="ctr"/>
        <c:lblOffset val="100"/>
        <c:noMultiLvlLbl val="0"/>
      </c:catAx>
      <c:valAx>
        <c:axId val="1874295775"/>
        <c:scaling>
          <c:orientation val="minMax"/>
        </c:scaling>
        <c:delete val="1"/>
        <c:axPos val="l"/>
        <c:numFmt formatCode="General" sourceLinked="1"/>
        <c:majorTickMark val="none"/>
        <c:minorTickMark val="none"/>
        <c:tickLblPos val="nextTo"/>
        <c:crossAx val="1709377776"/>
        <c:crosses val="autoZero"/>
        <c:crossBetween val="between"/>
      </c:valAx>
      <c:dTable>
        <c:showHorzBorder val="1"/>
        <c:showVertBorder val="1"/>
        <c:showOutline val="1"/>
        <c:showKeys val="0"/>
        <c:spPr>
          <a:noFill/>
          <a:ln w="9525" cap="flat" cmpd="sng" algn="ctr">
            <a:solidFill>
              <a:srgbClr val="0C48A1"/>
            </a:solidFill>
            <a:prstDash val="solid"/>
            <a:round/>
          </a:ln>
          <a:effectLst/>
        </c:spPr>
        <c:txPr>
          <a:bodyPr rot="0" spcFirstLastPara="1" vertOverflow="ellipsis" vert="horz" wrap="square" anchor="ctr" anchorCtr="1"/>
          <a:lstStyle/>
          <a:p>
            <a:pPr rtl="0">
              <a:defRPr sz="1000" b="1" i="0" u="none" strike="noStrike" kern="1200" baseline="0">
                <a:ln w="0">
                  <a:noFill/>
                </a:ln>
                <a:solidFill>
                  <a:schemeClr val="tx1"/>
                </a:solidFill>
                <a:latin typeface="Times New Roman" panose="02020603050405020304" pitchFamily="18" charset="0"/>
                <a:ea typeface="+mn-ea"/>
                <a:cs typeface="Times New Roman" panose="02020603050405020304" pitchFamily="18" charset="0"/>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&amp; Patient Analytics Dashboard.xlsx]analysis!PivotTable5</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Georgia" panose="02040502050405020303" pitchFamily="18" charset="0"/>
                <a:ea typeface="+mn-ea"/>
                <a:cs typeface="+mn-cs"/>
              </a:defRPr>
            </a:pPr>
            <a:r>
              <a:rPr lang="en-US" sz="1100" b="1">
                <a:solidFill>
                  <a:srgbClr val="082B61"/>
                </a:solidFill>
                <a:latin typeface="Times New Roman" panose="02020603050405020304" pitchFamily="18" charset="0"/>
                <a:cs typeface="Times New Roman" panose="02020603050405020304" pitchFamily="18" charset="0"/>
              </a:rPr>
              <a:t>Known Medications</a:t>
            </a:r>
            <a:r>
              <a:rPr lang="en-US" sz="1100" b="1" baseline="0">
                <a:solidFill>
                  <a:srgbClr val="082B61"/>
                </a:solidFill>
                <a:latin typeface="Times New Roman" panose="02020603050405020304" pitchFamily="18" charset="0"/>
                <a:cs typeface="Times New Roman" panose="02020603050405020304" pitchFamily="18" charset="0"/>
              </a:rPr>
              <a:t> used by Patients</a:t>
            </a:r>
            <a:endParaRPr lang="en-US" sz="1100" b="1">
              <a:solidFill>
                <a:srgbClr val="082B6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Georgia" panose="0204050205040502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C48A1"/>
          </a:solidFill>
          <a:ln>
            <a:noFill/>
          </a:ln>
          <a:effectLst/>
        </c:spPr>
      </c:pivotFmt>
      <c:pivotFmt>
        <c:idx val="6"/>
        <c:spPr>
          <a:solidFill>
            <a:schemeClr val="tx2">
              <a:lumMod val="75000"/>
            </a:schemeClr>
          </a:solidFill>
          <a:ln>
            <a:noFill/>
          </a:ln>
          <a:effectLst/>
        </c:spPr>
      </c:pivotFmt>
      <c:pivotFmt>
        <c:idx val="7"/>
        <c:spPr>
          <a:solidFill>
            <a:schemeClr val="tx2">
              <a:lumMod val="75000"/>
            </a:schemeClr>
          </a:solidFill>
          <a:ln>
            <a:noFill/>
          </a:ln>
          <a:effectLst/>
        </c:spPr>
      </c:pivotFmt>
      <c:pivotFmt>
        <c:idx val="8"/>
        <c:spPr>
          <a:solidFill>
            <a:srgbClr val="64B5F6"/>
          </a:solidFill>
          <a:ln>
            <a:noFill/>
          </a:ln>
          <a:effectLst/>
        </c:spPr>
      </c:pivotFmt>
    </c:pivotFmts>
    <c:plotArea>
      <c:layout>
        <c:manualLayout>
          <c:layoutTarget val="inner"/>
          <c:xMode val="edge"/>
          <c:yMode val="edge"/>
          <c:x val="4.1431601094235937E-2"/>
          <c:y val="0.19403345109319994"/>
          <c:w val="0.92988498276360076"/>
          <c:h val="0.68724325930969576"/>
        </c:manualLayout>
      </c:layout>
      <c:barChart>
        <c:barDir val="col"/>
        <c:grouping val="clustered"/>
        <c:varyColors val="0"/>
        <c:ser>
          <c:idx val="0"/>
          <c:order val="0"/>
          <c:tx>
            <c:strRef>
              <c:f>analysis!$G$11</c:f>
              <c:strCache>
                <c:ptCount val="1"/>
                <c:pt idx="0">
                  <c:v>Total</c:v>
                </c:pt>
              </c:strCache>
            </c:strRef>
          </c:tx>
          <c:spPr>
            <a:solidFill>
              <a:schemeClr val="tx2">
                <a:lumMod val="75000"/>
              </a:schemeClr>
            </a:solidFill>
            <a:ln>
              <a:noFill/>
            </a:ln>
            <a:effectLst/>
          </c:spPr>
          <c:invertIfNegative val="0"/>
          <c:dPt>
            <c:idx val="0"/>
            <c:invertIfNegative val="0"/>
            <c:bubble3D val="0"/>
            <c:spPr>
              <a:solidFill>
                <a:srgbClr val="0C48A1"/>
              </a:solidFill>
              <a:ln>
                <a:noFill/>
              </a:ln>
              <a:effectLst/>
            </c:spPr>
            <c:extLst>
              <c:ext xmlns:c16="http://schemas.microsoft.com/office/drawing/2014/chart" uri="{C3380CC4-5D6E-409C-BE32-E72D297353CC}">
                <c16:uniqueId val="{00000002-732B-4ABD-B456-56FAB8CE64C9}"/>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732B-4ABD-B456-56FAB8CE64C9}"/>
              </c:ext>
            </c:extLst>
          </c:dPt>
          <c:dPt>
            <c:idx val="2"/>
            <c:invertIfNegative val="0"/>
            <c:bubble3D val="0"/>
            <c:spPr>
              <a:solidFill>
                <a:schemeClr val="tx2">
                  <a:lumMod val="75000"/>
                </a:schemeClr>
              </a:solidFill>
              <a:ln>
                <a:noFill/>
              </a:ln>
              <a:effectLst/>
            </c:spPr>
            <c:extLst>
              <c:ext xmlns:c16="http://schemas.microsoft.com/office/drawing/2014/chart" uri="{C3380CC4-5D6E-409C-BE32-E72D297353CC}">
                <c16:uniqueId val="{00000004-732B-4ABD-B456-56FAB8CE64C9}"/>
              </c:ext>
            </c:extLst>
          </c:dPt>
          <c:dPt>
            <c:idx val="3"/>
            <c:invertIfNegative val="0"/>
            <c:bubble3D val="0"/>
            <c:spPr>
              <a:solidFill>
                <a:srgbClr val="64B5F6"/>
              </a:solidFill>
              <a:ln>
                <a:noFill/>
              </a:ln>
              <a:effectLst/>
            </c:spPr>
            <c:extLst>
              <c:ext xmlns:c16="http://schemas.microsoft.com/office/drawing/2014/chart" uri="{C3380CC4-5D6E-409C-BE32-E72D297353CC}">
                <c16:uniqueId val="{00000005-732B-4ABD-B456-56FAB8CE64C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analysis!$F$12:$F$16</c:f>
              <c:strCache>
                <c:ptCount val="4"/>
                <c:pt idx="0">
                  <c:v>Atorvastatin</c:v>
                </c:pt>
                <c:pt idx="1">
                  <c:v>Metformin</c:v>
                </c:pt>
                <c:pt idx="2">
                  <c:v>Albuterol</c:v>
                </c:pt>
                <c:pt idx="3">
                  <c:v>Lisinopril</c:v>
                </c:pt>
              </c:strCache>
            </c:strRef>
          </c:cat>
          <c:val>
            <c:numRef>
              <c:f>analysis!$G$12:$G$16</c:f>
              <c:numCache>
                <c:formatCode>General</c:formatCode>
                <c:ptCount val="4"/>
                <c:pt idx="0">
                  <c:v>216</c:v>
                </c:pt>
                <c:pt idx="1">
                  <c:v>211</c:v>
                </c:pt>
                <c:pt idx="2">
                  <c:v>187</c:v>
                </c:pt>
                <c:pt idx="3">
                  <c:v>187</c:v>
                </c:pt>
              </c:numCache>
            </c:numRef>
          </c:val>
          <c:extLst>
            <c:ext xmlns:c16="http://schemas.microsoft.com/office/drawing/2014/chart" uri="{C3380CC4-5D6E-409C-BE32-E72D297353CC}">
              <c16:uniqueId val="{00000000-732B-4ABD-B456-56FAB8CE64C9}"/>
            </c:ext>
          </c:extLst>
        </c:ser>
        <c:dLbls>
          <c:showLegendKey val="0"/>
          <c:showVal val="0"/>
          <c:showCatName val="0"/>
          <c:showSerName val="0"/>
          <c:showPercent val="0"/>
          <c:showBubbleSize val="0"/>
        </c:dLbls>
        <c:gapWidth val="219"/>
        <c:overlap val="-27"/>
        <c:axId val="1541194064"/>
        <c:axId val="1452050799"/>
      </c:barChart>
      <c:catAx>
        <c:axId val="154119406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52050799"/>
        <c:crosses val="autoZero"/>
        <c:auto val="1"/>
        <c:lblAlgn val="ctr"/>
        <c:lblOffset val="100"/>
        <c:noMultiLvlLbl val="0"/>
      </c:catAx>
      <c:valAx>
        <c:axId val="1452050799"/>
        <c:scaling>
          <c:orientation val="minMax"/>
        </c:scaling>
        <c:delete val="1"/>
        <c:axPos val="l"/>
        <c:numFmt formatCode="General" sourceLinked="1"/>
        <c:majorTickMark val="none"/>
        <c:minorTickMark val="none"/>
        <c:tickLblPos val="nextTo"/>
        <c:crossAx val="15411940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&amp; Patient Analytics Dashboard.xlsx]analysis!PivotTable10</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sz="1100" b="1">
                <a:solidFill>
                  <a:srgbClr val="082B61"/>
                </a:solidFill>
                <a:latin typeface="Times New Roman" panose="02020603050405020304" pitchFamily="18" charset="0"/>
                <a:cs typeface="Times New Roman" panose="02020603050405020304" pitchFamily="18" charset="0"/>
              </a:rPr>
              <a:t>Top Treatment Provided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4B5F6"/>
          </a:solidFill>
          <a:ln>
            <a:noFill/>
          </a:ln>
          <a:effectLst/>
        </c:spPr>
      </c:pivotFmt>
      <c:pivotFmt>
        <c:idx val="6"/>
        <c:spPr>
          <a:solidFill>
            <a:srgbClr val="0C48A1"/>
          </a:solidFill>
          <a:ln>
            <a:noFill/>
          </a:ln>
          <a:effectLst/>
        </c:spPr>
      </c:pivotFmt>
      <c:pivotFmt>
        <c:idx val="7"/>
        <c:spPr>
          <a:solidFill>
            <a:schemeClr val="tx2">
              <a:lumMod val="75000"/>
            </a:schemeClr>
          </a:solidFill>
          <a:ln>
            <a:noFill/>
          </a:ln>
          <a:effectLst/>
        </c:spPr>
      </c:pivotFmt>
      <c:pivotFmt>
        <c:idx val="8"/>
        <c:spPr>
          <a:solidFill>
            <a:schemeClr val="tx2">
              <a:lumMod val="75000"/>
            </a:schemeClr>
          </a:solidFill>
          <a:ln>
            <a:noFill/>
          </a:ln>
          <a:effectLst/>
        </c:spPr>
      </c:pivotFmt>
      <c:pivotFmt>
        <c:idx val="9"/>
        <c:spPr>
          <a:solidFill>
            <a:schemeClr val="tx2">
              <a:lumMod val="75000"/>
            </a:schemeClr>
          </a:solidFill>
          <a:ln>
            <a:noFill/>
          </a:ln>
          <a:effectLst/>
        </c:spPr>
      </c:pivotFmt>
    </c:pivotFmts>
    <c:plotArea>
      <c:layout/>
      <c:barChart>
        <c:barDir val="bar"/>
        <c:grouping val="clustered"/>
        <c:varyColors val="0"/>
        <c:ser>
          <c:idx val="0"/>
          <c:order val="0"/>
          <c:tx>
            <c:strRef>
              <c:f>analysis!$M$11</c:f>
              <c:strCache>
                <c:ptCount val="1"/>
                <c:pt idx="0">
                  <c:v>Total</c:v>
                </c:pt>
              </c:strCache>
            </c:strRef>
          </c:tx>
          <c:spPr>
            <a:solidFill>
              <a:schemeClr val="tx2">
                <a:lumMod val="75000"/>
              </a:schemeClr>
            </a:solidFill>
            <a:ln>
              <a:noFill/>
            </a:ln>
            <a:effectLst/>
          </c:spPr>
          <c:invertIfNegative val="0"/>
          <c:dPt>
            <c:idx val="0"/>
            <c:invertIfNegative val="0"/>
            <c:bubble3D val="0"/>
            <c:spPr>
              <a:solidFill>
                <a:srgbClr val="64B5F6"/>
              </a:solidFill>
              <a:ln>
                <a:noFill/>
              </a:ln>
              <a:effectLst/>
            </c:spPr>
            <c:extLst>
              <c:ext xmlns:c16="http://schemas.microsoft.com/office/drawing/2014/chart" uri="{C3380CC4-5D6E-409C-BE32-E72D297353CC}">
                <c16:uniqueId val="{00000003-C98D-48EF-836F-994494ECD9D5}"/>
              </c:ext>
            </c:extLst>
          </c:dPt>
          <c:dPt>
            <c:idx val="2"/>
            <c:invertIfNegative val="0"/>
            <c:bubble3D val="0"/>
            <c:spPr>
              <a:solidFill>
                <a:schemeClr val="tx2">
                  <a:lumMod val="75000"/>
                </a:schemeClr>
              </a:solidFill>
              <a:ln>
                <a:noFill/>
              </a:ln>
              <a:effectLst/>
            </c:spPr>
            <c:extLst>
              <c:ext xmlns:c16="http://schemas.microsoft.com/office/drawing/2014/chart" uri="{C3380CC4-5D6E-409C-BE32-E72D297353CC}">
                <c16:uniqueId val="{00000006-C98D-48EF-836F-994494ECD9D5}"/>
              </c:ext>
            </c:extLst>
          </c:dPt>
          <c:dPt>
            <c:idx val="3"/>
            <c:invertIfNegative val="0"/>
            <c:bubble3D val="0"/>
            <c:spPr>
              <a:solidFill>
                <a:schemeClr val="tx2">
                  <a:lumMod val="75000"/>
                </a:schemeClr>
              </a:solidFill>
              <a:ln>
                <a:noFill/>
              </a:ln>
              <a:effectLst/>
            </c:spPr>
            <c:extLst>
              <c:ext xmlns:c16="http://schemas.microsoft.com/office/drawing/2014/chart" uri="{C3380CC4-5D6E-409C-BE32-E72D297353CC}">
                <c16:uniqueId val="{00000005-C98D-48EF-836F-994494ECD9D5}"/>
              </c:ext>
            </c:extLst>
          </c:dPt>
          <c:dPt>
            <c:idx val="4"/>
            <c:invertIfNegative val="0"/>
            <c:bubble3D val="0"/>
            <c:spPr>
              <a:solidFill>
                <a:schemeClr val="tx2">
                  <a:lumMod val="75000"/>
                </a:schemeClr>
              </a:solidFill>
              <a:ln>
                <a:noFill/>
              </a:ln>
              <a:effectLst/>
            </c:spPr>
            <c:extLst>
              <c:ext xmlns:c16="http://schemas.microsoft.com/office/drawing/2014/chart" uri="{C3380CC4-5D6E-409C-BE32-E72D297353CC}">
                <c16:uniqueId val="{00000004-C98D-48EF-836F-994494ECD9D5}"/>
              </c:ext>
            </c:extLst>
          </c:dPt>
          <c:dPt>
            <c:idx val="5"/>
            <c:invertIfNegative val="0"/>
            <c:bubble3D val="0"/>
            <c:spPr>
              <a:solidFill>
                <a:srgbClr val="0C48A1"/>
              </a:solidFill>
              <a:ln>
                <a:noFill/>
              </a:ln>
              <a:effectLst/>
            </c:spPr>
            <c:extLst>
              <c:ext xmlns:c16="http://schemas.microsoft.com/office/drawing/2014/chart" uri="{C3380CC4-5D6E-409C-BE32-E72D297353CC}">
                <c16:uniqueId val="{00000002-C98D-48EF-836F-994494ECD9D5}"/>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analysis!$L$12:$L$18</c:f>
              <c:strCache>
                <c:ptCount val="6"/>
                <c:pt idx="0">
                  <c:v>Counseling</c:v>
                </c:pt>
                <c:pt idx="1">
                  <c:v>Dietary Changes</c:v>
                </c:pt>
                <c:pt idx="2">
                  <c:v>Surgery</c:v>
                </c:pt>
                <c:pt idx="3">
                  <c:v>Medication</c:v>
                </c:pt>
                <c:pt idx="4">
                  <c:v>Physiotherapy</c:v>
                </c:pt>
                <c:pt idx="5">
                  <c:v>Lifestyle Modification</c:v>
                </c:pt>
              </c:strCache>
            </c:strRef>
          </c:cat>
          <c:val>
            <c:numRef>
              <c:f>analysis!$M$12:$M$18</c:f>
              <c:numCache>
                <c:formatCode>General</c:formatCode>
                <c:ptCount val="6"/>
                <c:pt idx="0">
                  <c:v>149</c:v>
                </c:pt>
                <c:pt idx="1">
                  <c:v>160</c:v>
                </c:pt>
                <c:pt idx="2">
                  <c:v>164</c:v>
                </c:pt>
                <c:pt idx="3">
                  <c:v>164</c:v>
                </c:pt>
                <c:pt idx="4">
                  <c:v>168</c:v>
                </c:pt>
                <c:pt idx="5">
                  <c:v>175</c:v>
                </c:pt>
              </c:numCache>
            </c:numRef>
          </c:val>
          <c:extLst>
            <c:ext xmlns:c16="http://schemas.microsoft.com/office/drawing/2014/chart" uri="{C3380CC4-5D6E-409C-BE32-E72D297353CC}">
              <c16:uniqueId val="{00000000-C98D-48EF-836F-994494ECD9D5}"/>
            </c:ext>
          </c:extLst>
        </c:ser>
        <c:dLbls>
          <c:showLegendKey val="0"/>
          <c:showVal val="0"/>
          <c:showCatName val="0"/>
          <c:showSerName val="0"/>
          <c:showPercent val="0"/>
          <c:showBubbleSize val="0"/>
        </c:dLbls>
        <c:gapWidth val="149"/>
        <c:axId val="1894683007"/>
        <c:axId val="907074719"/>
      </c:barChart>
      <c:catAx>
        <c:axId val="189468300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07074719"/>
        <c:crosses val="autoZero"/>
        <c:auto val="1"/>
        <c:lblAlgn val="ctr"/>
        <c:lblOffset val="100"/>
        <c:noMultiLvlLbl val="0"/>
      </c:catAx>
      <c:valAx>
        <c:axId val="907074719"/>
        <c:scaling>
          <c:orientation val="minMax"/>
        </c:scaling>
        <c:delete val="1"/>
        <c:axPos val="b"/>
        <c:numFmt formatCode="General" sourceLinked="1"/>
        <c:majorTickMark val="none"/>
        <c:minorTickMark val="none"/>
        <c:tickLblPos val="nextTo"/>
        <c:crossAx val="189468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&amp; Patient Analytics Dashboard.xlsx]analysis1!PivotTable35</c:name>
    <c:fmtId val="2"/>
  </c:pivotSource>
  <c:chart>
    <c:title>
      <c:tx>
        <c:rich>
          <a:bodyPr rot="0" spcFirstLastPara="1" vertOverflow="ellipsis" vert="horz" wrap="square" anchor="ctr" anchorCtr="1"/>
          <a:lstStyle/>
          <a:p>
            <a:pPr algn="ctr" rtl="0">
              <a:defRPr lang="en-US" sz="120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r>
              <a:rPr lang="en-US" sz="1200" b="1" i="0" u="none" strike="noStrike" kern="1200" spc="0" baseline="0">
                <a:solidFill>
                  <a:srgbClr val="082B61"/>
                </a:solidFill>
                <a:latin typeface="Times New Roman" panose="02020603050405020304" pitchFamily="18" charset="0"/>
                <a:ea typeface="+mn-ea"/>
                <a:cs typeface="Times New Roman" panose="02020603050405020304" pitchFamily="18" charset="0"/>
              </a:rPr>
              <a:t>Payment Analysis</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80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tx2">
              <a:lumMod val="75000"/>
            </a:schemeClr>
          </a:solidFill>
          <a:ln w="19050">
            <a:solidFill>
              <a:schemeClr val="lt1"/>
            </a:solidFill>
          </a:ln>
          <a:effectLst/>
        </c:spPr>
        <c:dLbl>
          <c:idx val="0"/>
          <c:layout>
            <c:manualLayout>
              <c:x val="0.19272068695918954"/>
              <c:y val="-8.250461362272747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80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64B5F6"/>
          </a:solidFill>
          <a:ln w="19050">
            <a:solidFill>
              <a:schemeClr val="lt1"/>
            </a:solidFill>
          </a:ln>
          <a:effectLst/>
        </c:spPr>
        <c:dLbl>
          <c:idx val="0"/>
          <c:layout>
            <c:manualLayout>
              <c:x val="0.16339362590018228"/>
              <c:y val="2.94659334366883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80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0C48A1"/>
          </a:solidFill>
          <a:ln w="19050">
            <a:solidFill>
              <a:schemeClr val="lt1"/>
            </a:solidFill>
          </a:ln>
          <a:effectLst/>
        </c:spPr>
        <c:dLbl>
          <c:idx val="0"/>
          <c:layout>
            <c:manualLayout>
              <c:x val="-0.14244572514374879"/>
              <c:y val="-0.1709024139327926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80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2439787156132782"/>
          <c:y val="0.20142912097320179"/>
          <c:w val="0.55071767178103348"/>
          <c:h val="0.76910494559010989"/>
        </c:manualLayout>
      </c:layout>
      <c:doughnutChart>
        <c:varyColors val="1"/>
        <c:ser>
          <c:idx val="0"/>
          <c:order val="0"/>
          <c:tx>
            <c:strRef>
              <c:f>analysis1!$D$42</c:f>
              <c:strCache>
                <c:ptCount val="1"/>
                <c:pt idx="0">
                  <c:v>Total</c:v>
                </c:pt>
              </c:strCache>
            </c:strRef>
          </c:tx>
          <c:dPt>
            <c:idx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1-421F-4D77-831F-C1CA21672578}"/>
              </c:ext>
            </c:extLst>
          </c:dPt>
          <c:dPt>
            <c:idx val="1"/>
            <c:bubble3D val="0"/>
            <c:spPr>
              <a:solidFill>
                <a:srgbClr val="64B5F6"/>
              </a:solidFill>
              <a:ln w="19050">
                <a:solidFill>
                  <a:schemeClr val="lt1"/>
                </a:solidFill>
              </a:ln>
              <a:effectLst/>
            </c:spPr>
            <c:extLst>
              <c:ext xmlns:c16="http://schemas.microsoft.com/office/drawing/2014/chart" uri="{C3380CC4-5D6E-409C-BE32-E72D297353CC}">
                <c16:uniqueId val="{00000003-421F-4D77-831F-C1CA21672578}"/>
              </c:ext>
            </c:extLst>
          </c:dPt>
          <c:dPt>
            <c:idx val="2"/>
            <c:bubble3D val="0"/>
            <c:spPr>
              <a:solidFill>
                <a:srgbClr val="0C48A1"/>
              </a:solidFill>
              <a:ln w="19050">
                <a:solidFill>
                  <a:schemeClr val="lt1"/>
                </a:solidFill>
              </a:ln>
              <a:effectLst/>
            </c:spPr>
            <c:extLst>
              <c:ext xmlns:c16="http://schemas.microsoft.com/office/drawing/2014/chart" uri="{C3380CC4-5D6E-409C-BE32-E72D297353CC}">
                <c16:uniqueId val="{00000005-421F-4D77-831F-C1CA21672578}"/>
              </c:ext>
            </c:extLst>
          </c:dPt>
          <c:dLbls>
            <c:dLbl>
              <c:idx val="0"/>
              <c:layout>
                <c:manualLayout>
                  <c:x val="0.19272068695918954"/>
                  <c:y val="-8.250461362272747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21F-4D77-831F-C1CA21672578}"/>
                </c:ext>
              </c:extLst>
            </c:dLbl>
            <c:dLbl>
              <c:idx val="1"/>
              <c:layout>
                <c:manualLayout>
                  <c:x val="0.16339362590018228"/>
                  <c:y val="2.946593343668838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1F-4D77-831F-C1CA21672578}"/>
                </c:ext>
              </c:extLst>
            </c:dLbl>
            <c:dLbl>
              <c:idx val="2"/>
              <c:layout>
                <c:manualLayout>
                  <c:x val="-0.14244572514374879"/>
                  <c:y val="-0.1709024139327926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21F-4D77-831F-C1CA2167257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80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analysis1!$C$43:$C$46</c:f>
              <c:strCache>
                <c:ptCount val="3"/>
                <c:pt idx="0">
                  <c:v>Not Paid</c:v>
                </c:pt>
                <c:pt idx="1">
                  <c:v>Paid</c:v>
                </c:pt>
                <c:pt idx="2">
                  <c:v>Pending</c:v>
                </c:pt>
              </c:strCache>
            </c:strRef>
          </c:cat>
          <c:val>
            <c:numRef>
              <c:f>analysis1!$D$43:$D$46</c:f>
              <c:numCache>
                <c:formatCode>[$$-409]#,##0</c:formatCode>
                <c:ptCount val="3"/>
                <c:pt idx="0">
                  <c:v>68402.41</c:v>
                </c:pt>
                <c:pt idx="1">
                  <c:v>68874.33</c:v>
                </c:pt>
                <c:pt idx="2">
                  <c:v>133484.54</c:v>
                </c:pt>
              </c:numCache>
            </c:numRef>
          </c:val>
          <c:extLst>
            <c:ext xmlns:c16="http://schemas.microsoft.com/office/drawing/2014/chart" uri="{C3380CC4-5D6E-409C-BE32-E72D297353CC}">
              <c16:uniqueId val="{00000006-421F-4D77-831F-C1CA21672578}"/>
            </c:ext>
          </c:extLst>
        </c:ser>
        <c:dLbls>
          <c:showLegendKey val="0"/>
          <c:showVal val="0"/>
          <c:showCatName val="0"/>
          <c:showSerName val="0"/>
          <c:showPercent val="0"/>
          <c:showBubbleSize val="0"/>
          <c:showLeaderLines val="0"/>
        </c:dLbls>
        <c:firstSliceAng val="0"/>
        <c:holeSize val="6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10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&amp; Patient Analytics Dashboard.xlsx]analysis1!PivotTable36</c:name>
    <c:fmtId val="2"/>
  </c:pivotSource>
  <c:chart>
    <c:title>
      <c:tx>
        <c:rich>
          <a:bodyPr rot="0" spcFirstLastPara="1" vertOverflow="ellipsis" vert="horz" wrap="square" anchor="ctr" anchorCtr="1"/>
          <a:lstStyle/>
          <a:p>
            <a:pPr algn="ctr" rtl="0">
              <a:defRPr lang="en-US" sz="120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r>
              <a:rPr lang="en-US" sz="1200" b="1" i="0" u="none" strike="noStrike" kern="1200" spc="0" baseline="0">
                <a:solidFill>
                  <a:srgbClr val="082B61"/>
                </a:solidFill>
                <a:latin typeface="Times New Roman" panose="02020603050405020304" pitchFamily="18" charset="0"/>
                <a:ea typeface="+mn-ea"/>
                <a:cs typeface="Times New Roman" panose="02020603050405020304" pitchFamily="18" charset="0"/>
              </a:rPr>
              <a:t>Unpaid Revenue Distribution</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840874697991235E-2"/>
          <c:y val="0.24513774585242759"/>
          <c:w val="0.94103851974186103"/>
          <c:h val="0.54175568973525312"/>
        </c:manualLayout>
      </c:layout>
      <c:lineChart>
        <c:grouping val="standard"/>
        <c:varyColors val="0"/>
        <c:ser>
          <c:idx val="0"/>
          <c:order val="0"/>
          <c:tx>
            <c:strRef>
              <c:f>analysis1!$G$42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analysis1!$F$43:$F$46</c:f>
              <c:strCache>
                <c:ptCount val="3"/>
                <c:pt idx="0">
                  <c:v>2018</c:v>
                </c:pt>
                <c:pt idx="1">
                  <c:v>2019</c:v>
                </c:pt>
                <c:pt idx="2">
                  <c:v>2020</c:v>
                </c:pt>
              </c:strCache>
            </c:strRef>
          </c:cat>
          <c:val>
            <c:numRef>
              <c:f>analysis1!$G$43:$G$46</c:f>
              <c:numCache>
                <c:formatCode>\$#,##0;\(\$#,##0\);\$#,##0</c:formatCode>
                <c:ptCount val="3"/>
                <c:pt idx="0">
                  <c:v>43465.98</c:v>
                </c:pt>
                <c:pt idx="1">
                  <c:v>80501.850000000006</c:v>
                </c:pt>
                <c:pt idx="2">
                  <c:v>77919.12</c:v>
                </c:pt>
              </c:numCache>
            </c:numRef>
          </c:val>
          <c:smooth val="0"/>
          <c:extLst>
            <c:ext xmlns:c16="http://schemas.microsoft.com/office/drawing/2014/chart" uri="{C3380CC4-5D6E-409C-BE32-E72D297353CC}">
              <c16:uniqueId val="{00000000-DA19-4012-AED5-F7B37A82F513}"/>
            </c:ext>
          </c:extLst>
        </c:ser>
        <c:dLbls>
          <c:dLblPos val="t"/>
          <c:showLegendKey val="0"/>
          <c:showVal val="1"/>
          <c:showCatName val="0"/>
          <c:showSerName val="0"/>
          <c:showPercent val="0"/>
          <c:showBubbleSize val="0"/>
        </c:dLbls>
        <c:smooth val="0"/>
        <c:axId val="151149519"/>
        <c:axId val="151150767"/>
      </c:lineChart>
      <c:catAx>
        <c:axId val="15114951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150767"/>
        <c:crosses val="autoZero"/>
        <c:auto val="1"/>
        <c:lblAlgn val="ctr"/>
        <c:lblOffset val="100"/>
        <c:noMultiLvlLbl val="0"/>
      </c:catAx>
      <c:valAx>
        <c:axId val="151150767"/>
        <c:scaling>
          <c:orientation val="minMax"/>
        </c:scaling>
        <c:delete val="1"/>
        <c:axPos val="l"/>
        <c:numFmt formatCode="\$#,##0;\(\$#,##0\);\$#,##0" sourceLinked="1"/>
        <c:majorTickMark val="none"/>
        <c:minorTickMark val="none"/>
        <c:tickLblPos val="nextTo"/>
        <c:crossAx val="1511495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&amp; Patient Analytics Dashboard.xlsx]analysis1!PivotTable39</c:name>
    <c:fmtId val="2"/>
  </c:pivotSource>
  <c:chart>
    <c:title>
      <c:tx>
        <c:rich>
          <a:bodyPr rot="0" spcFirstLastPara="1" vertOverflow="ellipsis" vert="horz" wrap="square" anchor="ctr" anchorCtr="1"/>
          <a:lstStyle/>
          <a:p>
            <a:pPr algn="ctr" rtl="0">
              <a:defRPr lang="en-US" sz="132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r>
              <a:rPr lang="en-GB" sz="1200" b="1" i="0" u="none" strike="noStrike" kern="1200" spc="0" baseline="0">
                <a:solidFill>
                  <a:srgbClr val="082B61"/>
                </a:solidFill>
                <a:latin typeface="Times New Roman" panose="02020603050405020304" pitchFamily="18" charset="0"/>
                <a:ea typeface="+mn-ea"/>
                <a:cs typeface="Times New Roman" panose="02020603050405020304" pitchFamily="18" charset="0"/>
              </a:rPr>
              <a:t>Insured vs Out-of-Pocket Expenses</a:t>
            </a:r>
          </a:p>
          <a:p>
            <a:pPr algn="ctr" rtl="0">
              <a:defRPr lang="en-US" sz="1320" b="1">
                <a:solidFill>
                  <a:srgbClr val="082B61"/>
                </a:solidFill>
                <a:latin typeface="Times New Roman" panose="02020603050405020304" pitchFamily="18" charset="0"/>
                <a:cs typeface="Times New Roman" panose="02020603050405020304" pitchFamily="18" charset="0"/>
              </a:defRPr>
            </a:pPr>
            <a:endParaRPr lang="en-GB" sz="1320" b="1" i="0" u="none" strike="noStrike" kern="1200" spc="0" baseline="0">
              <a:solidFill>
                <a:srgbClr val="082B61"/>
              </a:solidFill>
              <a:latin typeface="Times New Roman" panose="02020603050405020304" pitchFamily="18" charset="0"/>
              <a:ea typeface="+mn-ea"/>
              <a:cs typeface="Times New Roman" panose="02020603050405020304" pitchFamily="18" charset="0"/>
            </a:endParaRPr>
          </a:p>
        </c:rich>
      </c:tx>
      <c:layout>
        <c:manualLayout>
          <c:xMode val="edge"/>
          <c:yMode val="edge"/>
          <c:x val="0.13756462832118974"/>
          <c:y val="2.9962553885411868E-2"/>
        </c:manualLayout>
      </c:layout>
      <c:overlay val="0"/>
      <c:spPr>
        <a:noFill/>
        <a:ln>
          <a:noFill/>
        </a:ln>
        <a:effectLst/>
      </c:spPr>
      <c:txPr>
        <a:bodyPr rot="0" spcFirstLastPara="1" vertOverflow="ellipsis" vert="horz" wrap="square" anchor="ctr" anchorCtr="1"/>
        <a:lstStyle/>
        <a:p>
          <a:pPr algn="ctr" rtl="0">
            <a:defRPr lang="en-US" sz="132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082B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4B5F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82B61"/>
          </a:solidFill>
          <a:ln>
            <a:noFill/>
          </a:ln>
          <a:effectLst/>
        </c:spPr>
        <c:dLbl>
          <c:idx val="0"/>
          <c:layout>
            <c:manualLayout>
              <c:x val="-4.8301875310800775E-2"/>
              <c:y val="-1.3732678556405901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64B5F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64B5F6"/>
          </a:solidFill>
          <a:ln>
            <a:noFill/>
          </a:ln>
          <a:effectLst/>
        </c:spPr>
        <c:dLbl>
          <c:idx val="0"/>
          <c:layout>
            <c:manualLayout>
              <c:x val="4.4276719034900637E-2"/>
              <c:y val="-5.992510777082373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82B61"/>
          </a:solidFill>
          <a:ln>
            <a:noFill/>
          </a:ln>
          <a:effectLst/>
        </c:spPr>
      </c:pivotFmt>
    </c:pivotFmts>
    <c:plotArea>
      <c:layout/>
      <c:barChart>
        <c:barDir val="col"/>
        <c:grouping val="clustered"/>
        <c:varyColors val="0"/>
        <c:ser>
          <c:idx val="0"/>
          <c:order val="0"/>
          <c:tx>
            <c:strRef>
              <c:f>analysis1!$R$1</c:f>
              <c:strCache>
                <c:ptCount val="1"/>
                <c:pt idx="0">
                  <c:v>Total Patient Spent Money</c:v>
                </c:pt>
              </c:strCache>
            </c:strRef>
          </c:tx>
          <c:spPr>
            <a:solidFill>
              <a:srgbClr val="64B5F6"/>
            </a:solidFill>
            <a:ln>
              <a:noFill/>
            </a:ln>
            <a:effectLst/>
          </c:spPr>
          <c:invertIfNegative val="0"/>
          <c:dPt>
            <c:idx val="0"/>
            <c:invertIfNegative val="0"/>
            <c:bubble3D val="0"/>
            <c:spPr>
              <a:solidFill>
                <a:srgbClr val="082B61"/>
              </a:solidFill>
              <a:ln>
                <a:noFill/>
              </a:ln>
              <a:effectLst/>
            </c:spPr>
            <c:extLst>
              <c:ext xmlns:c16="http://schemas.microsoft.com/office/drawing/2014/chart" uri="{C3380CC4-5D6E-409C-BE32-E72D297353CC}">
                <c16:uniqueId val="{0000000D-05EF-4A1C-A975-7811CE6E1502}"/>
              </c:ext>
            </c:extLst>
          </c:dPt>
          <c:dPt>
            <c:idx val="1"/>
            <c:invertIfNegative val="0"/>
            <c:bubble3D val="0"/>
            <c:spPr>
              <a:solidFill>
                <a:srgbClr val="082B61"/>
              </a:solidFill>
              <a:ln>
                <a:noFill/>
              </a:ln>
              <a:effectLst/>
            </c:spPr>
            <c:extLst>
              <c:ext xmlns:c16="http://schemas.microsoft.com/office/drawing/2014/chart" uri="{C3380CC4-5D6E-409C-BE32-E72D297353CC}">
                <c16:uniqueId val="{0000000B-05EF-4A1C-A975-7811CE6E1502}"/>
              </c:ext>
            </c:extLst>
          </c:dPt>
          <c:dLbls>
            <c:dLbl>
              <c:idx val="1"/>
              <c:layout>
                <c:manualLayout>
                  <c:x val="-4.8301875310800775E-2"/>
                  <c:y val="-1.3732678556405901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5EF-4A1C-A975-7811CE6E150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analysis1!$Q$2:$Q$4</c:f>
              <c:strCache>
                <c:ptCount val="2"/>
                <c:pt idx="0">
                  <c:v>No</c:v>
                </c:pt>
                <c:pt idx="1">
                  <c:v>Yes</c:v>
                </c:pt>
              </c:strCache>
            </c:strRef>
          </c:cat>
          <c:val>
            <c:numRef>
              <c:f>analysis1!$R$2:$R$4</c:f>
              <c:numCache>
                <c:formatCode>[$$-409]#,##0</c:formatCode>
                <c:ptCount val="2"/>
                <c:pt idx="0">
                  <c:v>39036.639999999978</c:v>
                </c:pt>
                <c:pt idx="1">
                  <c:v>111713.43250000005</c:v>
                </c:pt>
              </c:numCache>
            </c:numRef>
          </c:val>
          <c:extLst>
            <c:ext xmlns:c16="http://schemas.microsoft.com/office/drawing/2014/chart" uri="{C3380CC4-5D6E-409C-BE32-E72D297353CC}">
              <c16:uniqueId val="{00000000-05EF-4A1C-A975-7811CE6E1502}"/>
            </c:ext>
          </c:extLst>
        </c:ser>
        <c:ser>
          <c:idx val="1"/>
          <c:order val="1"/>
          <c:tx>
            <c:strRef>
              <c:f>analysis1!$S$1</c:f>
              <c:strCache>
                <c:ptCount val="1"/>
                <c:pt idx="0">
                  <c:v>Total Insured Payment</c:v>
                </c:pt>
              </c:strCache>
            </c:strRef>
          </c:tx>
          <c:spPr>
            <a:solidFill>
              <a:srgbClr val="64B5F6"/>
            </a:solidFill>
            <a:ln>
              <a:noFill/>
            </a:ln>
            <a:effectLst/>
          </c:spPr>
          <c:invertIfNegative val="0"/>
          <c:dPt>
            <c:idx val="1"/>
            <c:invertIfNegative val="0"/>
            <c:bubble3D val="0"/>
            <c:extLst>
              <c:ext xmlns:c16="http://schemas.microsoft.com/office/drawing/2014/chart" uri="{C3380CC4-5D6E-409C-BE32-E72D297353CC}">
                <c16:uniqueId val="{0000000C-05EF-4A1C-A975-7811CE6E1502}"/>
              </c:ext>
            </c:extLst>
          </c:dPt>
          <c:dLbls>
            <c:dLbl>
              <c:idx val="1"/>
              <c:layout>
                <c:manualLayout>
                  <c:x val="4.4276719034900637E-2"/>
                  <c:y val="-5.992510777082373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5EF-4A1C-A975-7811CE6E150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analysis1!$Q$2:$Q$4</c:f>
              <c:strCache>
                <c:ptCount val="2"/>
                <c:pt idx="0">
                  <c:v>No</c:v>
                </c:pt>
                <c:pt idx="1">
                  <c:v>Yes</c:v>
                </c:pt>
              </c:strCache>
            </c:strRef>
          </c:cat>
          <c:val>
            <c:numRef>
              <c:f>analysis1!$S$2:$S$4</c:f>
              <c:numCache>
                <c:formatCode>[$$-409]#,##0</c:formatCode>
                <c:ptCount val="2"/>
                <c:pt idx="0">
                  <c:v>0</c:v>
                </c:pt>
                <c:pt idx="1">
                  <c:v>120011.20750000005</c:v>
                </c:pt>
              </c:numCache>
            </c:numRef>
          </c:val>
          <c:extLst>
            <c:ext xmlns:c16="http://schemas.microsoft.com/office/drawing/2014/chart" uri="{C3380CC4-5D6E-409C-BE32-E72D297353CC}">
              <c16:uniqueId val="{0000000A-05EF-4A1C-A975-7811CE6E1502}"/>
            </c:ext>
          </c:extLst>
        </c:ser>
        <c:dLbls>
          <c:dLblPos val="outEnd"/>
          <c:showLegendKey val="0"/>
          <c:showVal val="1"/>
          <c:showCatName val="0"/>
          <c:showSerName val="0"/>
          <c:showPercent val="0"/>
          <c:showBubbleSize val="0"/>
        </c:dLbls>
        <c:gapWidth val="219"/>
        <c:overlap val="-27"/>
        <c:axId val="271043120"/>
        <c:axId val="271055600"/>
      </c:barChart>
      <c:catAx>
        <c:axId val="271043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900" b="1">
                    <a:solidFill>
                      <a:srgbClr val="082B61"/>
                    </a:solidFill>
                    <a:latin typeface="Arial Black" panose="020B0A04020102020204" pitchFamily="34" charset="0"/>
                  </a:rPr>
                  <a:t>Insurance</a:t>
                </a:r>
                <a:r>
                  <a:rPr lang="en-GB" sz="900" b="1" baseline="0">
                    <a:solidFill>
                      <a:srgbClr val="082B61"/>
                    </a:solidFill>
                    <a:latin typeface="Arial Black" panose="020B0A04020102020204" pitchFamily="34" charset="0"/>
                  </a:rPr>
                  <a:t> Status</a:t>
                </a:r>
                <a:endParaRPr lang="en-GB" sz="900" b="1">
                  <a:solidFill>
                    <a:srgbClr val="082B61"/>
                  </a:solidFill>
                  <a:latin typeface="Arial Black" panose="020B0A04020102020204" pitchFamily="34" charset="0"/>
                </a:endParaRPr>
              </a:p>
            </c:rich>
          </c:tx>
          <c:layout>
            <c:manualLayout>
              <c:xMode val="edge"/>
              <c:yMode val="edge"/>
              <c:x val="0.3060478448457557"/>
              <c:y val="0.753826713574971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271055600"/>
        <c:crosses val="autoZero"/>
        <c:auto val="1"/>
        <c:lblAlgn val="ctr"/>
        <c:lblOffset val="100"/>
        <c:noMultiLvlLbl val="0"/>
      </c:catAx>
      <c:valAx>
        <c:axId val="271055600"/>
        <c:scaling>
          <c:orientation val="minMax"/>
          <c:min val="20000"/>
        </c:scaling>
        <c:delete val="1"/>
        <c:axPos val="l"/>
        <c:numFmt formatCode="[$$-409]#,##0" sourceLinked="1"/>
        <c:majorTickMark val="none"/>
        <c:minorTickMark val="none"/>
        <c:tickLblPos val="nextTo"/>
        <c:crossAx val="271043120"/>
        <c:crosses val="autoZero"/>
        <c:crossBetween val="between"/>
      </c:valAx>
      <c:spPr>
        <a:noFill/>
        <a:ln>
          <a:noFill/>
        </a:ln>
        <a:effectLst/>
      </c:spPr>
    </c:plotArea>
    <c:legend>
      <c:legendPos val="b"/>
      <c:layout>
        <c:manualLayout>
          <c:xMode val="edge"/>
          <c:yMode val="edge"/>
          <c:x val="5.0000047541215849E-2"/>
          <c:y val="0.89288316208278928"/>
          <c:w val="0.89999990491756832"/>
          <c:h val="0.10474342616849242"/>
        </c:manualLayout>
      </c:layout>
      <c:overlay val="0"/>
      <c:spPr>
        <a:noFill/>
        <a:ln>
          <a:noFill/>
        </a:ln>
        <a:effectLst/>
      </c:spPr>
      <c:txPr>
        <a:bodyPr rot="0" spcFirstLastPara="1" vertOverflow="ellipsis" vert="horz" wrap="square" anchor="ctr" anchorCtr="1"/>
        <a:lstStyle/>
        <a:p>
          <a:pPr>
            <a:defRPr sz="95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&amp; Patient Analytics Dashboard.xlsx]analysis1!PivotTable18</c:name>
    <c:fmtId val="5"/>
  </c:pivotSource>
  <c:chart>
    <c:title>
      <c:tx>
        <c:rich>
          <a:bodyPr rot="0" spcFirstLastPara="1" vertOverflow="ellipsis" vert="horz" wrap="square" anchor="ctr" anchorCtr="1"/>
          <a:lstStyle/>
          <a:p>
            <a:pPr algn="ctr" rtl="0">
              <a:defRPr lang="en-US" sz="120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r>
              <a:rPr lang="en-US" sz="1200" b="1" i="0" u="none" strike="noStrike" kern="1200" spc="0" baseline="0">
                <a:solidFill>
                  <a:srgbClr val="082B61"/>
                </a:solidFill>
                <a:latin typeface="Times New Roman" panose="02020603050405020304" pitchFamily="18" charset="0"/>
                <a:ea typeface="+mn-ea"/>
                <a:cs typeface="Times New Roman" panose="02020603050405020304" pitchFamily="18" charset="0"/>
              </a:rPr>
              <a:t>Top Performing Treatments Types</a:t>
            </a:r>
          </a:p>
        </c:rich>
      </c:tx>
      <c:layout>
        <c:manualLayout>
          <c:xMode val="edge"/>
          <c:yMode val="edge"/>
          <c:x val="0.13168942383177407"/>
          <c:y val="1.5770369129390741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C48A1"/>
          </a:solidFill>
          <a:ln>
            <a:noFill/>
          </a:ln>
          <a:effectLst/>
        </c:spPr>
      </c:pivotFmt>
      <c:pivotFmt>
        <c:idx val="4"/>
        <c:spPr>
          <a:solidFill>
            <a:srgbClr val="64B5F6"/>
          </a:solidFill>
          <a:ln>
            <a:noFill/>
          </a:ln>
          <a:effectLst/>
        </c:spPr>
      </c:pivotFmt>
    </c:pivotFmts>
    <c:plotArea>
      <c:layout>
        <c:manualLayout>
          <c:layoutTarget val="inner"/>
          <c:xMode val="edge"/>
          <c:yMode val="edge"/>
          <c:x val="0.38691065912931988"/>
          <c:y val="0.14802836879432624"/>
          <c:w val="0.56999412386884474"/>
          <c:h val="0.81680415479979884"/>
        </c:manualLayout>
      </c:layout>
      <c:barChart>
        <c:barDir val="bar"/>
        <c:grouping val="clustered"/>
        <c:varyColors val="0"/>
        <c:ser>
          <c:idx val="0"/>
          <c:order val="0"/>
          <c:tx>
            <c:strRef>
              <c:f>analysis1!$O$9</c:f>
              <c:strCache>
                <c:ptCount val="1"/>
                <c:pt idx="0">
                  <c:v>Total</c:v>
                </c:pt>
              </c:strCache>
            </c:strRef>
          </c:tx>
          <c:spPr>
            <a:solidFill>
              <a:schemeClr val="tx2">
                <a:lumMod val="75000"/>
              </a:schemeClr>
            </a:solidFill>
            <a:ln>
              <a:noFill/>
            </a:ln>
            <a:effectLst/>
          </c:spPr>
          <c:invertIfNegative val="0"/>
          <c:dPt>
            <c:idx val="0"/>
            <c:invertIfNegative val="0"/>
            <c:bubble3D val="0"/>
            <c:spPr>
              <a:solidFill>
                <a:srgbClr val="64B5F6"/>
              </a:solidFill>
              <a:ln>
                <a:noFill/>
              </a:ln>
              <a:effectLst/>
            </c:spPr>
            <c:extLst>
              <c:ext xmlns:c16="http://schemas.microsoft.com/office/drawing/2014/chart" uri="{C3380CC4-5D6E-409C-BE32-E72D297353CC}">
                <c16:uniqueId val="{00000003-4B5A-4B78-9D6A-8F435CAA000E}"/>
              </c:ext>
            </c:extLst>
          </c:dPt>
          <c:dPt>
            <c:idx val="5"/>
            <c:invertIfNegative val="0"/>
            <c:bubble3D val="0"/>
            <c:spPr>
              <a:solidFill>
                <a:srgbClr val="0C48A1"/>
              </a:solidFill>
              <a:ln>
                <a:noFill/>
              </a:ln>
              <a:effectLst/>
            </c:spPr>
            <c:extLst>
              <c:ext xmlns:c16="http://schemas.microsoft.com/office/drawing/2014/chart" uri="{C3380CC4-5D6E-409C-BE32-E72D297353CC}">
                <c16:uniqueId val="{00000002-4B5A-4B78-9D6A-8F435CAA000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analysis1!$N$10:$N$15</c:f>
              <c:strCache>
                <c:ptCount val="6"/>
                <c:pt idx="0">
                  <c:v>Counseling</c:v>
                </c:pt>
                <c:pt idx="1">
                  <c:v>Surgery</c:v>
                </c:pt>
                <c:pt idx="2">
                  <c:v>Medication</c:v>
                </c:pt>
                <c:pt idx="3">
                  <c:v>Lifestyle Modification</c:v>
                </c:pt>
                <c:pt idx="4">
                  <c:v>Dietary Changes</c:v>
                </c:pt>
                <c:pt idx="5">
                  <c:v>Physiotherapy</c:v>
                </c:pt>
              </c:strCache>
            </c:strRef>
          </c:cat>
          <c:val>
            <c:numRef>
              <c:f>analysis1!$O$10:$O$15</c:f>
              <c:numCache>
                <c:formatCode>[$$-409]#,##0</c:formatCode>
                <c:ptCount val="6"/>
                <c:pt idx="0">
                  <c:v>42563.94</c:v>
                </c:pt>
                <c:pt idx="1">
                  <c:v>43816.47</c:v>
                </c:pt>
                <c:pt idx="2">
                  <c:v>44111.14</c:v>
                </c:pt>
                <c:pt idx="3">
                  <c:v>45152.56</c:v>
                </c:pt>
                <c:pt idx="4">
                  <c:v>45181.120000000003</c:v>
                </c:pt>
                <c:pt idx="5">
                  <c:v>47570.04</c:v>
                </c:pt>
              </c:numCache>
            </c:numRef>
          </c:val>
          <c:extLst>
            <c:ext xmlns:c16="http://schemas.microsoft.com/office/drawing/2014/chart" uri="{C3380CC4-5D6E-409C-BE32-E72D297353CC}">
              <c16:uniqueId val="{00000000-4B5A-4B78-9D6A-8F435CAA000E}"/>
            </c:ext>
          </c:extLst>
        </c:ser>
        <c:dLbls>
          <c:dLblPos val="outEnd"/>
          <c:showLegendKey val="0"/>
          <c:showVal val="1"/>
          <c:showCatName val="0"/>
          <c:showSerName val="0"/>
          <c:showPercent val="0"/>
          <c:showBubbleSize val="0"/>
        </c:dLbls>
        <c:gapWidth val="130"/>
        <c:axId val="154846623"/>
        <c:axId val="154852863"/>
      </c:barChart>
      <c:catAx>
        <c:axId val="15484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54852863"/>
        <c:crosses val="autoZero"/>
        <c:auto val="1"/>
        <c:lblAlgn val="ctr"/>
        <c:lblOffset val="100"/>
        <c:noMultiLvlLbl val="0"/>
      </c:catAx>
      <c:valAx>
        <c:axId val="154852863"/>
        <c:scaling>
          <c:orientation val="minMax"/>
        </c:scaling>
        <c:delete val="1"/>
        <c:axPos val="b"/>
        <c:numFmt formatCode="[$$-409]#,##0" sourceLinked="1"/>
        <c:majorTickMark val="none"/>
        <c:minorTickMark val="none"/>
        <c:tickLblPos val="nextTo"/>
        <c:crossAx val="15484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&amp; Patient Analytics Dashboard.xlsx]analysis1!PivotTable12</c:name>
    <c:fmtId val="6"/>
  </c:pivotSource>
  <c:chart>
    <c:title>
      <c:tx>
        <c:rich>
          <a:bodyPr rot="0" spcFirstLastPara="1" vertOverflow="ellipsis" vert="horz" wrap="square" anchor="ctr" anchorCtr="1"/>
          <a:lstStyle/>
          <a:p>
            <a:pPr algn="ctr" rtl="0">
              <a:defRPr lang="en-GB" sz="120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r>
              <a:rPr lang="en-GB" sz="1200" b="1" i="0" u="none" strike="noStrike" kern="1200" spc="0" baseline="0">
                <a:solidFill>
                  <a:srgbClr val="082B61"/>
                </a:solidFill>
                <a:latin typeface="Times New Roman" panose="02020603050405020304" pitchFamily="18" charset="0"/>
                <a:ea typeface="+mn-ea"/>
                <a:cs typeface="Times New Roman" panose="02020603050405020304" pitchFamily="18" charset="0"/>
              </a:rPr>
              <a:t>Doctor's Overall Performances</a:t>
            </a:r>
          </a:p>
        </c:rich>
      </c:tx>
      <c:overlay val="0"/>
      <c:spPr>
        <a:noFill/>
        <a:ln>
          <a:noFill/>
        </a:ln>
        <a:effectLst/>
      </c:spPr>
      <c:txPr>
        <a:bodyPr rot="0" spcFirstLastPara="1" vertOverflow="ellipsis" vert="horz" wrap="square" anchor="ctr" anchorCtr="1"/>
        <a:lstStyle/>
        <a:p>
          <a:pPr algn="ctr" rtl="0">
            <a:defRPr lang="en-GB" sz="120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82B6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C48A1"/>
          </a:solidFill>
          <a:ln>
            <a:noFill/>
          </a:ln>
          <a:effectLst/>
        </c:spPr>
      </c:pivotFmt>
      <c:pivotFmt>
        <c:idx val="7"/>
        <c:spPr>
          <a:solidFill>
            <a:srgbClr val="64B5F6"/>
          </a:solidFill>
          <a:ln>
            <a:noFill/>
          </a:ln>
          <a:effectLst/>
        </c:spPr>
      </c:pivotFmt>
      <c:pivotFmt>
        <c:idx val="8"/>
        <c:spPr>
          <a:ln w="28575" cap="rnd">
            <a:solidFill>
              <a:srgbClr val="C00000"/>
            </a:solidFill>
            <a:round/>
          </a:ln>
          <a:effectLst/>
        </c:spPr>
        <c:marker>
          <c:symbol val="none"/>
        </c:marker>
      </c:pivotFmt>
      <c:pivotFmt>
        <c:idx val="9"/>
        <c:spPr>
          <a:solidFill>
            <a:schemeClr val="tx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82B6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82B6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82B6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tx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9297462493722"/>
          <c:y val="0.15383522219213219"/>
          <c:w val="0.7469887207225866"/>
          <c:h val="0.70752526710575392"/>
        </c:manualLayout>
      </c:layout>
      <c:barChart>
        <c:barDir val="col"/>
        <c:grouping val="clustered"/>
        <c:varyColors val="0"/>
        <c:ser>
          <c:idx val="0"/>
          <c:order val="0"/>
          <c:tx>
            <c:strRef>
              <c:f>analysis1!$E$16</c:f>
              <c:strCache>
                <c:ptCount val="1"/>
                <c:pt idx="0">
                  <c:v>Sum of TotalBill</c:v>
                </c:pt>
              </c:strCache>
            </c:strRef>
          </c:tx>
          <c:spPr>
            <a:solidFill>
              <a:schemeClr val="tx2">
                <a:lumMod val="75000"/>
              </a:schemeClr>
            </a:solidFill>
            <a:ln>
              <a:noFill/>
            </a:ln>
            <a:effectLst/>
          </c:spPr>
          <c:invertIfNegative val="0"/>
          <c:dPt>
            <c:idx val="0"/>
            <c:invertIfNegative val="0"/>
            <c:bubble3D val="0"/>
            <c:extLst>
              <c:ext xmlns:c16="http://schemas.microsoft.com/office/drawing/2014/chart" uri="{C3380CC4-5D6E-409C-BE32-E72D297353CC}">
                <c16:uniqueId val="{00000007-EDBF-4860-9630-C9C8C776AB4D}"/>
              </c:ext>
            </c:extLst>
          </c:dPt>
          <c:dPt>
            <c:idx val="2"/>
            <c:invertIfNegative val="0"/>
            <c:bubble3D val="0"/>
            <c:spPr>
              <a:solidFill>
                <a:srgbClr val="64B5F6"/>
              </a:solidFill>
              <a:ln>
                <a:noFill/>
              </a:ln>
              <a:effectLst/>
            </c:spPr>
            <c:extLst>
              <c:ext xmlns:c16="http://schemas.microsoft.com/office/drawing/2014/chart" uri="{C3380CC4-5D6E-409C-BE32-E72D297353CC}">
                <c16:uniqueId val="{00000004-EDBF-4860-9630-C9C8C776AB4D}"/>
              </c:ext>
            </c:extLst>
          </c:dPt>
          <c:dPt>
            <c:idx val="3"/>
            <c:invertIfNegative val="0"/>
            <c:bubble3D val="0"/>
            <c:extLst>
              <c:ext xmlns:c16="http://schemas.microsoft.com/office/drawing/2014/chart" uri="{C3380CC4-5D6E-409C-BE32-E72D297353CC}">
                <c16:uniqueId val="{0000000C-EDBF-4860-9630-C9C8C776AB4D}"/>
              </c:ext>
            </c:extLst>
          </c:dPt>
          <c:dPt>
            <c:idx val="4"/>
            <c:invertIfNegative val="0"/>
            <c:bubble3D val="0"/>
            <c:extLst>
              <c:ext xmlns:c16="http://schemas.microsoft.com/office/drawing/2014/chart" uri="{C3380CC4-5D6E-409C-BE32-E72D297353CC}">
                <c16:uniqueId val="{00000008-EDBF-4860-9630-C9C8C776AB4D}"/>
              </c:ext>
            </c:extLst>
          </c:dPt>
          <c:dPt>
            <c:idx val="5"/>
            <c:invertIfNegative val="0"/>
            <c:bubble3D val="0"/>
            <c:spPr>
              <a:solidFill>
                <a:srgbClr val="0C48A1"/>
              </a:solidFill>
              <a:ln>
                <a:noFill/>
              </a:ln>
              <a:effectLst/>
            </c:spPr>
            <c:extLst>
              <c:ext xmlns:c16="http://schemas.microsoft.com/office/drawing/2014/chart" uri="{C3380CC4-5D6E-409C-BE32-E72D297353CC}">
                <c16:uniqueId val="{00000003-EDBF-4860-9630-C9C8C776AB4D}"/>
              </c:ext>
            </c:extLst>
          </c:dPt>
          <c:dLbls>
            <c:dLbl>
              <c:idx val="0"/>
              <c:delete val="1"/>
              <c:extLst>
                <c:ext xmlns:c15="http://schemas.microsoft.com/office/drawing/2012/chart" uri="{CE6537A1-D6FC-4f65-9D91-7224C49458BB}"/>
                <c:ext xmlns:c16="http://schemas.microsoft.com/office/drawing/2014/chart" uri="{C3380CC4-5D6E-409C-BE32-E72D297353CC}">
                  <c16:uniqueId val="{00000007-EDBF-4860-9630-C9C8C776AB4D}"/>
                </c:ext>
              </c:extLst>
            </c:dLbl>
            <c:dLbl>
              <c:idx val="3"/>
              <c:delete val="1"/>
              <c:extLst>
                <c:ext xmlns:c15="http://schemas.microsoft.com/office/drawing/2012/chart" uri="{CE6537A1-D6FC-4f65-9D91-7224C49458BB}"/>
                <c:ext xmlns:c16="http://schemas.microsoft.com/office/drawing/2014/chart" uri="{C3380CC4-5D6E-409C-BE32-E72D297353CC}">
                  <c16:uniqueId val="{0000000C-EDBF-4860-9630-C9C8C776AB4D}"/>
                </c:ext>
              </c:extLst>
            </c:dLbl>
            <c:dLbl>
              <c:idx val="4"/>
              <c:delete val="1"/>
              <c:extLst>
                <c:ext xmlns:c15="http://schemas.microsoft.com/office/drawing/2012/chart" uri="{CE6537A1-D6FC-4f65-9D91-7224C49458BB}"/>
                <c:ext xmlns:c16="http://schemas.microsoft.com/office/drawing/2014/chart" uri="{C3380CC4-5D6E-409C-BE32-E72D297353CC}">
                  <c16:uniqueId val="{00000008-EDBF-4860-9630-C9C8C776AB4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analysis1!$D$17:$D$23</c:f>
              <c:strCache>
                <c:ptCount val="6"/>
                <c:pt idx="0">
                  <c:v>Dr. Brown</c:v>
                </c:pt>
                <c:pt idx="1">
                  <c:v>Dr. Johnson</c:v>
                </c:pt>
                <c:pt idx="2">
                  <c:v>Dr. Lee</c:v>
                </c:pt>
                <c:pt idx="3">
                  <c:v>Dr. Patel</c:v>
                </c:pt>
                <c:pt idx="4">
                  <c:v>Dr. Smith</c:v>
                </c:pt>
                <c:pt idx="5">
                  <c:v>Dr. Williams</c:v>
                </c:pt>
              </c:strCache>
            </c:strRef>
          </c:cat>
          <c:val>
            <c:numRef>
              <c:f>analysis1!$E$17:$E$23</c:f>
              <c:numCache>
                <c:formatCode>[$$-409]#,##0</c:formatCode>
                <c:ptCount val="6"/>
                <c:pt idx="0">
                  <c:v>40890.1</c:v>
                </c:pt>
                <c:pt idx="1">
                  <c:v>47002.400000000001</c:v>
                </c:pt>
                <c:pt idx="2">
                  <c:v>37655.9</c:v>
                </c:pt>
                <c:pt idx="3">
                  <c:v>47103.360000000001</c:v>
                </c:pt>
                <c:pt idx="4">
                  <c:v>43816.75</c:v>
                </c:pt>
                <c:pt idx="5">
                  <c:v>52440.24</c:v>
                </c:pt>
              </c:numCache>
            </c:numRef>
          </c:val>
          <c:extLst>
            <c:ext xmlns:c16="http://schemas.microsoft.com/office/drawing/2014/chart" uri="{C3380CC4-5D6E-409C-BE32-E72D297353CC}">
              <c16:uniqueId val="{00000000-EDBF-4860-9630-C9C8C776AB4D}"/>
            </c:ext>
          </c:extLst>
        </c:ser>
        <c:dLbls>
          <c:showLegendKey val="0"/>
          <c:showVal val="1"/>
          <c:showCatName val="0"/>
          <c:showSerName val="0"/>
          <c:showPercent val="0"/>
          <c:showBubbleSize val="0"/>
        </c:dLbls>
        <c:gapWidth val="500"/>
        <c:axId val="154844959"/>
        <c:axId val="154847871"/>
      </c:barChart>
      <c:lineChart>
        <c:grouping val="standard"/>
        <c:varyColors val="0"/>
        <c:ser>
          <c:idx val="1"/>
          <c:order val="1"/>
          <c:tx>
            <c:strRef>
              <c:f>analysis1!$F$16</c:f>
              <c:strCache>
                <c:ptCount val="1"/>
                <c:pt idx="0">
                  <c:v>Count of Patientid</c:v>
                </c:pt>
              </c:strCache>
            </c:strRef>
          </c:tx>
          <c:spPr>
            <a:ln w="28575" cap="rnd">
              <a:solidFill>
                <a:srgbClr val="C00000"/>
              </a:solidFill>
              <a:round/>
            </a:ln>
            <a:effectLst/>
          </c:spPr>
          <c:marker>
            <c:symbol val="none"/>
          </c:marker>
          <c:dPt>
            <c:idx val="1"/>
            <c:marker>
              <c:symbol val="none"/>
            </c:marker>
            <c:bubble3D val="0"/>
            <c:extLst>
              <c:ext xmlns:c16="http://schemas.microsoft.com/office/drawing/2014/chart" uri="{C3380CC4-5D6E-409C-BE32-E72D297353CC}">
                <c16:uniqueId val="{00000009-EDBF-4860-9630-C9C8C776AB4D}"/>
              </c:ext>
            </c:extLst>
          </c:dPt>
          <c:dPt>
            <c:idx val="3"/>
            <c:marker>
              <c:symbol val="none"/>
            </c:marker>
            <c:bubble3D val="0"/>
            <c:extLst>
              <c:ext xmlns:c16="http://schemas.microsoft.com/office/drawing/2014/chart" uri="{C3380CC4-5D6E-409C-BE32-E72D297353CC}">
                <c16:uniqueId val="{0000000A-EDBF-4860-9630-C9C8C776AB4D}"/>
              </c:ext>
            </c:extLst>
          </c:dPt>
          <c:dPt>
            <c:idx val="4"/>
            <c:marker>
              <c:symbol val="none"/>
            </c:marker>
            <c:bubble3D val="0"/>
            <c:extLst>
              <c:ext xmlns:c16="http://schemas.microsoft.com/office/drawing/2014/chart" uri="{C3380CC4-5D6E-409C-BE32-E72D297353CC}">
                <c16:uniqueId val="{0000000B-EDBF-4860-9630-C9C8C776AB4D}"/>
              </c:ext>
            </c:extLst>
          </c:dPt>
          <c:dLbls>
            <c:dLbl>
              <c:idx val="1"/>
              <c:delete val="1"/>
              <c:extLst>
                <c:ext xmlns:c15="http://schemas.microsoft.com/office/drawing/2012/chart" uri="{CE6537A1-D6FC-4f65-9D91-7224C49458BB}"/>
                <c:ext xmlns:c16="http://schemas.microsoft.com/office/drawing/2014/chart" uri="{C3380CC4-5D6E-409C-BE32-E72D297353CC}">
                  <c16:uniqueId val="{00000009-EDBF-4860-9630-C9C8C776AB4D}"/>
                </c:ext>
              </c:extLst>
            </c:dLbl>
            <c:dLbl>
              <c:idx val="3"/>
              <c:delete val="1"/>
              <c:extLst>
                <c:ext xmlns:c15="http://schemas.microsoft.com/office/drawing/2012/chart" uri="{CE6537A1-D6FC-4f65-9D91-7224C49458BB}"/>
                <c:ext xmlns:c16="http://schemas.microsoft.com/office/drawing/2014/chart" uri="{C3380CC4-5D6E-409C-BE32-E72D297353CC}">
                  <c16:uniqueId val="{0000000A-EDBF-4860-9630-C9C8C776AB4D}"/>
                </c:ext>
              </c:extLst>
            </c:dLbl>
            <c:dLbl>
              <c:idx val="4"/>
              <c:delete val="1"/>
              <c:extLst>
                <c:ext xmlns:c15="http://schemas.microsoft.com/office/drawing/2012/chart" uri="{CE6537A1-D6FC-4f65-9D91-7224C49458BB}"/>
                <c:ext xmlns:c16="http://schemas.microsoft.com/office/drawing/2014/chart" uri="{C3380CC4-5D6E-409C-BE32-E72D297353CC}">
                  <c16:uniqueId val="{0000000B-EDBF-4860-9630-C9C8C776AB4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82B61"/>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analysis1!$D$17:$D$23</c:f>
              <c:strCache>
                <c:ptCount val="6"/>
                <c:pt idx="0">
                  <c:v>Dr. Brown</c:v>
                </c:pt>
                <c:pt idx="1">
                  <c:v>Dr. Johnson</c:v>
                </c:pt>
                <c:pt idx="2">
                  <c:v>Dr. Lee</c:v>
                </c:pt>
                <c:pt idx="3">
                  <c:v>Dr. Patel</c:v>
                </c:pt>
                <c:pt idx="4">
                  <c:v>Dr. Smith</c:v>
                </c:pt>
                <c:pt idx="5">
                  <c:v>Dr. Williams</c:v>
                </c:pt>
              </c:strCache>
            </c:strRef>
          </c:cat>
          <c:val>
            <c:numRef>
              <c:f>analysis1!$F$17:$F$23</c:f>
              <c:numCache>
                <c:formatCode>0</c:formatCode>
                <c:ptCount val="6"/>
                <c:pt idx="0">
                  <c:v>151</c:v>
                </c:pt>
                <c:pt idx="1">
                  <c:v>168</c:v>
                </c:pt>
                <c:pt idx="2">
                  <c:v>136</c:v>
                </c:pt>
                <c:pt idx="3">
                  <c:v>176</c:v>
                </c:pt>
                <c:pt idx="4">
                  <c:v>162</c:v>
                </c:pt>
                <c:pt idx="5">
                  <c:v>193</c:v>
                </c:pt>
              </c:numCache>
            </c:numRef>
          </c:val>
          <c:smooth val="0"/>
          <c:extLst>
            <c:ext xmlns:c16="http://schemas.microsoft.com/office/drawing/2014/chart" uri="{C3380CC4-5D6E-409C-BE32-E72D297353CC}">
              <c16:uniqueId val="{00000001-EDBF-4860-9630-C9C8C776AB4D}"/>
            </c:ext>
          </c:extLst>
        </c:ser>
        <c:dLbls>
          <c:showLegendKey val="0"/>
          <c:showVal val="1"/>
          <c:showCatName val="0"/>
          <c:showSerName val="0"/>
          <c:showPercent val="0"/>
          <c:showBubbleSize val="0"/>
        </c:dLbls>
        <c:marker val="1"/>
        <c:smooth val="0"/>
        <c:axId val="285339920"/>
        <c:axId val="285332848"/>
      </c:lineChart>
      <c:catAx>
        <c:axId val="15484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4847871"/>
        <c:crosses val="autoZero"/>
        <c:auto val="1"/>
        <c:lblAlgn val="ctr"/>
        <c:lblOffset val="100"/>
        <c:noMultiLvlLbl val="0"/>
      </c:catAx>
      <c:valAx>
        <c:axId val="154847871"/>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4844959"/>
        <c:crosses val="autoZero"/>
        <c:crossBetween val="between"/>
      </c:valAx>
      <c:valAx>
        <c:axId val="28533284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39920"/>
        <c:crosses val="max"/>
        <c:crossBetween val="between"/>
      </c:valAx>
      <c:catAx>
        <c:axId val="285339920"/>
        <c:scaling>
          <c:orientation val="minMax"/>
        </c:scaling>
        <c:delete val="1"/>
        <c:axPos val="b"/>
        <c:numFmt formatCode="General" sourceLinked="1"/>
        <c:majorTickMark val="out"/>
        <c:minorTickMark val="none"/>
        <c:tickLblPos val="nextTo"/>
        <c:crossAx val="2853328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&amp; Patient Analytics Dashboard.xlsx]analysis1!PivotTable38</c:name>
    <c:fmtId val="3"/>
  </c:pivotSource>
  <c:chart>
    <c:title>
      <c:tx>
        <c:rich>
          <a:bodyPr rot="0" spcFirstLastPara="1" vertOverflow="ellipsis" vert="horz" wrap="square" anchor="ctr" anchorCtr="1"/>
          <a:lstStyle/>
          <a:p>
            <a:pPr algn="ctr" rtl="0">
              <a:defRPr lang="en-US" sz="120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r>
              <a:rPr lang="en-US" sz="1200" b="1" i="0" u="none" strike="noStrike" kern="1200" spc="0" baseline="0">
                <a:solidFill>
                  <a:srgbClr val="082B61"/>
                </a:solidFill>
                <a:latin typeface="Times New Roman" panose="02020603050405020304" pitchFamily="18" charset="0"/>
                <a:ea typeface="+mn-ea"/>
                <a:cs typeface="Times New Roman" panose="02020603050405020304" pitchFamily="18" charset="0"/>
              </a:rPr>
              <a:t>Total Prescription Cost vs Total Revenue Generated</a:t>
            </a:r>
          </a:p>
        </c:rich>
      </c:tx>
      <c:layout>
        <c:manualLayout>
          <c:xMode val="edge"/>
          <c:yMode val="edge"/>
          <c:x val="0.14619386950662031"/>
          <c:y val="2.1614326383987019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rgbClr val="082B6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687852142358281E-2"/>
          <c:y val="0.18804463954068704"/>
          <c:w val="0.94262429571528339"/>
          <c:h val="0.60177475744513553"/>
        </c:manualLayout>
      </c:layout>
      <c:lineChart>
        <c:grouping val="standard"/>
        <c:varyColors val="0"/>
        <c:ser>
          <c:idx val="0"/>
          <c:order val="0"/>
          <c:tx>
            <c:strRef>
              <c:f>analysis1!$O$28</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analysis1!$N$29:$N$44</c:f>
              <c:multiLvlStrCache>
                <c:ptCount val="12"/>
                <c:lvl>
                  <c:pt idx="0">
                    <c:v>2018</c:v>
                  </c:pt>
                  <c:pt idx="1">
                    <c:v>2019</c:v>
                  </c:pt>
                  <c:pt idx="2">
                    <c:v>2020</c:v>
                  </c:pt>
                  <c:pt idx="3">
                    <c:v>2018</c:v>
                  </c:pt>
                  <c:pt idx="4">
                    <c:v>2019</c:v>
                  </c:pt>
                  <c:pt idx="5">
                    <c:v>2020</c:v>
                  </c:pt>
                  <c:pt idx="6">
                    <c:v>2018</c:v>
                  </c:pt>
                  <c:pt idx="7">
                    <c:v>2019</c:v>
                  </c:pt>
                  <c:pt idx="8">
                    <c:v>2020</c:v>
                  </c:pt>
                  <c:pt idx="9">
                    <c:v>2018</c:v>
                  </c:pt>
                  <c:pt idx="10">
                    <c:v>2019</c:v>
                  </c:pt>
                  <c:pt idx="11">
                    <c:v>2020</c:v>
                  </c:pt>
                </c:lvl>
                <c:lvl>
                  <c:pt idx="0">
                    <c:v>Middle Age Adults</c:v>
                  </c:pt>
                  <c:pt idx="3">
                    <c:v>Adults</c:v>
                  </c:pt>
                  <c:pt idx="6">
                    <c:v>Senior Adults</c:v>
                  </c:pt>
                  <c:pt idx="9">
                    <c:v>Young Adults</c:v>
                  </c:pt>
                </c:lvl>
              </c:multiLvlStrCache>
            </c:multiLvlStrRef>
          </c:cat>
          <c:val>
            <c:numRef>
              <c:f>analysis1!$O$29:$O$44</c:f>
              <c:numCache>
                <c:formatCode>0%</c:formatCode>
                <c:ptCount val="12"/>
                <c:pt idx="0">
                  <c:v>0.41452920833455137</c:v>
                </c:pt>
                <c:pt idx="1">
                  <c:v>0.39005016617388094</c:v>
                </c:pt>
                <c:pt idx="2">
                  <c:v>0.39001905858905822</c:v>
                </c:pt>
                <c:pt idx="3">
                  <c:v>0.3760276301233102</c:v>
                </c:pt>
                <c:pt idx="4">
                  <c:v>0.39712857550836722</c:v>
                </c:pt>
                <c:pt idx="5">
                  <c:v>0.3647790473318912</c:v>
                </c:pt>
                <c:pt idx="6">
                  <c:v>0.38549124874493623</c:v>
                </c:pt>
                <c:pt idx="7">
                  <c:v>0.38154079525185725</c:v>
                </c:pt>
                <c:pt idx="8">
                  <c:v>0.41558752368850438</c:v>
                </c:pt>
                <c:pt idx="9">
                  <c:v>0.43384451887726244</c:v>
                </c:pt>
                <c:pt idx="10">
                  <c:v>0.38383429066505237</c:v>
                </c:pt>
                <c:pt idx="11">
                  <c:v>0.37008034251158711</c:v>
                </c:pt>
              </c:numCache>
            </c:numRef>
          </c:val>
          <c:smooth val="1"/>
          <c:extLst>
            <c:ext xmlns:c16="http://schemas.microsoft.com/office/drawing/2014/chart" uri="{C3380CC4-5D6E-409C-BE32-E72D297353CC}">
              <c16:uniqueId val="{00000000-BFC5-408B-BE86-0B251705A135}"/>
            </c:ext>
          </c:extLst>
        </c:ser>
        <c:dLbls>
          <c:dLblPos val="t"/>
          <c:showLegendKey val="0"/>
          <c:showVal val="1"/>
          <c:showCatName val="0"/>
          <c:showSerName val="0"/>
          <c:showPercent val="0"/>
          <c:showBubbleSize val="0"/>
        </c:dLbls>
        <c:smooth val="0"/>
        <c:axId val="285338672"/>
        <c:axId val="285339920"/>
      </c:lineChart>
      <c:catAx>
        <c:axId val="28533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85339920"/>
        <c:crosses val="autoZero"/>
        <c:auto val="1"/>
        <c:lblAlgn val="ctr"/>
        <c:lblOffset val="100"/>
        <c:noMultiLvlLbl val="0"/>
      </c:catAx>
      <c:valAx>
        <c:axId val="285339920"/>
        <c:scaling>
          <c:orientation val="minMax"/>
        </c:scaling>
        <c:delete val="1"/>
        <c:axPos val="l"/>
        <c:numFmt formatCode="0%" sourceLinked="1"/>
        <c:majorTickMark val="none"/>
        <c:minorTickMark val="none"/>
        <c:tickLblPos val="nextTo"/>
        <c:crossAx val="28533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merged_clean_data!A1"/><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hyperlink" Target="mailto:wigroup@gmail.com" TargetMode="External"/><Relationship Id="rId5" Type="http://schemas.openxmlformats.org/officeDocument/2006/relationships/hyperlink" Target="#dashboard!A1"/><Relationship Id="rId4" Type="http://schemas.openxmlformats.org/officeDocument/2006/relationships/hyperlink" Target="#analysis!A1"/></Relationships>
</file>

<file path=xl/drawings/_rels/drawing2.xml.rels><?xml version="1.0" encoding="UTF-8" standalone="yes"?>
<Relationships xmlns="http://schemas.openxmlformats.org/package/2006/relationships"><Relationship Id="rId3" Type="http://schemas.openxmlformats.org/officeDocument/2006/relationships/hyperlink" Target="#merged_clean_data!A1"/><Relationship Id="rId2" Type="http://schemas.openxmlformats.org/officeDocument/2006/relationships/image" Target="../media/image3.png"/><Relationship Id="rId1" Type="http://schemas.openxmlformats.org/officeDocument/2006/relationships/image" Target="../media/image1.jpeg"/><Relationship Id="rId6" Type="http://schemas.openxmlformats.org/officeDocument/2006/relationships/hyperlink" Target="mailto:wigroup@gmail.com" TargetMode="External"/><Relationship Id="rId5" Type="http://schemas.openxmlformats.org/officeDocument/2006/relationships/hyperlink" Target="#dashboard!A1"/><Relationship Id="rId4" Type="http://schemas.openxmlformats.org/officeDocument/2006/relationships/hyperlink" Target="#analysis!A1"/></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8" Type="http://schemas.openxmlformats.org/officeDocument/2006/relationships/hyperlink" Target="#analysis!A1"/><Relationship Id="rId13" Type="http://schemas.openxmlformats.org/officeDocument/2006/relationships/image" Target="../media/image11.png"/><Relationship Id="rId18" Type="http://schemas.openxmlformats.org/officeDocument/2006/relationships/chart" Target="../charts/chart6.xml"/><Relationship Id="rId3" Type="http://schemas.openxmlformats.org/officeDocument/2006/relationships/hyperlink" Target="#dashboard!A1"/><Relationship Id="rId21" Type="http://schemas.openxmlformats.org/officeDocument/2006/relationships/image" Target="../media/image14.png"/><Relationship Id="rId7" Type="http://schemas.openxmlformats.org/officeDocument/2006/relationships/image" Target="../media/image6.png"/><Relationship Id="rId12" Type="http://schemas.openxmlformats.org/officeDocument/2006/relationships/image" Target="../media/image10.svg"/><Relationship Id="rId17" Type="http://schemas.openxmlformats.org/officeDocument/2006/relationships/chart" Target="../charts/chart5.xml"/><Relationship Id="rId2" Type="http://schemas.openxmlformats.org/officeDocument/2006/relationships/image" Target="../media/image4.png"/><Relationship Id="rId16" Type="http://schemas.openxmlformats.org/officeDocument/2006/relationships/chart" Target="../charts/chart4.xml"/><Relationship Id="rId20" Type="http://schemas.openxmlformats.org/officeDocument/2006/relationships/chart" Target="../charts/chart8.xml"/><Relationship Id="rId1" Type="http://schemas.openxmlformats.org/officeDocument/2006/relationships/image" Target="../media/image1.jpeg"/><Relationship Id="rId6" Type="http://schemas.openxmlformats.org/officeDocument/2006/relationships/hyperlink" Target="#merged_clean_data!A1"/><Relationship Id="rId11" Type="http://schemas.openxmlformats.org/officeDocument/2006/relationships/image" Target="../media/image9.png"/><Relationship Id="rId5" Type="http://schemas.openxmlformats.org/officeDocument/2006/relationships/image" Target="../media/image5.png"/><Relationship Id="rId15" Type="http://schemas.openxmlformats.org/officeDocument/2006/relationships/chart" Target="../charts/chart3.xml"/><Relationship Id="rId23" Type="http://schemas.openxmlformats.org/officeDocument/2006/relationships/image" Target="../media/image16.png"/><Relationship Id="rId10" Type="http://schemas.openxmlformats.org/officeDocument/2006/relationships/image" Target="../media/image8.png"/><Relationship Id="rId19" Type="http://schemas.openxmlformats.org/officeDocument/2006/relationships/chart" Target="../charts/chart7.xml"/><Relationship Id="rId4" Type="http://schemas.openxmlformats.org/officeDocument/2006/relationships/hyperlink" Target="#dashboard1!A1"/><Relationship Id="rId9" Type="http://schemas.openxmlformats.org/officeDocument/2006/relationships/image" Target="../media/image7.png"/><Relationship Id="rId14" Type="http://schemas.openxmlformats.org/officeDocument/2006/relationships/chart" Target="../charts/chart2.xml"/><Relationship Id="rId22"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8" Type="http://schemas.openxmlformats.org/officeDocument/2006/relationships/hyperlink" Target="#analysis!A1"/><Relationship Id="rId13" Type="http://schemas.openxmlformats.org/officeDocument/2006/relationships/image" Target="../media/image20.png"/><Relationship Id="rId18" Type="http://schemas.openxmlformats.org/officeDocument/2006/relationships/chart" Target="../charts/chart10.xml"/><Relationship Id="rId3" Type="http://schemas.openxmlformats.org/officeDocument/2006/relationships/hyperlink" Target="#dashboard!A1"/><Relationship Id="rId21" Type="http://schemas.openxmlformats.org/officeDocument/2006/relationships/chart" Target="../charts/chart13.xml"/><Relationship Id="rId7" Type="http://schemas.openxmlformats.org/officeDocument/2006/relationships/image" Target="../media/image6.png"/><Relationship Id="rId12" Type="http://schemas.openxmlformats.org/officeDocument/2006/relationships/image" Target="../media/image19.png"/><Relationship Id="rId17" Type="http://schemas.openxmlformats.org/officeDocument/2006/relationships/image" Target="../media/image23.png"/><Relationship Id="rId2" Type="http://schemas.openxmlformats.org/officeDocument/2006/relationships/image" Target="../media/image4.png"/><Relationship Id="rId16" Type="http://schemas.openxmlformats.org/officeDocument/2006/relationships/chart" Target="../charts/chart9.xml"/><Relationship Id="rId20" Type="http://schemas.openxmlformats.org/officeDocument/2006/relationships/chart" Target="../charts/chart12.xml"/><Relationship Id="rId1" Type="http://schemas.openxmlformats.org/officeDocument/2006/relationships/image" Target="../media/image1.jpeg"/><Relationship Id="rId6" Type="http://schemas.openxmlformats.org/officeDocument/2006/relationships/hyperlink" Target="#merged_clean_data!A1"/><Relationship Id="rId11" Type="http://schemas.openxmlformats.org/officeDocument/2006/relationships/image" Target="../media/image18.png"/><Relationship Id="rId5" Type="http://schemas.openxmlformats.org/officeDocument/2006/relationships/image" Target="../media/image17.png"/><Relationship Id="rId15" Type="http://schemas.openxmlformats.org/officeDocument/2006/relationships/image" Target="../media/image22.png"/><Relationship Id="rId23" Type="http://schemas.openxmlformats.org/officeDocument/2006/relationships/image" Target="../media/image24.png"/><Relationship Id="rId10" Type="http://schemas.openxmlformats.org/officeDocument/2006/relationships/image" Target="../media/image8.png"/><Relationship Id="rId19" Type="http://schemas.openxmlformats.org/officeDocument/2006/relationships/chart" Target="../charts/chart11.xml"/><Relationship Id="rId4" Type="http://schemas.openxmlformats.org/officeDocument/2006/relationships/hyperlink" Target="#dashboard1!A1"/><Relationship Id="rId9" Type="http://schemas.openxmlformats.org/officeDocument/2006/relationships/image" Target="../media/image7.png"/><Relationship Id="rId14" Type="http://schemas.openxmlformats.org/officeDocument/2006/relationships/image" Target="../media/image21.png"/><Relationship Id="rId22"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28575</xdr:rowOff>
    </xdr:from>
    <xdr:to>
      <xdr:col>0</xdr:col>
      <xdr:colOff>990600</xdr:colOff>
      <xdr:row>40</xdr:row>
      <xdr:rowOff>42182</xdr:rowOff>
    </xdr:to>
    <xdr:grpSp>
      <xdr:nvGrpSpPr>
        <xdr:cNvPr id="2" name="Group 1">
          <a:extLst>
            <a:ext uri="{FF2B5EF4-FFF2-40B4-BE49-F238E27FC236}">
              <a16:creationId xmlns:a16="http://schemas.microsoft.com/office/drawing/2014/main" id="{43A8F611-8E0B-412B-B297-148C6B5B24D0}"/>
            </a:ext>
          </a:extLst>
        </xdr:cNvPr>
        <xdr:cNvGrpSpPr/>
      </xdr:nvGrpSpPr>
      <xdr:grpSpPr>
        <a:xfrm>
          <a:off x="1" y="28575"/>
          <a:ext cx="990599" cy="7328807"/>
          <a:chOff x="45719" y="28575"/>
          <a:chExt cx="1067693" cy="7633607"/>
        </a:xfrm>
      </xdr:grpSpPr>
      <xdr:sp macro="" textlink="">
        <xdr:nvSpPr>
          <xdr:cNvPr id="3" name="Rectangle: Rounded Corners 2">
            <a:extLst>
              <a:ext uri="{FF2B5EF4-FFF2-40B4-BE49-F238E27FC236}">
                <a16:creationId xmlns:a16="http://schemas.microsoft.com/office/drawing/2014/main" id="{2A97E91F-D7BD-4DA1-900E-5596954F17C2}"/>
              </a:ext>
            </a:extLst>
          </xdr:cNvPr>
          <xdr:cNvSpPr/>
        </xdr:nvSpPr>
        <xdr:spPr>
          <a:xfrm flipH="1">
            <a:off x="45719" y="28575"/>
            <a:ext cx="1067693" cy="7633607"/>
          </a:xfrm>
          <a:prstGeom prst="roundRect">
            <a:avLst>
              <a:gd name="adj" fmla="val 3764"/>
            </a:avLst>
          </a:prstGeom>
          <a:gradFill flip="none" rotWithShape="1">
            <a:gsLst>
              <a:gs pos="0">
                <a:srgbClr val="8596C0">
                  <a:tint val="66000"/>
                  <a:satMod val="160000"/>
                </a:srgbClr>
              </a:gs>
              <a:gs pos="50000">
                <a:srgbClr val="8596C0">
                  <a:tint val="44500"/>
                  <a:satMod val="160000"/>
                </a:srgbClr>
              </a:gs>
              <a:gs pos="100000">
                <a:srgbClr val="8596C0">
                  <a:tint val="23500"/>
                  <a:satMod val="160000"/>
                </a:srgbClr>
              </a:gs>
            </a:gsLst>
            <a:lin ang="2700000" scaled="1"/>
            <a:tileRect/>
          </a:gra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nvGrpSpPr>
          <xdr:cNvPr id="4" name="Group 3">
            <a:extLst>
              <a:ext uri="{FF2B5EF4-FFF2-40B4-BE49-F238E27FC236}">
                <a16:creationId xmlns:a16="http://schemas.microsoft.com/office/drawing/2014/main" id="{B4C7B27E-C4B0-47CC-97E4-587F118BB853}"/>
              </a:ext>
            </a:extLst>
          </xdr:cNvPr>
          <xdr:cNvGrpSpPr/>
        </xdr:nvGrpSpPr>
        <xdr:grpSpPr>
          <a:xfrm>
            <a:off x="45720" y="75674"/>
            <a:ext cx="1052654" cy="991127"/>
            <a:chOff x="66676" y="190473"/>
            <a:chExt cx="730327" cy="623394"/>
          </a:xfrm>
        </xdr:grpSpPr>
        <xdr:pic>
          <xdr:nvPicPr>
            <xdr:cNvPr id="9" name="Picture 8">
              <a:extLst>
                <a:ext uri="{FF2B5EF4-FFF2-40B4-BE49-F238E27FC236}">
                  <a16:creationId xmlns:a16="http://schemas.microsoft.com/office/drawing/2014/main" id="{812DD9CF-A5E1-4A92-A836-54988723AC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7" y="274428"/>
              <a:ext cx="730326" cy="539439"/>
            </a:xfrm>
            <a:prstGeom prst="rect">
              <a:avLst/>
            </a:prstGeom>
          </xdr:spPr>
        </xdr:pic>
        <xdr:pic>
          <xdr:nvPicPr>
            <xdr:cNvPr id="10" name="Picture 9">
              <a:extLst>
                <a:ext uri="{FF2B5EF4-FFF2-40B4-BE49-F238E27FC236}">
                  <a16:creationId xmlns:a16="http://schemas.microsoft.com/office/drawing/2014/main" id="{8F8EA0AD-A633-4768-BC59-ACA3A407895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6" y="190473"/>
              <a:ext cx="306476" cy="166516"/>
            </a:xfrm>
            <a:prstGeom prst="rect">
              <a:avLst/>
            </a:prstGeom>
          </xdr:spPr>
        </xdr:pic>
      </xdr:grpSp>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70B70D77-CEB7-4055-8A89-63BECE03DF78}"/>
              </a:ext>
            </a:extLst>
          </xdr:cNvPr>
          <xdr:cNvSpPr/>
        </xdr:nvSpPr>
        <xdr:spPr>
          <a:xfrm>
            <a:off x="45720" y="2979930"/>
            <a:ext cx="1036895" cy="468120"/>
          </a:xfrm>
          <a:prstGeom prst="roundRect">
            <a:avLst>
              <a:gd name="adj" fmla="val 5431"/>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a:p>
            <a:pPr algn="l"/>
            <a:r>
              <a:rPr lang="en-GB" sz="1100" b="1" baseline="0">
                <a:solidFill>
                  <a:sysClr val="windowText" lastClr="000000"/>
                </a:solidFill>
              </a:rPr>
              <a:t> </a:t>
            </a:r>
            <a:r>
              <a:rPr lang="en-GB" sz="1200" b="1">
                <a:solidFill>
                  <a:schemeClr val="bg1"/>
                </a:solidFill>
              </a:rPr>
              <a:t>Dataset</a:t>
            </a:r>
            <a:endParaRPr lang="en-GB" sz="1600" b="1">
              <a:solidFill>
                <a:schemeClr val="bg1"/>
              </a:solidFill>
            </a:endParaRPr>
          </a:p>
        </xdr:txBody>
      </xdr:sp>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2EC85751-0CDB-4355-BE80-7F2570A40352}"/>
              </a:ext>
            </a:extLst>
          </xdr:cNvPr>
          <xdr:cNvSpPr/>
        </xdr:nvSpPr>
        <xdr:spPr>
          <a:xfrm>
            <a:off x="45720" y="3936967"/>
            <a:ext cx="1036895" cy="492158"/>
          </a:xfrm>
          <a:prstGeom prst="roundRect">
            <a:avLst>
              <a:gd name="adj" fmla="val 5431"/>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a:p>
            <a:pPr algn="l"/>
            <a:r>
              <a:rPr lang="en-GB" sz="1200" b="1" baseline="0">
                <a:solidFill>
                  <a:schemeClr val="bg1"/>
                </a:solidFill>
              </a:rPr>
              <a:t>Analysis</a:t>
            </a:r>
            <a:endParaRPr lang="en-GB" sz="1200" b="1">
              <a:solidFill>
                <a:schemeClr val="bg1"/>
              </a:solidFill>
            </a:endParaRPr>
          </a:p>
        </xdr:txBody>
      </xdr:sp>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97DC123-489D-4007-8A9F-804078B7B045}"/>
              </a:ext>
            </a:extLst>
          </xdr:cNvPr>
          <xdr:cNvSpPr/>
        </xdr:nvSpPr>
        <xdr:spPr>
          <a:xfrm>
            <a:off x="45720" y="2105025"/>
            <a:ext cx="1026627" cy="542926"/>
          </a:xfrm>
          <a:prstGeom prst="roundRect">
            <a:avLst>
              <a:gd name="adj" fmla="val 5431"/>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r>
              <a:rPr lang="en-GB" sz="1200" b="1">
                <a:solidFill>
                  <a:schemeClr val="bg1"/>
                </a:solidFill>
              </a:rPr>
              <a:t>Dashboard</a:t>
            </a:r>
            <a:endParaRPr lang="en-GB" sz="1600" b="1">
              <a:solidFill>
                <a:schemeClr val="bg1"/>
              </a:solidFill>
            </a:endParaRPr>
          </a:p>
        </xdr:txBody>
      </xdr:sp>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C1EC6FC-DEF2-4349-9848-ADC85D865F7C}"/>
              </a:ext>
            </a:extLst>
          </xdr:cNvPr>
          <xdr:cNvSpPr/>
        </xdr:nvSpPr>
        <xdr:spPr>
          <a:xfrm>
            <a:off x="45720" y="4894001"/>
            <a:ext cx="1036895" cy="468574"/>
          </a:xfrm>
          <a:prstGeom prst="roundRect">
            <a:avLst>
              <a:gd name="adj" fmla="val 5431"/>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a:p>
            <a:pPr algn="l"/>
            <a:r>
              <a:rPr lang="en-GB" sz="1200" b="1" baseline="0">
                <a:solidFill>
                  <a:sysClr val="windowText" lastClr="000000"/>
                </a:solidFill>
              </a:rPr>
              <a:t> </a:t>
            </a:r>
            <a:r>
              <a:rPr lang="en-GB" sz="1200" b="1" baseline="0">
                <a:solidFill>
                  <a:schemeClr val="bg1"/>
                </a:solidFill>
              </a:rPr>
              <a:t>Info</a:t>
            </a:r>
            <a:endParaRPr lang="en-GB" sz="1200" b="1">
              <a:solidFill>
                <a:schemeClr val="bg1"/>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45719</xdr:colOff>
      <xdr:row>0</xdr:row>
      <xdr:rowOff>0</xdr:rowOff>
    </xdr:from>
    <xdr:to>
      <xdr:col>0</xdr:col>
      <xdr:colOff>1665719</xdr:colOff>
      <xdr:row>40</xdr:row>
      <xdr:rowOff>0</xdr:rowOff>
    </xdr:to>
    <xdr:grpSp>
      <xdr:nvGrpSpPr>
        <xdr:cNvPr id="21" name="Group 20">
          <a:extLst>
            <a:ext uri="{FF2B5EF4-FFF2-40B4-BE49-F238E27FC236}">
              <a16:creationId xmlns:a16="http://schemas.microsoft.com/office/drawing/2014/main" id="{47825752-B4EF-4E00-8206-25DB7F14DD63}"/>
            </a:ext>
          </a:extLst>
        </xdr:cNvPr>
        <xdr:cNvGrpSpPr/>
      </xdr:nvGrpSpPr>
      <xdr:grpSpPr>
        <a:xfrm>
          <a:off x="45719" y="0"/>
          <a:ext cx="1620000" cy="7413171"/>
          <a:chOff x="45719" y="0"/>
          <a:chExt cx="1620000" cy="7633607"/>
        </a:xfrm>
      </xdr:grpSpPr>
      <xdr:sp macro="" textlink="">
        <xdr:nvSpPr>
          <xdr:cNvPr id="4" name="Rectangle: Rounded Corners 3">
            <a:extLst>
              <a:ext uri="{FF2B5EF4-FFF2-40B4-BE49-F238E27FC236}">
                <a16:creationId xmlns:a16="http://schemas.microsoft.com/office/drawing/2014/main" id="{C1CA8BD1-57E4-4472-8C09-6BAE3226D4F1}"/>
              </a:ext>
            </a:extLst>
          </xdr:cNvPr>
          <xdr:cNvSpPr/>
        </xdr:nvSpPr>
        <xdr:spPr>
          <a:xfrm flipH="1">
            <a:off x="45719" y="0"/>
            <a:ext cx="1620000" cy="7633607"/>
          </a:xfrm>
          <a:prstGeom prst="roundRect">
            <a:avLst>
              <a:gd name="adj" fmla="val 3764"/>
            </a:avLst>
          </a:prstGeom>
          <a:gradFill flip="none" rotWithShape="1">
            <a:gsLst>
              <a:gs pos="0">
                <a:srgbClr val="8596C0">
                  <a:tint val="66000"/>
                  <a:satMod val="160000"/>
                </a:srgbClr>
              </a:gs>
              <a:gs pos="50000">
                <a:srgbClr val="8596C0">
                  <a:tint val="44500"/>
                  <a:satMod val="160000"/>
                </a:srgbClr>
              </a:gs>
              <a:gs pos="100000">
                <a:srgbClr val="8596C0">
                  <a:tint val="23500"/>
                  <a:satMod val="160000"/>
                </a:srgbClr>
              </a:gs>
            </a:gsLst>
            <a:lin ang="2700000" scaled="1"/>
            <a:tileRect/>
          </a:gra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nvGrpSpPr>
          <xdr:cNvPr id="5" name="Group 4">
            <a:extLst>
              <a:ext uri="{FF2B5EF4-FFF2-40B4-BE49-F238E27FC236}">
                <a16:creationId xmlns:a16="http://schemas.microsoft.com/office/drawing/2014/main" id="{A6AA2CAC-172F-44C9-9167-4BF7541498AE}"/>
              </a:ext>
            </a:extLst>
          </xdr:cNvPr>
          <xdr:cNvGrpSpPr/>
        </xdr:nvGrpSpPr>
        <xdr:grpSpPr>
          <a:xfrm>
            <a:off x="45719" y="0"/>
            <a:ext cx="1620000" cy="1333500"/>
            <a:chOff x="66675" y="142876"/>
            <a:chExt cx="1123950" cy="838738"/>
          </a:xfrm>
        </xdr:grpSpPr>
        <xdr:pic>
          <xdr:nvPicPr>
            <xdr:cNvPr id="6" name="Picture 5">
              <a:extLst>
                <a:ext uri="{FF2B5EF4-FFF2-40B4-BE49-F238E27FC236}">
                  <a16:creationId xmlns:a16="http://schemas.microsoft.com/office/drawing/2014/main" id="{847410F7-6AC6-46EE-9793-5E15D19E05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 y="274428"/>
              <a:ext cx="1123950" cy="707186"/>
            </a:xfrm>
            <a:prstGeom prst="rect">
              <a:avLst/>
            </a:prstGeom>
          </xdr:spPr>
        </xdr:pic>
        <xdr:pic>
          <xdr:nvPicPr>
            <xdr:cNvPr id="7" name="Picture 6">
              <a:extLst>
                <a:ext uri="{FF2B5EF4-FFF2-40B4-BE49-F238E27FC236}">
                  <a16:creationId xmlns:a16="http://schemas.microsoft.com/office/drawing/2014/main" id="{ED262C96-7230-4573-BE60-879F1C6A3AD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142876"/>
              <a:ext cx="485775" cy="263934"/>
            </a:xfrm>
            <a:prstGeom prst="rect">
              <a:avLst/>
            </a:prstGeom>
          </xdr:spPr>
        </xdr:pic>
      </xdr:grpSp>
      <xdr:sp macro="" textlink="">
        <xdr:nvSpPr>
          <xdr:cNvPr id="17" name="Rectangle: Rounded Corners 16">
            <a:hlinkClick xmlns:r="http://schemas.openxmlformats.org/officeDocument/2006/relationships" r:id="rId3"/>
            <a:extLst>
              <a:ext uri="{FF2B5EF4-FFF2-40B4-BE49-F238E27FC236}">
                <a16:creationId xmlns:a16="http://schemas.microsoft.com/office/drawing/2014/main" id="{5B11F120-52C0-4510-BACE-7B14C97AFD90}"/>
              </a:ext>
            </a:extLst>
          </xdr:cNvPr>
          <xdr:cNvSpPr/>
        </xdr:nvSpPr>
        <xdr:spPr>
          <a:xfrm>
            <a:off x="45719" y="2979930"/>
            <a:ext cx="1620000" cy="644106"/>
          </a:xfrm>
          <a:prstGeom prst="roundRect">
            <a:avLst>
              <a:gd name="adj" fmla="val 5431"/>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a:p>
            <a:pPr algn="r"/>
            <a:r>
              <a:rPr lang="en-GB" sz="1100" b="1" baseline="0">
                <a:solidFill>
                  <a:sysClr val="windowText" lastClr="000000"/>
                </a:solidFill>
              </a:rPr>
              <a:t>          </a:t>
            </a:r>
            <a:r>
              <a:rPr lang="en-GB" sz="1600" b="1">
                <a:solidFill>
                  <a:schemeClr val="bg1"/>
                </a:solidFill>
              </a:rPr>
              <a:t>Dataset</a:t>
            </a:r>
          </a:p>
        </xdr:txBody>
      </xdr:sp>
      <xdr:sp macro="" textlink="">
        <xdr:nvSpPr>
          <xdr:cNvPr id="18" name="Rectangle: Rounded Corners 17">
            <a:hlinkClick xmlns:r="http://schemas.openxmlformats.org/officeDocument/2006/relationships" r:id="rId4"/>
            <a:extLst>
              <a:ext uri="{FF2B5EF4-FFF2-40B4-BE49-F238E27FC236}">
                <a16:creationId xmlns:a16="http://schemas.microsoft.com/office/drawing/2014/main" id="{27153F6A-B48F-4B16-88A9-7377D7857246}"/>
              </a:ext>
            </a:extLst>
          </xdr:cNvPr>
          <xdr:cNvSpPr/>
        </xdr:nvSpPr>
        <xdr:spPr>
          <a:xfrm>
            <a:off x="45719" y="3936966"/>
            <a:ext cx="1620000" cy="644106"/>
          </a:xfrm>
          <a:prstGeom prst="roundRect">
            <a:avLst>
              <a:gd name="adj" fmla="val 5431"/>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a:p>
            <a:pPr algn="r"/>
            <a:r>
              <a:rPr lang="en-GB" sz="1100" b="1" baseline="0">
                <a:solidFill>
                  <a:sysClr val="windowText" lastClr="000000"/>
                </a:solidFill>
              </a:rPr>
              <a:t>          </a:t>
            </a:r>
            <a:r>
              <a:rPr lang="en-GB" sz="1600" b="1" baseline="0">
                <a:solidFill>
                  <a:schemeClr val="bg1"/>
                </a:solidFill>
              </a:rPr>
              <a:t>Analysis</a:t>
            </a:r>
            <a:endParaRPr lang="en-GB" sz="1600" b="1">
              <a:solidFill>
                <a:schemeClr val="bg1"/>
              </a:solidFill>
            </a:endParaRPr>
          </a:p>
        </xdr:txBody>
      </xdr:sp>
      <xdr:sp macro="" textlink="">
        <xdr:nvSpPr>
          <xdr:cNvPr id="19" name="Rectangle: Rounded Corners 18">
            <a:hlinkClick xmlns:r="http://schemas.openxmlformats.org/officeDocument/2006/relationships" r:id="rId5"/>
            <a:extLst>
              <a:ext uri="{FF2B5EF4-FFF2-40B4-BE49-F238E27FC236}">
                <a16:creationId xmlns:a16="http://schemas.microsoft.com/office/drawing/2014/main" id="{0B984A85-F677-4575-B4F9-47825D5BEA09}"/>
              </a:ext>
            </a:extLst>
          </xdr:cNvPr>
          <xdr:cNvSpPr/>
        </xdr:nvSpPr>
        <xdr:spPr>
          <a:xfrm>
            <a:off x="45719" y="2022894"/>
            <a:ext cx="1620000" cy="644106"/>
          </a:xfrm>
          <a:prstGeom prst="roundRect">
            <a:avLst>
              <a:gd name="adj" fmla="val 5431"/>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a:p>
            <a:pPr algn="r"/>
            <a:r>
              <a:rPr lang="en-GB" sz="1100" b="1" baseline="0">
                <a:solidFill>
                  <a:sysClr val="windowText" lastClr="000000"/>
                </a:solidFill>
              </a:rPr>
              <a:t>          </a:t>
            </a:r>
            <a:r>
              <a:rPr lang="en-GB" sz="1600" b="1">
                <a:solidFill>
                  <a:schemeClr val="bg1"/>
                </a:solidFill>
              </a:rPr>
              <a:t>Dashboard</a:t>
            </a:r>
          </a:p>
        </xdr:txBody>
      </xdr:sp>
      <xdr:sp macro="" textlink="">
        <xdr:nvSpPr>
          <xdr:cNvPr id="20" name="Rectangle: Rounded Corners 19">
            <a:hlinkClick xmlns:r="http://schemas.openxmlformats.org/officeDocument/2006/relationships" r:id="rId6"/>
            <a:extLst>
              <a:ext uri="{FF2B5EF4-FFF2-40B4-BE49-F238E27FC236}">
                <a16:creationId xmlns:a16="http://schemas.microsoft.com/office/drawing/2014/main" id="{A6EE5F39-7B95-4B13-85B6-85A9C3D8B1B7}"/>
              </a:ext>
            </a:extLst>
          </xdr:cNvPr>
          <xdr:cNvSpPr/>
        </xdr:nvSpPr>
        <xdr:spPr>
          <a:xfrm>
            <a:off x="45719" y="4894001"/>
            <a:ext cx="1620000" cy="644106"/>
          </a:xfrm>
          <a:prstGeom prst="roundRect">
            <a:avLst>
              <a:gd name="adj" fmla="val 5431"/>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a:p>
            <a:pPr algn="r"/>
            <a:r>
              <a:rPr lang="en-GB" sz="1100" b="1" baseline="0">
                <a:solidFill>
                  <a:sysClr val="windowText" lastClr="000000"/>
                </a:solidFill>
              </a:rPr>
              <a:t>          </a:t>
            </a:r>
            <a:r>
              <a:rPr lang="en-GB" sz="1600" b="1" baseline="0">
                <a:solidFill>
                  <a:schemeClr val="bg1"/>
                </a:solidFill>
              </a:rPr>
              <a:t>Info</a:t>
            </a:r>
            <a:endParaRPr lang="en-GB" sz="1600" b="1">
              <a:solidFill>
                <a:schemeClr val="bg1"/>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614362</xdr:colOff>
      <xdr:row>31</xdr:row>
      <xdr:rowOff>138112</xdr:rowOff>
    </xdr:from>
    <xdr:to>
      <xdr:col>16</xdr:col>
      <xdr:colOff>509587</xdr:colOff>
      <xdr:row>46</xdr:row>
      <xdr:rowOff>23812</xdr:rowOff>
    </xdr:to>
    <xdr:graphicFrame macro="">
      <xdr:nvGraphicFramePr>
        <xdr:cNvPr id="15" name="Chart 14">
          <a:extLst>
            <a:ext uri="{FF2B5EF4-FFF2-40B4-BE49-F238E27FC236}">
              <a16:creationId xmlns:a16="http://schemas.microsoft.com/office/drawing/2014/main" id="{98DCF425-DCDA-4BAD-875B-FB9C7D0C4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19050</xdr:colOff>
      <xdr:row>3</xdr:row>
      <xdr:rowOff>161925</xdr:rowOff>
    </xdr:from>
    <xdr:to>
      <xdr:col>4</xdr:col>
      <xdr:colOff>419100</xdr:colOff>
      <xdr:row>8</xdr:row>
      <xdr:rowOff>0</xdr:rowOff>
    </xdr:to>
    <xdr:sp macro="" textlink="">
      <xdr:nvSpPr>
        <xdr:cNvPr id="62" name="Rectangle: Rounded Corners 61">
          <a:extLst>
            <a:ext uri="{FF2B5EF4-FFF2-40B4-BE49-F238E27FC236}">
              <a16:creationId xmlns:a16="http://schemas.microsoft.com/office/drawing/2014/main" id="{662F2C7D-1B1D-4FEA-92B4-12713454EAE1}"/>
            </a:ext>
          </a:extLst>
        </xdr:cNvPr>
        <xdr:cNvSpPr/>
      </xdr:nvSpPr>
      <xdr:spPr>
        <a:xfrm>
          <a:off x="1304925" y="733425"/>
          <a:ext cx="2221706" cy="790575"/>
        </a:xfrm>
        <a:prstGeom prst="roundRect">
          <a:avLst>
            <a:gd name="adj" fmla="val 5431"/>
          </a:avLst>
        </a:prstGeom>
        <a:gradFill flip="none" rotWithShape="1">
          <a:gsLst>
            <a:gs pos="0">
              <a:srgbClr val="8596C0">
                <a:tint val="66000"/>
                <a:satMod val="160000"/>
              </a:srgbClr>
            </a:gs>
            <a:gs pos="5000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57150</xdr:colOff>
      <xdr:row>0</xdr:row>
      <xdr:rowOff>57150</xdr:rowOff>
    </xdr:from>
    <xdr:to>
      <xdr:col>0</xdr:col>
      <xdr:colOff>1190625</xdr:colOff>
      <xdr:row>33</xdr:row>
      <xdr:rowOff>0</xdr:rowOff>
    </xdr:to>
    <xdr:sp macro="" textlink="">
      <xdr:nvSpPr>
        <xdr:cNvPr id="2" name="Rectangle: Rounded Corners 1">
          <a:extLst>
            <a:ext uri="{FF2B5EF4-FFF2-40B4-BE49-F238E27FC236}">
              <a16:creationId xmlns:a16="http://schemas.microsoft.com/office/drawing/2014/main" id="{C3805F84-B122-4AF7-A6B7-9F1E06148FA7}"/>
            </a:ext>
          </a:extLst>
        </xdr:cNvPr>
        <xdr:cNvSpPr/>
      </xdr:nvSpPr>
      <xdr:spPr>
        <a:xfrm>
          <a:off x="57150" y="57150"/>
          <a:ext cx="1133475" cy="6170043"/>
        </a:xfrm>
        <a:prstGeom prst="roundRect">
          <a:avLst>
            <a:gd name="adj" fmla="val 3764"/>
          </a:avLst>
        </a:prstGeom>
        <a:gradFill flip="none" rotWithShape="1">
          <a:gsLst>
            <a:gs pos="0">
              <a:srgbClr val="8596C0">
                <a:tint val="66000"/>
                <a:satMod val="160000"/>
              </a:srgbClr>
            </a:gs>
            <a:gs pos="50000">
              <a:srgbClr val="8596C0">
                <a:tint val="44500"/>
                <a:satMod val="160000"/>
              </a:srgbClr>
            </a:gs>
            <a:gs pos="100000">
              <a:srgbClr val="8596C0">
                <a:tint val="23500"/>
                <a:satMod val="160000"/>
              </a:srgbClr>
            </a:gs>
          </a:gsLst>
          <a:lin ang="2700000" scaled="1"/>
          <a:tileRect/>
        </a:gra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28574</xdr:colOff>
      <xdr:row>0</xdr:row>
      <xdr:rowOff>76198</xdr:rowOff>
    </xdr:from>
    <xdr:to>
      <xdr:col>17</xdr:col>
      <xdr:colOff>305519</xdr:colOff>
      <xdr:row>3</xdr:row>
      <xdr:rowOff>104090</xdr:rowOff>
    </xdr:to>
    <xdr:sp macro="" textlink="">
      <xdr:nvSpPr>
        <xdr:cNvPr id="4" name="Rectangle: Rounded Corners 3">
          <a:extLst>
            <a:ext uri="{FF2B5EF4-FFF2-40B4-BE49-F238E27FC236}">
              <a16:creationId xmlns:a16="http://schemas.microsoft.com/office/drawing/2014/main" id="{B4668E3B-A335-4F32-9696-6B6F4553CAF0}"/>
            </a:ext>
          </a:extLst>
        </xdr:cNvPr>
        <xdr:cNvSpPr/>
      </xdr:nvSpPr>
      <xdr:spPr>
        <a:xfrm>
          <a:off x="1318418" y="76198"/>
          <a:ext cx="9960695" cy="593439"/>
        </a:xfrm>
        <a:prstGeom prst="roundRect">
          <a:avLst>
            <a:gd name="adj" fmla="val 5431"/>
          </a:avLst>
        </a:prstGeom>
        <a:gradFill flip="none" rotWithShape="1">
          <a:gsLst>
            <a:gs pos="0">
              <a:srgbClr val="8596C0">
                <a:tint val="66000"/>
                <a:satMod val="160000"/>
              </a:srgbClr>
            </a:gs>
            <a:gs pos="5000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a:solidFill>
                <a:srgbClr val="0C48A1"/>
              </a:solidFill>
              <a:latin typeface="Britannic Bold" panose="020B0903060703020204" pitchFamily="34" charset="0"/>
            </a:rPr>
            <a:t>WIGROUP</a:t>
          </a:r>
          <a:r>
            <a:rPr lang="en-GB" sz="1800" baseline="0">
              <a:solidFill>
                <a:srgbClr val="0C48A1"/>
              </a:solidFill>
              <a:latin typeface="Britannic Bold" panose="020B0903060703020204" pitchFamily="34" charset="0"/>
            </a:rPr>
            <a:t> MEDICAL CENTER DASHBOARD</a:t>
          </a:r>
        </a:p>
        <a:p>
          <a:pPr algn="l"/>
          <a:r>
            <a:rPr lang="en-GB" sz="1100" b="1">
              <a:solidFill>
                <a:schemeClr val="tx1"/>
              </a:solidFill>
              <a:latin typeface="Arial" panose="020B0604020202020204" pitchFamily="34" charset="0"/>
              <a:cs typeface="Arial" panose="020B0604020202020204" pitchFamily="34" charset="0"/>
            </a:rPr>
            <a:t>Demographic</a:t>
          </a:r>
          <a:r>
            <a:rPr lang="en-GB" sz="1100" b="1" baseline="0">
              <a:solidFill>
                <a:schemeClr val="tx1"/>
              </a:solidFill>
              <a:latin typeface="Arial" panose="020B0604020202020204" pitchFamily="34" charset="0"/>
              <a:cs typeface="Arial" panose="020B0604020202020204" pitchFamily="34" charset="0"/>
            </a:rPr>
            <a:t> Analysis</a:t>
          </a:r>
          <a:endParaRPr lang="en-GB"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0</xdr:col>
      <xdr:colOff>66675</xdr:colOff>
      <xdr:row>0</xdr:row>
      <xdr:rowOff>142876</xdr:rowOff>
    </xdr:from>
    <xdr:to>
      <xdr:col>0</xdr:col>
      <xdr:colOff>1190625</xdr:colOff>
      <xdr:row>5</xdr:row>
      <xdr:rowOff>38100</xdr:rowOff>
    </xdr:to>
    <xdr:grpSp>
      <xdr:nvGrpSpPr>
        <xdr:cNvPr id="109" name="Group 108">
          <a:extLst>
            <a:ext uri="{FF2B5EF4-FFF2-40B4-BE49-F238E27FC236}">
              <a16:creationId xmlns:a16="http://schemas.microsoft.com/office/drawing/2014/main" id="{311787BD-5496-40AA-9941-44BFDF45A9A9}"/>
            </a:ext>
          </a:extLst>
        </xdr:cNvPr>
        <xdr:cNvGrpSpPr/>
      </xdr:nvGrpSpPr>
      <xdr:grpSpPr>
        <a:xfrm>
          <a:off x="66675" y="142876"/>
          <a:ext cx="1123950" cy="800099"/>
          <a:chOff x="66675" y="142876"/>
          <a:chExt cx="1123950" cy="838738"/>
        </a:xfrm>
      </xdr:grpSpPr>
      <xdr:pic>
        <xdr:nvPicPr>
          <xdr:cNvPr id="20" name="Picture 19">
            <a:extLst>
              <a:ext uri="{FF2B5EF4-FFF2-40B4-BE49-F238E27FC236}">
                <a16:creationId xmlns:a16="http://schemas.microsoft.com/office/drawing/2014/main" id="{6D635852-AD65-4D52-A701-CF77B47145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 y="274428"/>
            <a:ext cx="1123950" cy="707186"/>
          </a:xfrm>
          <a:prstGeom prst="rect">
            <a:avLst/>
          </a:prstGeom>
        </xdr:spPr>
      </xdr:pic>
      <xdr:pic>
        <xdr:nvPicPr>
          <xdr:cNvPr id="18" name="Picture 17">
            <a:extLst>
              <a:ext uri="{FF2B5EF4-FFF2-40B4-BE49-F238E27FC236}">
                <a16:creationId xmlns:a16="http://schemas.microsoft.com/office/drawing/2014/main" id="{9936F6F7-9D1F-4155-8C30-599E766A3C8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142876"/>
            <a:ext cx="485775" cy="263934"/>
          </a:xfrm>
          <a:prstGeom prst="rect">
            <a:avLst/>
          </a:prstGeom>
        </xdr:spPr>
      </xdr:pic>
    </xdr:grpSp>
    <xdr:clientData/>
  </xdr:twoCellAnchor>
  <xdr:twoCellAnchor>
    <xdr:from>
      <xdr:col>9</xdr:col>
      <xdr:colOff>190500</xdr:colOff>
      <xdr:row>0</xdr:row>
      <xdr:rowOff>189478</xdr:rowOff>
    </xdr:from>
    <xdr:to>
      <xdr:col>11</xdr:col>
      <xdr:colOff>221167</xdr:colOff>
      <xdr:row>3</xdr:row>
      <xdr:rowOff>76701</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3C1D4B40-23A1-4B0B-B2C5-D412E3BFE77C}"/>
            </a:ext>
          </a:extLst>
        </xdr:cNvPr>
        <xdr:cNvSpPr/>
      </xdr:nvSpPr>
      <xdr:spPr>
        <a:xfrm>
          <a:off x="6334125" y="189478"/>
          <a:ext cx="1245105" cy="458723"/>
        </a:xfrm>
        <a:prstGeom prst="roundRect">
          <a:avLst>
            <a:gd name="adj" fmla="val 5431"/>
          </a:avLst>
        </a:prstGeom>
        <a:solidFill>
          <a:srgbClr val="0C48A1"/>
        </a:solidFill>
        <a:effectLst>
          <a:glow>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a:p>
          <a:pPr algn="r"/>
          <a:r>
            <a:rPr lang="en-GB" sz="1100" b="1">
              <a:ln>
                <a:noFill/>
              </a:ln>
              <a:solidFill>
                <a:schemeClr val="bg1"/>
              </a:solidFill>
            </a:rPr>
            <a:t>Dashboard</a:t>
          </a:r>
        </a:p>
      </xdr:txBody>
    </xdr:sp>
    <xdr:clientData/>
  </xdr:twoCellAnchor>
  <xdr:twoCellAnchor>
    <xdr:from>
      <xdr:col>9</xdr:col>
      <xdr:colOff>109628</xdr:colOff>
      <xdr:row>1</xdr:row>
      <xdr:rowOff>35719</xdr:rowOff>
    </xdr:from>
    <xdr:to>
      <xdr:col>10</xdr:col>
      <xdr:colOff>151657</xdr:colOff>
      <xdr:row>3</xdr:row>
      <xdr:rowOff>35719</xdr:rowOff>
    </xdr:to>
    <xdr:pic>
      <xdr:nvPicPr>
        <xdr:cNvPr id="28" name="Picture 27">
          <a:hlinkClick xmlns:r="http://schemas.openxmlformats.org/officeDocument/2006/relationships" r:id="rId4"/>
          <a:extLst>
            <a:ext uri="{FF2B5EF4-FFF2-40B4-BE49-F238E27FC236}">
              <a16:creationId xmlns:a16="http://schemas.microsoft.com/office/drawing/2014/main" id="{097E4425-102A-4F1A-93C3-CC4B67D024F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22721" b="22721"/>
        <a:stretch/>
      </xdr:blipFill>
      <xdr:spPr>
        <a:xfrm>
          <a:off x="6253253" y="226219"/>
          <a:ext cx="649248" cy="381000"/>
        </a:xfrm>
        <a:prstGeom prst="rect">
          <a:avLst/>
        </a:prstGeom>
      </xdr:spPr>
    </xdr:pic>
    <xdr:clientData/>
  </xdr:twoCellAnchor>
  <xdr:twoCellAnchor>
    <xdr:from>
      <xdr:col>11</xdr:col>
      <xdr:colOff>304243</xdr:colOff>
      <xdr:row>1</xdr:row>
      <xdr:rowOff>0</xdr:rowOff>
    </xdr:from>
    <xdr:to>
      <xdr:col>13</xdr:col>
      <xdr:colOff>129918</xdr:colOff>
      <xdr:row>3</xdr:row>
      <xdr:rowOff>76201</xdr:rowOff>
    </xdr:to>
    <xdr:sp macro="" textlink="">
      <xdr:nvSpPr>
        <xdr:cNvPr id="31" name="Rectangle: Rounded Corners 30">
          <a:hlinkClick xmlns:r="http://schemas.openxmlformats.org/officeDocument/2006/relationships" r:id="rId6"/>
          <a:extLst>
            <a:ext uri="{FF2B5EF4-FFF2-40B4-BE49-F238E27FC236}">
              <a16:creationId xmlns:a16="http://schemas.microsoft.com/office/drawing/2014/main" id="{C55D88A1-7EEE-4F1C-9566-B399D1118C62}"/>
            </a:ext>
          </a:extLst>
        </xdr:cNvPr>
        <xdr:cNvSpPr/>
      </xdr:nvSpPr>
      <xdr:spPr>
        <a:xfrm>
          <a:off x="7646431" y="188516"/>
          <a:ext cx="1036143" cy="453232"/>
        </a:xfrm>
        <a:prstGeom prst="roundRect">
          <a:avLst>
            <a:gd name="adj" fmla="val 5431"/>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a:p>
          <a:pPr algn="r"/>
          <a:r>
            <a:rPr lang="en-GB" sz="1100" b="1" baseline="0">
              <a:solidFill>
                <a:sysClr val="windowText" lastClr="000000"/>
              </a:solidFill>
            </a:rPr>
            <a:t>          </a:t>
          </a:r>
          <a:r>
            <a:rPr lang="en-GB" sz="1100" b="1">
              <a:solidFill>
                <a:schemeClr val="bg1"/>
              </a:solidFill>
            </a:rPr>
            <a:t>Dataset</a:t>
          </a:r>
        </a:p>
      </xdr:txBody>
    </xdr:sp>
    <xdr:clientData/>
  </xdr:twoCellAnchor>
  <xdr:twoCellAnchor>
    <xdr:from>
      <xdr:col>11</xdr:col>
      <xdr:colOff>357187</xdr:colOff>
      <xdr:row>1</xdr:row>
      <xdr:rowOff>23028</xdr:rowOff>
    </xdr:from>
    <xdr:to>
      <xdr:col>12</xdr:col>
      <xdr:colOff>31898</xdr:colOff>
      <xdr:row>3</xdr:row>
      <xdr:rowOff>81546</xdr:rowOff>
    </xdr:to>
    <xdr:pic>
      <xdr:nvPicPr>
        <xdr:cNvPr id="26" name="Picture 25">
          <a:extLst>
            <a:ext uri="{FF2B5EF4-FFF2-40B4-BE49-F238E27FC236}">
              <a16:creationId xmlns:a16="http://schemas.microsoft.com/office/drawing/2014/main" id="{6C91447A-258A-49AB-9208-4CC6C6CF5C8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l="17927" r="17927"/>
        <a:stretch/>
      </xdr:blipFill>
      <xdr:spPr>
        <a:xfrm>
          <a:off x="7715250" y="213528"/>
          <a:ext cx="281929" cy="439518"/>
        </a:xfrm>
        <a:prstGeom prst="rect">
          <a:avLst/>
        </a:prstGeom>
      </xdr:spPr>
    </xdr:pic>
    <xdr:clientData/>
  </xdr:twoCellAnchor>
  <xdr:twoCellAnchor>
    <xdr:from>
      <xdr:col>13</xdr:col>
      <xdr:colOff>309248</xdr:colOff>
      <xdr:row>0</xdr:row>
      <xdr:rowOff>130114</xdr:rowOff>
    </xdr:from>
    <xdr:to>
      <xdr:col>15</xdr:col>
      <xdr:colOff>134922</xdr:colOff>
      <xdr:row>3</xdr:row>
      <xdr:rowOff>76200</xdr:rowOff>
    </xdr:to>
    <xdr:grpSp>
      <xdr:nvGrpSpPr>
        <xdr:cNvPr id="93" name="Group 92">
          <a:extLst>
            <a:ext uri="{FF2B5EF4-FFF2-40B4-BE49-F238E27FC236}">
              <a16:creationId xmlns:a16="http://schemas.microsoft.com/office/drawing/2014/main" id="{34E7E22E-09D1-4666-876A-54F3A66EF281}"/>
            </a:ext>
          </a:extLst>
        </xdr:cNvPr>
        <xdr:cNvGrpSpPr/>
      </xdr:nvGrpSpPr>
      <xdr:grpSpPr>
        <a:xfrm>
          <a:off x="9177023" y="130114"/>
          <a:ext cx="1082974" cy="489011"/>
          <a:chOff x="109537" y="2705340"/>
          <a:chExt cx="1047750" cy="453605"/>
        </a:xfrm>
      </xdr:grpSpPr>
      <xdr:sp macro="" textlink="">
        <xdr:nvSpPr>
          <xdr:cNvPr id="32" name="Rectangle: Rounded Corners 31">
            <a:hlinkClick xmlns:r="http://schemas.openxmlformats.org/officeDocument/2006/relationships" r:id="rId8"/>
            <a:extLst>
              <a:ext uri="{FF2B5EF4-FFF2-40B4-BE49-F238E27FC236}">
                <a16:creationId xmlns:a16="http://schemas.microsoft.com/office/drawing/2014/main" id="{F4A14BD2-8888-4FFA-B64F-C8EF6E9FCBB5}"/>
              </a:ext>
            </a:extLst>
          </xdr:cNvPr>
          <xdr:cNvSpPr/>
        </xdr:nvSpPr>
        <xdr:spPr>
          <a:xfrm>
            <a:off x="8926677" y="188703"/>
            <a:ext cx="1047750" cy="453605"/>
          </a:xfrm>
          <a:prstGeom prst="roundRect">
            <a:avLst>
              <a:gd name="adj" fmla="val 5431"/>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a:p>
            <a:pPr algn="r"/>
            <a:r>
              <a:rPr lang="en-GB" sz="1100" b="1">
                <a:solidFill>
                  <a:sysClr val="windowText" lastClr="000000"/>
                </a:solidFill>
              </a:rPr>
              <a:t>           </a:t>
            </a:r>
            <a:r>
              <a:rPr lang="en-GB" sz="1100" b="1">
                <a:solidFill>
                  <a:schemeClr val="bg1"/>
                </a:solidFill>
              </a:rPr>
              <a:t>Analysis</a:t>
            </a:r>
          </a:p>
        </xdr:txBody>
      </xdr:sp>
      <xdr:pic>
        <xdr:nvPicPr>
          <xdr:cNvPr id="30" name="Picture 29">
            <a:extLst>
              <a:ext uri="{FF2B5EF4-FFF2-40B4-BE49-F238E27FC236}">
                <a16:creationId xmlns:a16="http://schemas.microsoft.com/office/drawing/2014/main" id="{DACF81D9-0A39-4A4A-ABBA-C2975BF6299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939248" y="130114"/>
            <a:ext cx="301790" cy="425255"/>
          </a:xfrm>
          <a:prstGeom prst="rect">
            <a:avLst/>
          </a:prstGeom>
        </xdr:spPr>
      </xdr:pic>
    </xdr:grpSp>
    <xdr:clientData/>
  </xdr:twoCellAnchor>
  <xdr:twoCellAnchor>
    <xdr:from>
      <xdr:col>15</xdr:col>
      <xdr:colOff>266124</xdr:colOff>
      <xdr:row>0</xdr:row>
      <xdr:rowOff>189357</xdr:rowOff>
    </xdr:from>
    <xdr:to>
      <xdr:col>16</xdr:col>
      <xdr:colOff>591413</xdr:colOff>
      <xdr:row>3</xdr:row>
      <xdr:rowOff>76200</xdr:rowOff>
    </xdr:to>
    <xdr:grpSp>
      <xdr:nvGrpSpPr>
        <xdr:cNvPr id="92" name="Group 91">
          <a:extLst>
            <a:ext uri="{FF2B5EF4-FFF2-40B4-BE49-F238E27FC236}">
              <a16:creationId xmlns:a16="http://schemas.microsoft.com/office/drawing/2014/main" id="{4A72B0C2-695B-4468-BCD8-4E83DE4107A9}"/>
            </a:ext>
          </a:extLst>
        </xdr:cNvPr>
        <xdr:cNvGrpSpPr/>
      </xdr:nvGrpSpPr>
      <xdr:grpSpPr>
        <a:xfrm>
          <a:off x="10391199" y="181737"/>
          <a:ext cx="953939" cy="437388"/>
          <a:chOff x="10105629" y="188702"/>
          <a:chExt cx="936326" cy="453606"/>
        </a:xfrm>
      </xdr:grpSpPr>
      <xdr:sp macro="" textlink="">
        <xdr:nvSpPr>
          <xdr:cNvPr id="33" name="Rectangle: Rounded Corners 32">
            <a:extLst>
              <a:ext uri="{FF2B5EF4-FFF2-40B4-BE49-F238E27FC236}">
                <a16:creationId xmlns:a16="http://schemas.microsoft.com/office/drawing/2014/main" id="{62B06805-92F5-47C4-A567-1C36745C6287}"/>
              </a:ext>
            </a:extLst>
          </xdr:cNvPr>
          <xdr:cNvSpPr/>
        </xdr:nvSpPr>
        <xdr:spPr>
          <a:xfrm>
            <a:off x="10105629" y="188702"/>
            <a:ext cx="936326" cy="453606"/>
          </a:xfrm>
          <a:prstGeom prst="roundRect">
            <a:avLst>
              <a:gd name="adj" fmla="val 5431"/>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a:p>
            <a:pPr algn="r"/>
            <a:r>
              <a:rPr lang="en-GB" sz="1100" b="1">
                <a:solidFill>
                  <a:sysClr val="windowText" lastClr="000000"/>
                </a:solidFill>
              </a:rPr>
              <a:t>             </a:t>
            </a:r>
            <a:r>
              <a:rPr lang="en-GB" sz="1100" b="1">
                <a:solidFill>
                  <a:schemeClr val="bg1"/>
                </a:solidFill>
              </a:rPr>
              <a:t>Info</a:t>
            </a:r>
          </a:p>
        </xdr:txBody>
      </xdr:sp>
      <xdr:pic>
        <xdr:nvPicPr>
          <xdr:cNvPr id="22" name="Picture 21">
            <a:extLst>
              <a:ext uri="{FF2B5EF4-FFF2-40B4-BE49-F238E27FC236}">
                <a16:creationId xmlns:a16="http://schemas.microsoft.com/office/drawing/2014/main" id="{BBB9F53B-02BA-49E3-9701-145084998FF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10137210" y="277273"/>
            <a:ext cx="325288" cy="301753"/>
          </a:xfrm>
          <a:prstGeom prst="rect">
            <a:avLst/>
          </a:prstGeom>
        </xdr:spPr>
      </xdr:pic>
    </xdr:grpSp>
    <xdr:clientData/>
  </xdr:twoCellAnchor>
  <xdr:oneCellAnchor>
    <xdr:from>
      <xdr:col>1</xdr:col>
      <xdr:colOff>114299</xdr:colOff>
      <xdr:row>4</xdr:row>
      <xdr:rowOff>16668</xdr:rowOff>
    </xdr:from>
    <xdr:ext cx="1302544" cy="277064"/>
    <xdr:sp macro="" textlink="">
      <xdr:nvSpPr>
        <xdr:cNvPr id="40" name="TextBox 39">
          <a:extLst>
            <a:ext uri="{FF2B5EF4-FFF2-40B4-BE49-F238E27FC236}">
              <a16:creationId xmlns:a16="http://schemas.microsoft.com/office/drawing/2014/main" id="{73040338-3338-4988-A68E-6B4B41B5E600}"/>
            </a:ext>
          </a:extLst>
        </xdr:cNvPr>
        <xdr:cNvSpPr txBox="1"/>
      </xdr:nvSpPr>
      <xdr:spPr>
        <a:xfrm>
          <a:off x="1400174" y="778668"/>
          <a:ext cx="1302544"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300" b="0">
              <a:solidFill>
                <a:sysClr val="windowText" lastClr="000000"/>
              </a:solidFill>
              <a:latin typeface="Britannic Bold" panose="020B0903060703020204" pitchFamily="34" charset="0"/>
            </a:rPr>
            <a:t>Total Patients</a:t>
          </a:r>
        </a:p>
      </xdr:txBody>
    </xdr:sp>
    <xdr:clientData/>
  </xdr:oneCellAnchor>
  <xdr:twoCellAnchor editAs="oneCell">
    <xdr:from>
      <xdr:col>3</xdr:col>
      <xdr:colOff>471489</xdr:colOff>
      <xdr:row>3</xdr:row>
      <xdr:rowOff>183357</xdr:rowOff>
    </xdr:from>
    <xdr:to>
      <xdr:col>4</xdr:col>
      <xdr:colOff>285877</xdr:colOff>
      <xdr:row>6</xdr:row>
      <xdr:rowOff>35718</xdr:rowOff>
    </xdr:to>
    <xdr:pic>
      <xdr:nvPicPr>
        <xdr:cNvPr id="42" name="Graphic 41" descr="Users with solid fill">
          <a:extLst>
            <a:ext uri="{FF2B5EF4-FFF2-40B4-BE49-F238E27FC236}">
              <a16:creationId xmlns:a16="http://schemas.microsoft.com/office/drawing/2014/main" id="{CED5420E-25AD-4FF2-8676-D458B9EC5F2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971802" y="754857"/>
          <a:ext cx="421606" cy="423861"/>
        </a:xfrm>
        <a:prstGeom prst="rect">
          <a:avLst/>
        </a:prstGeom>
      </xdr:spPr>
    </xdr:pic>
    <xdr:clientData/>
  </xdr:twoCellAnchor>
  <xdr:oneCellAnchor>
    <xdr:from>
      <xdr:col>1</xdr:col>
      <xdr:colOff>40481</xdr:colOff>
      <xdr:row>5</xdr:row>
      <xdr:rowOff>107155</xdr:rowOff>
    </xdr:from>
    <xdr:ext cx="885825" cy="348109"/>
    <xdr:sp macro="" textlink="totalcount">
      <xdr:nvSpPr>
        <xdr:cNvPr id="45" name="TextBox 44">
          <a:extLst>
            <a:ext uri="{FF2B5EF4-FFF2-40B4-BE49-F238E27FC236}">
              <a16:creationId xmlns:a16="http://schemas.microsoft.com/office/drawing/2014/main" id="{FA8C60D4-142C-4E65-A9CB-6FF6DB8B8BE3}"/>
            </a:ext>
          </a:extLst>
        </xdr:cNvPr>
        <xdr:cNvSpPr txBox="1"/>
      </xdr:nvSpPr>
      <xdr:spPr>
        <a:xfrm>
          <a:off x="1326356" y="1059655"/>
          <a:ext cx="885825" cy="3481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5EFB4229-1BF8-436D-A8A3-EFBF5B5C080E}" type="TxLink">
            <a:rPr lang="en-US" sz="1800" b="0" i="0" u="none" strike="noStrike">
              <a:solidFill>
                <a:srgbClr val="0C48A1"/>
              </a:solidFill>
              <a:latin typeface="Britannic Bold" panose="020B0903060703020204" pitchFamily="34" charset="0"/>
              <a:cs typeface="Calibri"/>
            </a:rPr>
            <a:pPr algn="ctr"/>
            <a:t>1000</a:t>
          </a:fld>
          <a:endParaRPr lang="en-GB" sz="1800">
            <a:solidFill>
              <a:srgbClr val="0C48A1"/>
            </a:solidFill>
            <a:latin typeface="Britannic Bold" panose="020B0903060703020204" pitchFamily="34" charset="0"/>
          </a:endParaRPr>
        </a:p>
      </xdr:txBody>
    </xdr:sp>
    <xdr:clientData/>
  </xdr:oneCellAnchor>
  <xdr:oneCellAnchor>
    <xdr:from>
      <xdr:col>10</xdr:col>
      <xdr:colOff>28575</xdr:colOff>
      <xdr:row>12</xdr:row>
      <xdr:rowOff>9525</xdr:rowOff>
    </xdr:from>
    <xdr:ext cx="184731" cy="210314"/>
    <xdr:sp macro="" textlink="">
      <xdr:nvSpPr>
        <xdr:cNvPr id="60" name="TextBox 59">
          <a:extLst>
            <a:ext uri="{FF2B5EF4-FFF2-40B4-BE49-F238E27FC236}">
              <a16:creationId xmlns:a16="http://schemas.microsoft.com/office/drawing/2014/main" id="{59195442-CA6E-4F3C-8F53-1837BE326FF9}"/>
            </a:ext>
          </a:extLst>
        </xdr:cNvPr>
        <xdr:cNvSpPr txBox="1"/>
      </xdr:nvSpPr>
      <xdr:spPr>
        <a:xfrm>
          <a:off x="7048500" y="2295525"/>
          <a:ext cx="184731" cy="2103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800" b="0">
            <a:ln>
              <a:solidFill>
                <a:schemeClr val="bg1">
                  <a:lumMod val="75000"/>
                </a:schemeClr>
              </a:solidFill>
            </a:ln>
            <a:solidFill>
              <a:schemeClr val="tx1">
                <a:lumMod val="50000"/>
                <a:lumOff val="50000"/>
              </a:schemeClr>
            </a:solidFill>
            <a:latin typeface="Times New Roman" panose="02020603050405020304" pitchFamily="18" charset="0"/>
            <a:cs typeface="Times New Roman" panose="02020603050405020304" pitchFamily="18" charset="0"/>
          </a:endParaRPr>
        </a:p>
      </xdr:txBody>
    </xdr:sp>
    <xdr:clientData/>
  </xdr:oneCellAnchor>
  <xdr:twoCellAnchor>
    <xdr:from>
      <xdr:col>9</xdr:col>
      <xdr:colOff>149604</xdr:colOff>
      <xdr:row>3</xdr:row>
      <xdr:rowOff>161925</xdr:rowOff>
    </xdr:from>
    <xdr:to>
      <xdr:col>13</xdr:col>
      <xdr:colOff>222855</xdr:colOff>
      <xdr:row>7</xdr:row>
      <xdr:rowOff>190469</xdr:rowOff>
    </xdr:to>
    <xdr:grpSp>
      <xdr:nvGrpSpPr>
        <xdr:cNvPr id="63" name="Group 62">
          <a:extLst>
            <a:ext uri="{FF2B5EF4-FFF2-40B4-BE49-F238E27FC236}">
              <a16:creationId xmlns:a16="http://schemas.microsoft.com/office/drawing/2014/main" id="{C2844496-46B9-4F4D-8C00-DD45B5D5C3D6}"/>
            </a:ext>
          </a:extLst>
        </xdr:cNvPr>
        <xdr:cNvGrpSpPr/>
      </xdr:nvGrpSpPr>
      <xdr:grpSpPr>
        <a:xfrm>
          <a:off x="6502779" y="704850"/>
          <a:ext cx="2587851" cy="744824"/>
          <a:chOff x="5202190" y="742950"/>
          <a:chExt cx="5066106" cy="790575"/>
        </a:xfrm>
      </xdr:grpSpPr>
      <xdr:sp macro="" textlink="">
        <xdr:nvSpPr>
          <xdr:cNvPr id="47" name="Rectangle: Rounded Corners 46">
            <a:extLst>
              <a:ext uri="{FF2B5EF4-FFF2-40B4-BE49-F238E27FC236}">
                <a16:creationId xmlns:a16="http://schemas.microsoft.com/office/drawing/2014/main" id="{CF9556BA-A502-4C7D-95B7-BC010E195FCF}"/>
              </a:ext>
            </a:extLst>
          </xdr:cNvPr>
          <xdr:cNvSpPr/>
        </xdr:nvSpPr>
        <xdr:spPr>
          <a:xfrm>
            <a:off x="5429248" y="742950"/>
            <a:ext cx="4839048" cy="790575"/>
          </a:xfrm>
          <a:prstGeom prst="roundRect">
            <a:avLst>
              <a:gd name="adj" fmla="val 5431"/>
            </a:avLst>
          </a:prstGeom>
          <a:gradFill flip="none" rotWithShape="1">
            <a:gsLst>
              <a:gs pos="0">
                <a:srgbClr val="8596C0">
                  <a:tint val="66000"/>
                  <a:satMod val="160000"/>
                </a:srgbClr>
              </a:gs>
              <a:gs pos="5000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52" name="Picture 51">
            <a:extLst>
              <a:ext uri="{FF2B5EF4-FFF2-40B4-BE49-F238E27FC236}">
                <a16:creationId xmlns:a16="http://schemas.microsoft.com/office/drawing/2014/main" id="{EDBBDC29-1912-4FDA-B600-CCB25CE953D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9255728" y="804861"/>
            <a:ext cx="783028" cy="336408"/>
          </a:xfrm>
          <a:prstGeom prst="rect">
            <a:avLst/>
          </a:prstGeom>
          <a:noFill/>
        </xdr:spPr>
      </xdr:pic>
      <xdr:sp macro="" textlink="">
        <xdr:nvSpPr>
          <xdr:cNvPr id="53" name="TextBox 52">
            <a:extLst>
              <a:ext uri="{FF2B5EF4-FFF2-40B4-BE49-F238E27FC236}">
                <a16:creationId xmlns:a16="http://schemas.microsoft.com/office/drawing/2014/main" id="{B91E6FFD-F1CD-4194-B6E7-4F793804A3C7}"/>
              </a:ext>
            </a:extLst>
          </xdr:cNvPr>
          <xdr:cNvSpPr txBox="1"/>
        </xdr:nvSpPr>
        <xdr:spPr>
          <a:xfrm>
            <a:off x="5553625" y="781050"/>
            <a:ext cx="3565575" cy="2770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300" b="0">
                <a:latin typeface="Britannic Bold" panose="020B0903060703020204" pitchFamily="34" charset="0"/>
              </a:rPr>
              <a:t>Cholesterol (Max)</a:t>
            </a:r>
          </a:p>
        </xdr:txBody>
      </xdr:sp>
      <xdr:sp macro="" textlink="ch_value">
        <xdr:nvSpPr>
          <xdr:cNvPr id="54" name="TextBox 53">
            <a:extLst>
              <a:ext uri="{FF2B5EF4-FFF2-40B4-BE49-F238E27FC236}">
                <a16:creationId xmlns:a16="http://schemas.microsoft.com/office/drawing/2014/main" id="{779808FA-7E60-443F-9526-67A0172FC182}"/>
              </a:ext>
            </a:extLst>
          </xdr:cNvPr>
          <xdr:cNvSpPr txBox="1"/>
        </xdr:nvSpPr>
        <xdr:spPr>
          <a:xfrm>
            <a:off x="5202190" y="1088236"/>
            <a:ext cx="3270667" cy="348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64690473-2834-493E-B32E-E82C4040E89B}" type="TxLink">
              <a:rPr lang="en-US" sz="1800" b="0" i="0" u="none" strike="noStrike">
                <a:solidFill>
                  <a:srgbClr val="0C48A1"/>
                </a:solidFill>
                <a:latin typeface="Britannic Bold" panose="020B0903060703020204" pitchFamily="34" charset="0"/>
                <a:ea typeface="+mn-ea"/>
                <a:cs typeface="Calibri"/>
              </a:rPr>
              <a:pPr marL="0" indent="0" algn="ctr"/>
              <a:t>200mg/dL</a:t>
            </a:fld>
            <a:endParaRPr lang="en-GB" sz="1800" b="0" i="0" u="none" strike="noStrike">
              <a:solidFill>
                <a:srgbClr val="0C48A1"/>
              </a:solidFill>
              <a:latin typeface="Britannic Bold" panose="020B0903060703020204" pitchFamily="34" charset="0"/>
              <a:ea typeface="+mn-ea"/>
              <a:cs typeface="Calibri"/>
            </a:endParaRPr>
          </a:p>
        </xdr:txBody>
      </xdr:sp>
      <xdr:sp macro="" textlink="">
        <xdr:nvSpPr>
          <xdr:cNvPr id="61" name="TextBox 60">
            <a:extLst>
              <a:ext uri="{FF2B5EF4-FFF2-40B4-BE49-F238E27FC236}">
                <a16:creationId xmlns:a16="http://schemas.microsoft.com/office/drawing/2014/main" id="{CE7EBC30-3F77-47BA-9C6F-D401DACBB70B}"/>
              </a:ext>
            </a:extLst>
          </xdr:cNvPr>
          <xdr:cNvSpPr txBox="1"/>
        </xdr:nvSpPr>
        <xdr:spPr>
          <a:xfrm>
            <a:off x="9087979" y="1243009"/>
            <a:ext cx="185644" cy="210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8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grpSp>
    <xdr:clientData/>
  </xdr:twoCellAnchor>
  <xdr:twoCellAnchor>
    <xdr:from>
      <xdr:col>5</xdr:col>
      <xdr:colOff>84327</xdr:colOff>
      <xdr:row>3</xdr:row>
      <xdr:rowOff>161925</xdr:rowOff>
    </xdr:from>
    <xdr:to>
      <xdr:col>8</xdr:col>
      <xdr:colOff>484377</xdr:colOff>
      <xdr:row>8</xdr:row>
      <xdr:rowOff>0</xdr:rowOff>
    </xdr:to>
    <xdr:sp macro="" textlink="">
      <xdr:nvSpPr>
        <xdr:cNvPr id="65" name="Rectangle: Rounded Corners 64">
          <a:extLst>
            <a:ext uri="{FF2B5EF4-FFF2-40B4-BE49-F238E27FC236}">
              <a16:creationId xmlns:a16="http://schemas.microsoft.com/office/drawing/2014/main" id="{A13EE65A-45CE-4BC5-A433-934C8A18E31C}"/>
            </a:ext>
          </a:extLst>
        </xdr:cNvPr>
        <xdr:cNvSpPr/>
      </xdr:nvSpPr>
      <xdr:spPr>
        <a:xfrm>
          <a:off x="3799077" y="733425"/>
          <a:ext cx="2221706" cy="790575"/>
        </a:xfrm>
        <a:prstGeom prst="roundRect">
          <a:avLst>
            <a:gd name="adj" fmla="val 5431"/>
          </a:avLst>
        </a:prstGeom>
        <a:gradFill flip="none" rotWithShape="1">
          <a:gsLst>
            <a:gs pos="0">
              <a:srgbClr val="8596C0">
                <a:tint val="66000"/>
                <a:satMod val="160000"/>
              </a:srgbClr>
            </a:gs>
            <a:gs pos="5000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28574</xdr:colOff>
      <xdr:row>8</xdr:row>
      <xdr:rowOff>85725</xdr:rowOff>
    </xdr:from>
    <xdr:to>
      <xdr:col>6</xdr:col>
      <xdr:colOff>171449</xdr:colOff>
      <xdr:row>20</xdr:row>
      <xdr:rowOff>0</xdr:rowOff>
    </xdr:to>
    <xdr:sp macro="" textlink="">
      <xdr:nvSpPr>
        <xdr:cNvPr id="67" name="Rectangle: Rounded Corners 66">
          <a:extLst>
            <a:ext uri="{FF2B5EF4-FFF2-40B4-BE49-F238E27FC236}">
              <a16:creationId xmlns:a16="http://schemas.microsoft.com/office/drawing/2014/main" id="{E8B1A067-CC00-4552-A66E-39BB57E2B3A1}"/>
            </a:ext>
          </a:extLst>
        </xdr:cNvPr>
        <xdr:cNvSpPr/>
      </xdr:nvSpPr>
      <xdr:spPr>
        <a:xfrm>
          <a:off x="1314449" y="1609725"/>
          <a:ext cx="3190875" cy="2200275"/>
        </a:xfrm>
        <a:prstGeom prst="roundRect">
          <a:avLst>
            <a:gd name="adj" fmla="val 2640"/>
          </a:avLst>
        </a:prstGeom>
        <a:gradFill flip="none" rotWithShape="1">
          <a:gsLst>
            <a:gs pos="0">
              <a:srgbClr val="8596C0">
                <a:tint val="66000"/>
                <a:satMod val="160000"/>
              </a:srgbClr>
            </a:gs>
            <a:gs pos="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66674</xdr:colOff>
      <xdr:row>8</xdr:row>
      <xdr:rowOff>114300</xdr:rowOff>
    </xdr:from>
    <xdr:to>
      <xdr:col>6</xdr:col>
      <xdr:colOff>114300</xdr:colOff>
      <xdr:row>19</xdr:row>
      <xdr:rowOff>161925</xdr:rowOff>
    </xdr:to>
    <xdr:graphicFrame macro="">
      <xdr:nvGraphicFramePr>
        <xdr:cNvPr id="68" name="Chart 67">
          <a:extLst>
            <a:ext uri="{FF2B5EF4-FFF2-40B4-BE49-F238E27FC236}">
              <a16:creationId xmlns:a16="http://schemas.microsoft.com/office/drawing/2014/main" id="{2B2996DE-C08E-469F-8711-5DA6A37A2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314324</xdr:colOff>
      <xdr:row>8</xdr:row>
      <xdr:rowOff>95250</xdr:rowOff>
    </xdr:from>
    <xdr:to>
      <xdr:col>17</xdr:col>
      <xdr:colOff>284312</xdr:colOff>
      <xdr:row>20</xdr:row>
      <xdr:rowOff>0</xdr:rowOff>
    </xdr:to>
    <xdr:sp macro="" textlink="">
      <xdr:nvSpPr>
        <xdr:cNvPr id="70" name="Rectangle: Rounded Corners 69">
          <a:extLst>
            <a:ext uri="{FF2B5EF4-FFF2-40B4-BE49-F238E27FC236}">
              <a16:creationId xmlns:a16="http://schemas.microsoft.com/office/drawing/2014/main" id="{EA68D35F-A0B1-4B87-BB44-6CFEAF23D3B6}"/>
            </a:ext>
          </a:extLst>
        </xdr:cNvPr>
        <xdr:cNvSpPr/>
      </xdr:nvSpPr>
      <xdr:spPr>
        <a:xfrm>
          <a:off x="4654489" y="1604873"/>
          <a:ext cx="6691403" cy="2169184"/>
        </a:xfrm>
        <a:prstGeom prst="roundRect">
          <a:avLst>
            <a:gd name="adj" fmla="val 2640"/>
          </a:avLst>
        </a:prstGeom>
        <a:gradFill flip="none" rotWithShape="1">
          <a:gsLst>
            <a:gs pos="0">
              <a:srgbClr val="8596C0">
                <a:tint val="66000"/>
                <a:satMod val="160000"/>
              </a:srgbClr>
            </a:gs>
            <a:gs pos="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266701</xdr:colOff>
      <xdr:row>8</xdr:row>
      <xdr:rowOff>85724</xdr:rowOff>
    </xdr:from>
    <xdr:to>
      <xdr:col>11</xdr:col>
      <xdr:colOff>190500</xdr:colOff>
      <xdr:row>20</xdr:row>
      <xdr:rowOff>38100</xdr:rowOff>
    </xdr:to>
    <xdr:graphicFrame macro="">
      <xdr:nvGraphicFramePr>
        <xdr:cNvPr id="69" name="Chart 68">
          <a:extLst>
            <a:ext uri="{FF2B5EF4-FFF2-40B4-BE49-F238E27FC236}">
              <a16:creationId xmlns:a16="http://schemas.microsoft.com/office/drawing/2014/main" id="{B7B03C55-3857-4D5D-AA90-65077A91C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381000</xdr:colOff>
      <xdr:row>8</xdr:row>
      <xdr:rowOff>114300</xdr:rowOff>
    </xdr:from>
    <xdr:to>
      <xdr:col>17</xdr:col>
      <xdr:colOff>284312</xdr:colOff>
      <xdr:row>19</xdr:row>
      <xdr:rowOff>161925</xdr:rowOff>
    </xdr:to>
    <xdr:graphicFrame macro="">
      <xdr:nvGraphicFramePr>
        <xdr:cNvPr id="71" name="Chart 70">
          <a:extLst>
            <a:ext uri="{FF2B5EF4-FFF2-40B4-BE49-F238E27FC236}">
              <a16:creationId xmlns:a16="http://schemas.microsoft.com/office/drawing/2014/main" id="{04F7AD2E-0979-4585-BDEE-5608D4620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495300</xdr:colOff>
      <xdr:row>3</xdr:row>
      <xdr:rowOff>161925</xdr:rowOff>
    </xdr:from>
    <xdr:to>
      <xdr:col>17</xdr:col>
      <xdr:colOff>284312</xdr:colOff>
      <xdr:row>7</xdr:row>
      <xdr:rowOff>188703</xdr:rowOff>
    </xdr:to>
    <xdr:sp macro="" textlink="">
      <xdr:nvSpPr>
        <xdr:cNvPr id="74" name="Rectangle: Rounded Corners 73">
          <a:extLst>
            <a:ext uri="{FF2B5EF4-FFF2-40B4-BE49-F238E27FC236}">
              <a16:creationId xmlns:a16="http://schemas.microsoft.com/office/drawing/2014/main" id="{7C75C79D-8465-4445-BC3D-EF1FBF071234}"/>
            </a:ext>
          </a:extLst>
        </xdr:cNvPr>
        <xdr:cNvSpPr/>
      </xdr:nvSpPr>
      <xdr:spPr>
        <a:xfrm>
          <a:off x="9067800" y="733425"/>
          <a:ext cx="2217887" cy="788778"/>
        </a:xfrm>
        <a:prstGeom prst="roundRect">
          <a:avLst>
            <a:gd name="adj" fmla="val 5431"/>
          </a:avLst>
        </a:prstGeom>
        <a:gradFill flip="none" rotWithShape="1">
          <a:gsLst>
            <a:gs pos="0">
              <a:srgbClr val="8596C0">
                <a:tint val="66000"/>
                <a:satMod val="160000"/>
              </a:srgbClr>
            </a:gs>
            <a:gs pos="5000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19050</xdr:colOff>
      <xdr:row>20</xdr:row>
      <xdr:rowOff>57151</xdr:rowOff>
    </xdr:from>
    <xdr:to>
      <xdr:col>7</xdr:col>
      <xdr:colOff>352425</xdr:colOff>
      <xdr:row>33</xdr:row>
      <xdr:rowOff>0</xdr:rowOff>
    </xdr:to>
    <xdr:sp macro="" textlink="">
      <xdr:nvSpPr>
        <xdr:cNvPr id="76" name="Rectangle: Rounded Corners 75">
          <a:extLst>
            <a:ext uri="{FF2B5EF4-FFF2-40B4-BE49-F238E27FC236}">
              <a16:creationId xmlns:a16="http://schemas.microsoft.com/office/drawing/2014/main" id="{AF27C9AB-12BE-409E-978E-36281EA2DB8D}"/>
            </a:ext>
          </a:extLst>
        </xdr:cNvPr>
        <xdr:cNvSpPr/>
      </xdr:nvSpPr>
      <xdr:spPr>
        <a:xfrm>
          <a:off x="1304925" y="3867151"/>
          <a:ext cx="3990975" cy="2419349"/>
        </a:xfrm>
        <a:prstGeom prst="roundRect">
          <a:avLst>
            <a:gd name="adj" fmla="val 2640"/>
          </a:avLst>
        </a:prstGeom>
        <a:gradFill flip="none" rotWithShape="1">
          <a:gsLst>
            <a:gs pos="0">
              <a:srgbClr val="8596C0">
                <a:tint val="66000"/>
                <a:satMod val="160000"/>
              </a:srgbClr>
            </a:gs>
            <a:gs pos="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0</xdr:colOff>
      <xdr:row>21</xdr:row>
      <xdr:rowOff>38100</xdr:rowOff>
    </xdr:from>
    <xdr:to>
      <xdr:col>7</xdr:col>
      <xdr:colOff>285750</xdr:colOff>
      <xdr:row>33</xdr:row>
      <xdr:rowOff>38100</xdr:rowOff>
    </xdr:to>
    <xdr:graphicFrame macro="">
      <xdr:nvGraphicFramePr>
        <xdr:cNvPr id="75" name="Chart 74">
          <a:extLst>
            <a:ext uri="{FF2B5EF4-FFF2-40B4-BE49-F238E27FC236}">
              <a16:creationId xmlns:a16="http://schemas.microsoft.com/office/drawing/2014/main" id="{64B6E53D-0CD8-4DAB-B1FD-578E1156DC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504825</xdr:colOff>
      <xdr:row>20</xdr:row>
      <xdr:rowOff>66676</xdr:rowOff>
    </xdr:from>
    <xdr:to>
      <xdr:col>17</xdr:col>
      <xdr:colOff>284312</xdr:colOff>
      <xdr:row>33</xdr:row>
      <xdr:rowOff>9525</xdr:rowOff>
    </xdr:to>
    <xdr:sp macro="" textlink="">
      <xdr:nvSpPr>
        <xdr:cNvPr id="78" name="Rectangle: Rounded Corners 77">
          <a:extLst>
            <a:ext uri="{FF2B5EF4-FFF2-40B4-BE49-F238E27FC236}">
              <a16:creationId xmlns:a16="http://schemas.microsoft.com/office/drawing/2014/main" id="{6EF055EC-3B58-497F-BD4E-470E87F438D0}"/>
            </a:ext>
          </a:extLst>
        </xdr:cNvPr>
        <xdr:cNvSpPr/>
      </xdr:nvSpPr>
      <xdr:spPr>
        <a:xfrm>
          <a:off x="5456028" y="3840733"/>
          <a:ext cx="5889864" cy="2395985"/>
        </a:xfrm>
        <a:prstGeom prst="roundRect">
          <a:avLst>
            <a:gd name="adj" fmla="val 2640"/>
          </a:avLst>
        </a:prstGeom>
        <a:gradFill flip="none" rotWithShape="1">
          <a:gsLst>
            <a:gs pos="0">
              <a:srgbClr val="8596C0">
                <a:tint val="66000"/>
                <a:satMod val="160000"/>
              </a:srgbClr>
            </a:gs>
            <a:gs pos="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609599</xdr:colOff>
      <xdr:row>20</xdr:row>
      <xdr:rowOff>95250</xdr:rowOff>
    </xdr:from>
    <xdr:to>
      <xdr:col>16</xdr:col>
      <xdr:colOff>266700</xdr:colOff>
      <xdr:row>32</xdr:row>
      <xdr:rowOff>179916</xdr:rowOff>
    </xdr:to>
    <xdr:graphicFrame macro="">
      <xdr:nvGraphicFramePr>
        <xdr:cNvPr id="77" name="Chart 76">
          <a:extLst>
            <a:ext uri="{FF2B5EF4-FFF2-40B4-BE49-F238E27FC236}">
              <a16:creationId xmlns:a16="http://schemas.microsoft.com/office/drawing/2014/main" id="{B33CEE0D-F302-4DB4-A9F0-1A181CC7BF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416718</xdr:colOff>
      <xdr:row>0</xdr:row>
      <xdr:rowOff>61462</xdr:rowOff>
    </xdr:from>
    <xdr:to>
      <xdr:col>24</xdr:col>
      <xdr:colOff>318654</xdr:colOff>
      <xdr:row>13</xdr:row>
      <xdr:rowOff>4311</xdr:rowOff>
    </xdr:to>
    <xdr:sp macro="" textlink="">
      <xdr:nvSpPr>
        <xdr:cNvPr id="80" name="Rectangle: Rounded Corners 79">
          <a:extLst>
            <a:ext uri="{FF2B5EF4-FFF2-40B4-BE49-F238E27FC236}">
              <a16:creationId xmlns:a16="http://schemas.microsoft.com/office/drawing/2014/main" id="{6CD0D9C4-8FEC-4089-ABA6-29AA9E77874F}"/>
            </a:ext>
          </a:extLst>
        </xdr:cNvPr>
        <xdr:cNvSpPr/>
      </xdr:nvSpPr>
      <xdr:spPr>
        <a:xfrm>
          <a:off x="11390312" y="61462"/>
          <a:ext cx="4138576" cy="2393552"/>
        </a:xfrm>
        <a:prstGeom prst="roundRect">
          <a:avLst>
            <a:gd name="adj" fmla="val 2640"/>
          </a:avLst>
        </a:prstGeom>
        <a:gradFill flip="none" rotWithShape="1">
          <a:gsLst>
            <a:gs pos="0">
              <a:srgbClr val="8596C0">
                <a:tint val="66000"/>
                <a:satMod val="160000"/>
              </a:srgbClr>
            </a:gs>
            <a:gs pos="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567761</xdr:colOff>
      <xdr:row>0</xdr:row>
      <xdr:rowOff>142876</xdr:rowOff>
    </xdr:from>
    <xdr:to>
      <xdr:col>24</xdr:col>
      <xdr:colOff>275378</xdr:colOff>
      <xdr:row>12</xdr:row>
      <xdr:rowOff>146051</xdr:rowOff>
    </xdr:to>
    <xdr:graphicFrame macro="">
      <xdr:nvGraphicFramePr>
        <xdr:cNvPr id="81" name="Chart 80">
          <a:extLst>
            <a:ext uri="{FF2B5EF4-FFF2-40B4-BE49-F238E27FC236}">
              <a16:creationId xmlns:a16="http://schemas.microsoft.com/office/drawing/2014/main" id="{0E54299D-97BF-49E1-B0A3-140AEB2A8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17</xdr:col>
      <xdr:colOff>418216</xdr:colOff>
      <xdr:row>13</xdr:row>
      <xdr:rowOff>73825</xdr:rowOff>
    </xdr:from>
    <xdr:to>
      <xdr:col>24</xdr:col>
      <xdr:colOff>318654</xdr:colOff>
      <xdr:row>32</xdr:row>
      <xdr:rowOff>179916</xdr:rowOff>
    </xdr:to>
    <xdr:sp macro="" textlink="">
      <xdr:nvSpPr>
        <xdr:cNvPr id="85" name="Rectangle: Rounded Corners 84">
          <a:extLst>
            <a:ext uri="{FF2B5EF4-FFF2-40B4-BE49-F238E27FC236}">
              <a16:creationId xmlns:a16="http://schemas.microsoft.com/office/drawing/2014/main" id="{9D9A7B09-7BF8-447C-9A9B-4FAC037AFBAC}"/>
            </a:ext>
          </a:extLst>
        </xdr:cNvPr>
        <xdr:cNvSpPr/>
      </xdr:nvSpPr>
      <xdr:spPr>
        <a:xfrm>
          <a:off x="11391810" y="2524528"/>
          <a:ext cx="4137078" cy="3687888"/>
        </a:xfrm>
        <a:prstGeom prst="roundRect">
          <a:avLst>
            <a:gd name="adj" fmla="val 2640"/>
          </a:avLst>
        </a:prstGeom>
        <a:gradFill flip="none" rotWithShape="1">
          <a:gsLst>
            <a:gs pos="0">
              <a:srgbClr val="8596C0">
                <a:tint val="66000"/>
                <a:satMod val="160000"/>
              </a:srgbClr>
            </a:gs>
            <a:gs pos="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0</xdr:colOff>
      <xdr:row>13</xdr:row>
      <xdr:rowOff>94216</xdr:rowOff>
    </xdr:from>
    <xdr:to>
      <xdr:col>24</xdr:col>
      <xdr:colOff>318654</xdr:colOff>
      <xdr:row>32</xdr:row>
      <xdr:rowOff>22532</xdr:rowOff>
    </xdr:to>
    <xdr:graphicFrame macro="">
      <xdr:nvGraphicFramePr>
        <xdr:cNvPr id="84" name="Chart 83">
          <a:extLst>
            <a:ext uri="{FF2B5EF4-FFF2-40B4-BE49-F238E27FC236}">
              <a16:creationId xmlns:a16="http://schemas.microsoft.com/office/drawing/2014/main" id="{AFE78D4F-E7FE-4AC7-A23F-EB11C7FB4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47084</xdr:colOff>
      <xdr:row>7</xdr:row>
      <xdr:rowOff>51313</xdr:rowOff>
    </xdr:from>
    <xdr:to>
      <xdr:col>0</xdr:col>
      <xdr:colOff>1190625</xdr:colOff>
      <xdr:row>11</xdr:row>
      <xdr:rowOff>78092</xdr:rowOff>
    </xdr:to>
    <xdr:sp macro="" textlink="">
      <xdr:nvSpPr>
        <xdr:cNvPr id="86" name="Rectangle: Rounded Corners 85">
          <a:extLst>
            <a:ext uri="{FF2B5EF4-FFF2-40B4-BE49-F238E27FC236}">
              <a16:creationId xmlns:a16="http://schemas.microsoft.com/office/drawing/2014/main" id="{E3E18D05-518C-4B5E-8582-7145A63504BE}"/>
            </a:ext>
          </a:extLst>
        </xdr:cNvPr>
        <xdr:cNvSpPr/>
      </xdr:nvSpPr>
      <xdr:spPr>
        <a:xfrm>
          <a:off x="47084" y="1372233"/>
          <a:ext cx="1143541" cy="781590"/>
        </a:xfrm>
        <a:prstGeom prst="roundRect">
          <a:avLst>
            <a:gd name="adj" fmla="val 5431"/>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69369</xdr:colOff>
      <xdr:row>7</xdr:row>
      <xdr:rowOff>132290</xdr:rowOff>
    </xdr:from>
    <xdr:to>
      <xdr:col>0</xdr:col>
      <xdr:colOff>1170369</xdr:colOff>
      <xdr:row>11</xdr:row>
      <xdr:rowOff>0</xdr:rowOff>
    </xdr:to>
    <mc:AlternateContent xmlns:mc="http://schemas.openxmlformats.org/markup-compatibility/2006" xmlns:a14="http://schemas.microsoft.com/office/drawing/2010/main">
      <mc:Choice Requires="a14">
        <xdr:graphicFrame macro="">
          <xdr:nvGraphicFramePr>
            <xdr:cNvPr id="82" name="Gender 1">
              <a:extLst>
                <a:ext uri="{FF2B5EF4-FFF2-40B4-BE49-F238E27FC236}">
                  <a16:creationId xmlns:a16="http://schemas.microsoft.com/office/drawing/2014/main" id="{B1F15E76-CFE4-4009-9187-7FBDB56E6A2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9369" y="1465790"/>
              <a:ext cx="1101000" cy="6297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57150</xdr:colOff>
      <xdr:row>14</xdr:row>
      <xdr:rowOff>161923</xdr:rowOff>
    </xdr:from>
    <xdr:to>
      <xdr:col>0</xdr:col>
      <xdr:colOff>1200691</xdr:colOff>
      <xdr:row>24</xdr:row>
      <xdr:rowOff>188702</xdr:rowOff>
    </xdr:to>
    <xdr:sp macro="" textlink="">
      <xdr:nvSpPr>
        <xdr:cNvPr id="96" name="Rectangle: Rounded Corners 95">
          <a:extLst>
            <a:ext uri="{FF2B5EF4-FFF2-40B4-BE49-F238E27FC236}">
              <a16:creationId xmlns:a16="http://schemas.microsoft.com/office/drawing/2014/main" id="{43A685B7-26D1-46E6-BF3E-D47A059EFF41}"/>
            </a:ext>
          </a:extLst>
        </xdr:cNvPr>
        <xdr:cNvSpPr/>
      </xdr:nvSpPr>
      <xdr:spPr>
        <a:xfrm>
          <a:off x="57150" y="2803763"/>
          <a:ext cx="1143541" cy="1913807"/>
        </a:xfrm>
        <a:prstGeom prst="roundRect">
          <a:avLst>
            <a:gd name="adj" fmla="val 5431"/>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69369</xdr:colOff>
      <xdr:row>15</xdr:row>
      <xdr:rowOff>125801</xdr:rowOff>
    </xdr:from>
    <xdr:to>
      <xdr:col>0</xdr:col>
      <xdr:colOff>1200691</xdr:colOff>
      <xdr:row>24</xdr:row>
      <xdr:rowOff>125801</xdr:rowOff>
    </xdr:to>
    <mc:AlternateContent xmlns:mc="http://schemas.openxmlformats.org/markup-compatibility/2006" xmlns:a14="http://schemas.microsoft.com/office/drawing/2010/main">
      <mc:Choice Requires="a14">
        <xdr:graphicFrame macro="">
          <xdr:nvGraphicFramePr>
            <xdr:cNvPr id="83" name="Visit Date 1">
              <a:extLst>
                <a:ext uri="{FF2B5EF4-FFF2-40B4-BE49-F238E27FC236}">
                  <a16:creationId xmlns:a16="http://schemas.microsoft.com/office/drawing/2014/main" id="{9EA5CEC7-6FE7-4510-B961-3E5A9DE6AA70}"/>
                </a:ext>
              </a:extLst>
            </xdr:cNvPr>
            <xdr:cNvGraphicFramePr/>
          </xdr:nvGraphicFramePr>
          <xdr:xfrm>
            <a:off x="0" y="0"/>
            <a:ext cx="0" cy="0"/>
          </xdr:xfrm>
          <a:graphic>
            <a:graphicData uri="http://schemas.microsoft.com/office/drawing/2010/slicer">
              <sle:slicer xmlns:sle="http://schemas.microsoft.com/office/drawing/2010/slicer" name="Visit Date 1"/>
            </a:graphicData>
          </a:graphic>
        </xdr:graphicFrame>
      </mc:Choice>
      <mc:Fallback xmlns="">
        <xdr:sp macro="" textlink="">
          <xdr:nvSpPr>
            <xdr:cNvPr id="0" name=""/>
            <xdr:cNvSpPr>
              <a:spLocks noTextEdit="1"/>
            </xdr:cNvSpPr>
          </xdr:nvSpPr>
          <xdr:spPr>
            <a:xfrm>
              <a:off x="69369" y="2983301"/>
              <a:ext cx="1131322" cy="1714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362799</xdr:colOff>
      <xdr:row>5</xdr:row>
      <xdr:rowOff>125090</xdr:rowOff>
    </xdr:from>
    <xdr:ext cx="613513" cy="348109"/>
    <xdr:sp macro="" textlink="bp_value">
      <xdr:nvSpPr>
        <xdr:cNvPr id="97" name="TextBox 96">
          <a:extLst>
            <a:ext uri="{FF2B5EF4-FFF2-40B4-BE49-F238E27FC236}">
              <a16:creationId xmlns:a16="http://schemas.microsoft.com/office/drawing/2014/main" id="{26EEEEA5-48A2-4B1F-82CE-29C7CD044FC5}"/>
            </a:ext>
          </a:extLst>
        </xdr:cNvPr>
        <xdr:cNvSpPr txBox="1"/>
      </xdr:nvSpPr>
      <xdr:spPr>
        <a:xfrm>
          <a:off x="4077549" y="1077590"/>
          <a:ext cx="613513" cy="3481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GB" sz="1800" b="0" i="0" u="none" strike="noStrike">
              <a:solidFill>
                <a:srgbClr val="0C48A1"/>
              </a:solidFill>
              <a:latin typeface="Britannic Bold" panose="020B0903060703020204" pitchFamily="34" charset="0"/>
              <a:ea typeface="+mn-ea"/>
              <a:cs typeface="Calibri"/>
            </a:rPr>
            <a:t>46</a:t>
          </a:r>
        </a:p>
      </xdr:txBody>
    </xdr:sp>
    <xdr:clientData/>
  </xdr:oneCellAnchor>
  <xdr:oneCellAnchor>
    <xdr:from>
      <xdr:col>5</xdr:col>
      <xdr:colOff>255229</xdr:colOff>
      <xdr:row>4</xdr:row>
      <xdr:rowOff>10352</xdr:rowOff>
    </xdr:from>
    <xdr:ext cx="1075872" cy="277064"/>
    <xdr:sp macro="" textlink="">
      <xdr:nvSpPr>
        <xdr:cNvPr id="98" name="TextBox 97">
          <a:extLst>
            <a:ext uri="{FF2B5EF4-FFF2-40B4-BE49-F238E27FC236}">
              <a16:creationId xmlns:a16="http://schemas.microsoft.com/office/drawing/2014/main" id="{C583D226-13C8-4CA0-8E4F-7DF7CEEB3809}"/>
            </a:ext>
          </a:extLst>
        </xdr:cNvPr>
        <xdr:cNvSpPr txBox="1"/>
      </xdr:nvSpPr>
      <xdr:spPr>
        <a:xfrm>
          <a:off x="3969979" y="772352"/>
          <a:ext cx="1075872"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300" b="0">
              <a:solidFill>
                <a:sysClr val="windowText" lastClr="000000"/>
              </a:solidFill>
              <a:latin typeface="Britannic Bold" panose="020B0903060703020204" pitchFamily="34" charset="0"/>
              <a:ea typeface="+mn-ea"/>
              <a:cs typeface="+mn-cs"/>
            </a:rPr>
            <a:t>Average Age</a:t>
          </a:r>
        </a:p>
      </xdr:txBody>
    </xdr:sp>
    <xdr:clientData/>
  </xdr:oneCellAnchor>
  <xdr:twoCellAnchor editAs="oneCell">
    <xdr:from>
      <xdr:col>16</xdr:col>
      <xdr:colOff>491244</xdr:colOff>
      <xdr:row>4</xdr:row>
      <xdr:rowOff>80035</xdr:rowOff>
    </xdr:from>
    <xdr:to>
      <xdr:col>17</xdr:col>
      <xdr:colOff>244025</xdr:colOff>
      <xdr:row>6</xdr:row>
      <xdr:rowOff>59035</xdr:rowOff>
    </xdr:to>
    <xdr:pic>
      <xdr:nvPicPr>
        <xdr:cNvPr id="100" name="Picture 99">
          <a:extLst>
            <a:ext uri="{FF2B5EF4-FFF2-40B4-BE49-F238E27FC236}">
              <a16:creationId xmlns:a16="http://schemas.microsoft.com/office/drawing/2014/main" id="{1E1FB0A9-0619-4BFB-A445-CECB1D7490E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10885400" y="842035"/>
          <a:ext cx="360000" cy="360000"/>
        </a:xfrm>
        <a:prstGeom prst="rect">
          <a:avLst/>
        </a:prstGeom>
      </xdr:spPr>
    </xdr:pic>
    <xdr:clientData/>
  </xdr:twoCellAnchor>
  <xdr:oneCellAnchor>
    <xdr:from>
      <xdr:col>13</xdr:col>
      <xdr:colOff>502413</xdr:colOff>
      <xdr:row>4</xdr:row>
      <xdr:rowOff>48556</xdr:rowOff>
    </xdr:from>
    <xdr:ext cx="1831212" cy="277064"/>
    <xdr:sp macro="" textlink="">
      <xdr:nvSpPr>
        <xdr:cNvPr id="101" name="TextBox 100">
          <a:extLst>
            <a:ext uri="{FF2B5EF4-FFF2-40B4-BE49-F238E27FC236}">
              <a16:creationId xmlns:a16="http://schemas.microsoft.com/office/drawing/2014/main" id="{47F0A54C-23A9-4CDB-B793-C0DD267F01DA}"/>
            </a:ext>
          </a:extLst>
        </xdr:cNvPr>
        <xdr:cNvSpPr txBox="1"/>
      </xdr:nvSpPr>
      <xdr:spPr>
        <a:xfrm>
          <a:off x="9074913" y="810556"/>
          <a:ext cx="1831212"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300" b="0">
              <a:solidFill>
                <a:schemeClr val="tx1"/>
              </a:solidFill>
              <a:latin typeface="Britannic Bold" panose="020B0903060703020204" pitchFamily="34" charset="0"/>
              <a:ea typeface="+mn-ea"/>
              <a:cs typeface="+mn-cs"/>
            </a:rPr>
            <a:t>Blood Pressure (Max)</a:t>
          </a:r>
        </a:p>
      </xdr:txBody>
    </xdr:sp>
    <xdr:clientData/>
  </xdr:oneCellAnchor>
  <xdr:oneCellAnchor>
    <xdr:from>
      <xdr:col>13</xdr:col>
      <xdr:colOff>470869</xdr:colOff>
      <xdr:row>5</xdr:row>
      <xdr:rowOff>184848</xdr:rowOff>
    </xdr:from>
    <xdr:ext cx="1741182" cy="348109"/>
    <xdr:sp macro="" textlink="bp_value">
      <xdr:nvSpPr>
        <xdr:cNvPr id="102" name="TextBox 101">
          <a:extLst>
            <a:ext uri="{FF2B5EF4-FFF2-40B4-BE49-F238E27FC236}">
              <a16:creationId xmlns:a16="http://schemas.microsoft.com/office/drawing/2014/main" id="{7943A6BA-57A2-4CF2-AD3C-0B8FE645E1E1}"/>
            </a:ext>
          </a:extLst>
        </xdr:cNvPr>
        <xdr:cNvSpPr txBox="1"/>
      </xdr:nvSpPr>
      <xdr:spPr>
        <a:xfrm>
          <a:off x="9043369" y="1137348"/>
          <a:ext cx="1741182" cy="3481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28214C86-9F38-4F20-8A31-446AE3FF9428}" type="TxLink">
            <a:rPr lang="en-US" sz="1800" b="0" i="0" u="none" strike="noStrike">
              <a:solidFill>
                <a:srgbClr val="0C48A1"/>
              </a:solidFill>
              <a:latin typeface="Britannic Bold" panose="020B0903060703020204" pitchFamily="34" charset="0"/>
              <a:ea typeface="+mn-ea"/>
              <a:cs typeface="Calibri"/>
            </a:rPr>
            <a:pPr marL="0" indent="0" algn="ctr"/>
            <a:t>140/90mm/Hg</a:t>
          </a:fld>
          <a:endParaRPr lang="en-GB" sz="1800" b="0" i="0" u="none" strike="noStrike">
            <a:solidFill>
              <a:srgbClr val="0C48A1"/>
            </a:solidFill>
            <a:latin typeface="Britannic Bold" panose="020B0903060703020204" pitchFamily="34" charset="0"/>
            <a:ea typeface="+mn-ea"/>
            <a:cs typeface="Calibri"/>
          </a:endParaRPr>
        </a:p>
      </xdr:txBody>
    </xdr:sp>
    <xdr:clientData/>
  </xdr:oneCellAnchor>
  <xdr:twoCellAnchor>
    <xdr:from>
      <xdr:col>13</xdr:col>
      <xdr:colOff>212994</xdr:colOff>
      <xdr:row>1</xdr:row>
      <xdr:rowOff>117</xdr:rowOff>
    </xdr:from>
    <xdr:to>
      <xdr:col>15</xdr:col>
      <xdr:colOff>183049</xdr:colOff>
      <xdr:row>3</xdr:row>
      <xdr:rowOff>76199</xdr:rowOff>
    </xdr:to>
    <xdr:sp macro="" textlink="">
      <xdr:nvSpPr>
        <xdr:cNvPr id="131" name="Rectangle: Rounded Corners 130">
          <a:hlinkClick xmlns:r="http://schemas.openxmlformats.org/officeDocument/2006/relationships" r:id="rId8"/>
          <a:extLst>
            <a:ext uri="{FF2B5EF4-FFF2-40B4-BE49-F238E27FC236}">
              <a16:creationId xmlns:a16="http://schemas.microsoft.com/office/drawing/2014/main" id="{B7550239-7613-430F-877D-FC1F54B1440C}"/>
            </a:ext>
          </a:extLst>
        </xdr:cNvPr>
        <xdr:cNvSpPr/>
      </xdr:nvSpPr>
      <xdr:spPr>
        <a:xfrm>
          <a:off x="8765650" y="188633"/>
          <a:ext cx="1180524" cy="453113"/>
        </a:xfrm>
        <a:prstGeom prst="roundRect">
          <a:avLst>
            <a:gd name="adj" fmla="val 5816"/>
          </a:avLst>
        </a:prstGeom>
        <a:solidFill>
          <a:srgbClr val="0D47A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b="1">
              <a:solidFill>
                <a:schemeClr val="bg1"/>
              </a:solidFill>
            </a:rPr>
            <a:t>                Analysis</a:t>
          </a:r>
        </a:p>
      </xdr:txBody>
    </xdr:sp>
    <xdr:clientData/>
  </xdr:twoCellAnchor>
  <xdr:twoCellAnchor editAs="oneCell">
    <xdr:from>
      <xdr:col>13</xdr:col>
      <xdr:colOff>287810</xdr:colOff>
      <xdr:row>1</xdr:row>
      <xdr:rowOff>59533</xdr:rowOff>
    </xdr:from>
    <xdr:to>
      <xdr:col>14</xdr:col>
      <xdr:colOff>25871</xdr:colOff>
      <xdr:row>3</xdr:row>
      <xdr:rowOff>23813</xdr:rowOff>
    </xdr:to>
    <xdr:pic>
      <xdr:nvPicPr>
        <xdr:cNvPr id="135" name="Picture 134">
          <a:extLst>
            <a:ext uri="{FF2B5EF4-FFF2-40B4-BE49-F238E27FC236}">
              <a16:creationId xmlns:a16="http://schemas.microsoft.com/office/drawing/2014/main" id="{62EE9C82-2FED-43D8-BDC6-708FC5A50E1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flipH="1">
          <a:off x="8860310" y="250033"/>
          <a:ext cx="345280" cy="345280"/>
        </a:xfrm>
        <a:prstGeom prst="rect">
          <a:avLst/>
        </a:prstGeom>
        <a:solidFill>
          <a:srgbClr val="0C48A1"/>
        </a:solidFill>
      </xdr:spPr>
    </xdr:pic>
    <xdr:clientData/>
  </xdr:twoCellAnchor>
  <xdr:twoCellAnchor editAs="oneCell">
    <xdr:from>
      <xdr:col>8</xdr:col>
      <xdr:colOff>36425</xdr:colOff>
      <xdr:row>4</xdr:row>
      <xdr:rowOff>18122</xdr:rowOff>
    </xdr:from>
    <xdr:to>
      <xdr:col>8</xdr:col>
      <xdr:colOff>440532</xdr:colOff>
      <xdr:row>6</xdr:row>
      <xdr:rowOff>41229</xdr:rowOff>
    </xdr:to>
    <xdr:pic>
      <xdr:nvPicPr>
        <xdr:cNvPr id="64" name="Picture 63">
          <a:extLst>
            <a:ext uri="{FF2B5EF4-FFF2-40B4-BE49-F238E27FC236}">
              <a16:creationId xmlns:a16="http://schemas.microsoft.com/office/drawing/2014/main" id="{8E111D22-E708-4F96-B00C-0F9ED9ABF46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5572831" y="780122"/>
          <a:ext cx="404107" cy="404107"/>
        </a:xfrm>
        <a:prstGeom prst="rect">
          <a:avLst/>
        </a:prstGeom>
      </xdr:spPr>
    </xdr:pic>
    <xdr:clientData/>
  </xdr:twoCellAnchor>
</xdr:wsDr>
</file>

<file path=xl/drawings/drawing5.xml><?xml version="1.0" encoding="utf-8"?>
<c:userShapes xmlns:c="http://schemas.openxmlformats.org/drawingml/2006/chart">
  <cdr:relSizeAnchor xmlns:cdr="http://schemas.openxmlformats.org/drawingml/2006/chartDrawing">
    <cdr:from>
      <cdr:x>0.42249</cdr:x>
      <cdr:y>0.3617</cdr:y>
    </cdr:from>
    <cdr:to>
      <cdr:x>0.65705</cdr:x>
      <cdr:y>0.6617</cdr:y>
    </cdr:to>
    <cdr:pic>
      <cdr:nvPicPr>
        <cdr:cNvPr id="3" name="Graphic 2" descr="Man and woman with solid fill">
          <a:extLst xmlns:a="http://schemas.openxmlformats.org/drawingml/2006/main">
            <a:ext uri="{FF2B5EF4-FFF2-40B4-BE49-F238E27FC236}">
              <a16:creationId xmlns:a16="http://schemas.microsoft.com/office/drawing/2014/main" id="{F5438DEC-C636-412E-AB91-90456D0FDED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alphaModFix amt="70000"/>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255553" y="809627"/>
          <a:ext cx="697071" cy="671513"/>
        </a:xfrm>
        <a:prstGeom xmlns:a="http://schemas.openxmlformats.org/drawingml/2006/main" prst="rect">
          <a:avLst/>
        </a:prstGeom>
      </cdr:spPr>
    </cdr:pic>
  </cdr:relSizeAnchor>
</c:userShapes>
</file>

<file path=xl/drawings/drawing6.xml><?xml version="1.0" encoding="utf-8"?>
<xdr:wsDr xmlns:xdr="http://schemas.openxmlformats.org/drawingml/2006/spreadsheetDrawing" xmlns:a="http://schemas.openxmlformats.org/drawingml/2006/main">
  <xdr:twoCellAnchor>
    <xdr:from>
      <xdr:col>0</xdr:col>
      <xdr:colOff>57150</xdr:colOff>
      <xdr:row>0</xdr:row>
      <xdr:rowOff>57150</xdr:rowOff>
    </xdr:from>
    <xdr:to>
      <xdr:col>0</xdr:col>
      <xdr:colOff>1190625</xdr:colOff>
      <xdr:row>33</xdr:row>
      <xdr:rowOff>0</xdr:rowOff>
    </xdr:to>
    <xdr:sp macro="" textlink="">
      <xdr:nvSpPr>
        <xdr:cNvPr id="3" name="Rectangle: Rounded Corners 2">
          <a:extLst>
            <a:ext uri="{FF2B5EF4-FFF2-40B4-BE49-F238E27FC236}">
              <a16:creationId xmlns:a16="http://schemas.microsoft.com/office/drawing/2014/main" id="{7CB963F8-5873-4712-9BD2-4D9F19A69C99}"/>
            </a:ext>
          </a:extLst>
        </xdr:cNvPr>
        <xdr:cNvSpPr/>
      </xdr:nvSpPr>
      <xdr:spPr>
        <a:xfrm>
          <a:off x="57150" y="57150"/>
          <a:ext cx="1133475" cy="6229350"/>
        </a:xfrm>
        <a:prstGeom prst="roundRect">
          <a:avLst>
            <a:gd name="adj" fmla="val 3764"/>
          </a:avLst>
        </a:prstGeom>
        <a:gradFill flip="none" rotWithShape="1">
          <a:gsLst>
            <a:gs pos="0">
              <a:srgbClr val="8596C0">
                <a:tint val="66000"/>
                <a:satMod val="160000"/>
              </a:srgbClr>
            </a:gs>
            <a:gs pos="50000">
              <a:srgbClr val="8596C0">
                <a:tint val="44500"/>
                <a:satMod val="160000"/>
              </a:srgbClr>
            </a:gs>
            <a:gs pos="100000">
              <a:srgbClr val="8596C0">
                <a:tint val="23500"/>
                <a:satMod val="160000"/>
              </a:srgbClr>
            </a:gs>
          </a:gsLst>
          <a:lin ang="2700000" scaled="1"/>
          <a:tileRect/>
        </a:gra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28574</xdr:colOff>
      <xdr:row>0</xdr:row>
      <xdr:rowOff>76198</xdr:rowOff>
    </xdr:from>
    <xdr:to>
      <xdr:col>17</xdr:col>
      <xdr:colOff>305519</xdr:colOff>
      <xdr:row>3</xdr:row>
      <xdr:rowOff>104090</xdr:rowOff>
    </xdr:to>
    <xdr:sp macro="" textlink="">
      <xdr:nvSpPr>
        <xdr:cNvPr id="4" name="Rectangle: Rounded Corners 3">
          <a:extLst>
            <a:ext uri="{FF2B5EF4-FFF2-40B4-BE49-F238E27FC236}">
              <a16:creationId xmlns:a16="http://schemas.microsoft.com/office/drawing/2014/main" id="{B695AEB2-376A-46CF-AF6A-99E10D884D7C}"/>
            </a:ext>
          </a:extLst>
        </xdr:cNvPr>
        <xdr:cNvSpPr/>
      </xdr:nvSpPr>
      <xdr:spPr>
        <a:xfrm>
          <a:off x="1314449" y="76198"/>
          <a:ext cx="10030545" cy="599392"/>
        </a:xfrm>
        <a:prstGeom prst="roundRect">
          <a:avLst>
            <a:gd name="adj" fmla="val 5431"/>
          </a:avLst>
        </a:prstGeom>
        <a:gradFill flip="none" rotWithShape="1">
          <a:gsLst>
            <a:gs pos="0">
              <a:srgbClr val="8596C0">
                <a:tint val="66000"/>
                <a:satMod val="160000"/>
              </a:srgbClr>
            </a:gs>
            <a:gs pos="5000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a:solidFill>
                <a:srgbClr val="0C48A1"/>
              </a:solidFill>
              <a:latin typeface="Britannic Bold" panose="020B0903060703020204" pitchFamily="34" charset="0"/>
            </a:rPr>
            <a:t>WIGROUP</a:t>
          </a:r>
          <a:r>
            <a:rPr lang="en-GB" sz="1800" baseline="0">
              <a:solidFill>
                <a:srgbClr val="0C48A1"/>
              </a:solidFill>
              <a:latin typeface="Britannic Bold" panose="020B0903060703020204" pitchFamily="34" charset="0"/>
            </a:rPr>
            <a:t> MEDICAL CENTER DASHBOARD</a:t>
          </a:r>
        </a:p>
        <a:p>
          <a:pPr algn="l"/>
          <a:r>
            <a:rPr lang="en-GB" sz="1100" b="1">
              <a:solidFill>
                <a:srgbClr val="0C48A1"/>
              </a:solidFill>
              <a:latin typeface="Arial" panose="020B0604020202020204" pitchFamily="34" charset="0"/>
              <a:cs typeface="Arial" panose="020B0604020202020204" pitchFamily="34" charset="0"/>
            </a:rPr>
            <a:t>Financial Analysis</a:t>
          </a:r>
        </a:p>
      </xdr:txBody>
    </xdr:sp>
    <xdr:clientData/>
  </xdr:twoCellAnchor>
  <xdr:twoCellAnchor>
    <xdr:from>
      <xdr:col>0</xdr:col>
      <xdr:colOff>66675</xdr:colOff>
      <xdr:row>0</xdr:row>
      <xdr:rowOff>142876</xdr:rowOff>
    </xdr:from>
    <xdr:to>
      <xdr:col>0</xdr:col>
      <xdr:colOff>1190625</xdr:colOff>
      <xdr:row>5</xdr:row>
      <xdr:rowOff>38100</xdr:rowOff>
    </xdr:to>
    <xdr:grpSp>
      <xdr:nvGrpSpPr>
        <xdr:cNvPr id="5" name="Group 4">
          <a:extLst>
            <a:ext uri="{FF2B5EF4-FFF2-40B4-BE49-F238E27FC236}">
              <a16:creationId xmlns:a16="http://schemas.microsoft.com/office/drawing/2014/main" id="{EE801CDE-F867-40EF-8857-2EA39A3771F0}"/>
            </a:ext>
          </a:extLst>
        </xdr:cNvPr>
        <xdr:cNvGrpSpPr/>
      </xdr:nvGrpSpPr>
      <xdr:grpSpPr>
        <a:xfrm>
          <a:off x="66675" y="142876"/>
          <a:ext cx="1123950" cy="800099"/>
          <a:chOff x="66675" y="142876"/>
          <a:chExt cx="1123950" cy="838738"/>
        </a:xfrm>
      </xdr:grpSpPr>
      <xdr:pic>
        <xdr:nvPicPr>
          <xdr:cNvPr id="6" name="Picture 5">
            <a:extLst>
              <a:ext uri="{FF2B5EF4-FFF2-40B4-BE49-F238E27FC236}">
                <a16:creationId xmlns:a16="http://schemas.microsoft.com/office/drawing/2014/main" id="{56606C13-9221-4EA8-8FC3-869C896B46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 y="274428"/>
            <a:ext cx="1123950" cy="707186"/>
          </a:xfrm>
          <a:prstGeom prst="rect">
            <a:avLst/>
          </a:prstGeom>
        </xdr:spPr>
      </xdr:pic>
      <xdr:pic>
        <xdr:nvPicPr>
          <xdr:cNvPr id="7" name="Picture 6">
            <a:extLst>
              <a:ext uri="{FF2B5EF4-FFF2-40B4-BE49-F238E27FC236}">
                <a16:creationId xmlns:a16="http://schemas.microsoft.com/office/drawing/2014/main" id="{68567B62-9D08-49DD-9C97-AF083BF7DDD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142876"/>
            <a:ext cx="485775" cy="263934"/>
          </a:xfrm>
          <a:prstGeom prst="rect">
            <a:avLst/>
          </a:prstGeom>
        </xdr:spPr>
      </xdr:pic>
    </xdr:grpSp>
    <xdr:clientData/>
  </xdr:twoCellAnchor>
  <xdr:twoCellAnchor>
    <xdr:from>
      <xdr:col>9</xdr:col>
      <xdr:colOff>178594</xdr:colOff>
      <xdr:row>0</xdr:row>
      <xdr:rowOff>189478</xdr:rowOff>
    </xdr:from>
    <xdr:to>
      <xdr:col>11</xdr:col>
      <xdr:colOff>221167</xdr:colOff>
      <xdr:row>3</xdr:row>
      <xdr:rowOff>76701</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A0DC5673-9FC7-4319-9A77-994B5C7011B3}"/>
            </a:ext>
          </a:extLst>
        </xdr:cNvPr>
        <xdr:cNvSpPr/>
      </xdr:nvSpPr>
      <xdr:spPr>
        <a:xfrm>
          <a:off x="6322219" y="189478"/>
          <a:ext cx="1257011" cy="458723"/>
        </a:xfrm>
        <a:prstGeom prst="roundRect">
          <a:avLst>
            <a:gd name="adj" fmla="val 5431"/>
          </a:avLst>
        </a:prstGeom>
        <a:solidFill>
          <a:srgbClr val="0C48A1"/>
        </a:solidFill>
        <a:effectLst>
          <a:glow>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a:p>
          <a:pPr algn="r"/>
          <a:r>
            <a:rPr lang="en-GB" sz="1100" b="1">
              <a:ln>
                <a:noFill/>
              </a:ln>
              <a:solidFill>
                <a:schemeClr val="bg1"/>
              </a:solidFill>
            </a:rPr>
            <a:t>Dashboard</a:t>
          </a:r>
        </a:p>
      </xdr:txBody>
    </xdr:sp>
    <xdr:clientData/>
  </xdr:twoCellAnchor>
  <xdr:twoCellAnchor>
    <xdr:from>
      <xdr:col>9</xdr:col>
      <xdr:colOff>142874</xdr:colOff>
      <xdr:row>1</xdr:row>
      <xdr:rowOff>102615</xdr:rowOff>
    </xdr:from>
    <xdr:to>
      <xdr:col>10</xdr:col>
      <xdr:colOff>107156</xdr:colOff>
      <xdr:row>3</xdr:row>
      <xdr:rowOff>0</xdr:rowOff>
    </xdr:to>
    <xdr:pic>
      <xdr:nvPicPr>
        <xdr:cNvPr id="10" name="Picture 9">
          <a:hlinkClick xmlns:r="http://schemas.openxmlformats.org/officeDocument/2006/relationships" r:id="rId4"/>
          <a:extLst>
            <a:ext uri="{FF2B5EF4-FFF2-40B4-BE49-F238E27FC236}">
              <a16:creationId xmlns:a16="http://schemas.microsoft.com/office/drawing/2014/main" id="{8BED7947-0C6E-4E89-8A91-DD473445ADB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t="34826" b="34826"/>
        <a:stretch/>
      </xdr:blipFill>
      <xdr:spPr>
        <a:xfrm>
          <a:off x="6286499" y="293115"/>
          <a:ext cx="571501" cy="278385"/>
        </a:xfrm>
        <a:prstGeom prst="rect">
          <a:avLst/>
        </a:prstGeom>
      </xdr:spPr>
    </xdr:pic>
    <xdr:clientData/>
  </xdr:twoCellAnchor>
  <xdr:twoCellAnchor>
    <xdr:from>
      <xdr:col>11</xdr:col>
      <xdr:colOff>304243</xdr:colOff>
      <xdr:row>1</xdr:row>
      <xdr:rowOff>0</xdr:rowOff>
    </xdr:from>
    <xdr:to>
      <xdr:col>13</xdr:col>
      <xdr:colOff>129918</xdr:colOff>
      <xdr:row>3</xdr:row>
      <xdr:rowOff>76201</xdr:rowOff>
    </xdr:to>
    <xdr:sp macro="" textlink="">
      <xdr:nvSpPr>
        <xdr:cNvPr id="11" name="Rectangle: Rounded Corners 10">
          <a:hlinkClick xmlns:r="http://schemas.openxmlformats.org/officeDocument/2006/relationships" r:id="rId6"/>
          <a:extLst>
            <a:ext uri="{FF2B5EF4-FFF2-40B4-BE49-F238E27FC236}">
              <a16:creationId xmlns:a16="http://schemas.microsoft.com/office/drawing/2014/main" id="{76D64523-5ED9-4910-879C-07288D2B99BB}"/>
            </a:ext>
          </a:extLst>
        </xdr:cNvPr>
        <xdr:cNvSpPr/>
      </xdr:nvSpPr>
      <xdr:spPr>
        <a:xfrm>
          <a:off x="7686118" y="190500"/>
          <a:ext cx="1044875" cy="457201"/>
        </a:xfrm>
        <a:prstGeom prst="roundRect">
          <a:avLst>
            <a:gd name="adj" fmla="val 5431"/>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a:p>
          <a:pPr algn="r"/>
          <a:r>
            <a:rPr lang="en-GB" sz="1100" b="1" baseline="0">
              <a:solidFill>
                <a:sysClr val="windowText" lastClr="000000"/>
              </a:solidFill>
            </a:rPr>
            <a:t>          </a:t>
          </a:r>
          <a:r>
            <a:rPr lang="en-GB" sz="1100" b="1">
              <a:solidFill>
                <a:schemeClr val="bg1"/>
              </a:solidFill>
            </a:rPr>
            <a:t>Dataset</a:t>
          </a:r>
        </a:p>
      </xdr:txBody>
    </xdr:sp>
    <xdr:clientData/>
  </xdr:twoCellAnchor>
  <xdr:twoCellAnchor>
    <xdr:from>
      <xdr:col>11</xdr:col>
      <xdr:colOff>381000</xdr:colOff>
      <xdr:row>1</xdr:row>
      <xdr:rowOff>11122</xdr:rowOff>
    </xdr:from>
    <xdr:to>
      <xdr:col>12</xdr:col>
      <xdr:colOff>55711</xdr:colOff>
      <xdr:row>3</xdr:row>
      <xdr:rowOff>69640</xdr:rowOff>
    </xdr:to>
    <xdr:pic>
      <xdr:nvPicPr>
        <xdr:cNvPr id="12" name="Picture 11">
          <a:extLst>
            <a:ext uri="{FF2B5EF4-FFF2-40B4-BE49-F238E27FC236}">
              <a16:creationId xmlns:a16="http://schemas.microsoft.com/office/drawing/2014/main" id="{9E658829-8B15-4376-8AE0-3C4DBA37AE8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l="17927" r="17927"/>
        <a:stretch/>
      </xdr:blipFill>
      <xdr:spPr>
        <a:xfrm>
          <a:off x="7739063" y="201622"/>
          <a:ext cx="281929" cy="439518"/>
        </a:xfrm>
        <a:prstGeom prst="rect">
          <a:avLst/>
        </a:prstGeom>
      </xdr:spPr>
    </xdr:pic>
    <xdr:clientData/>
  </xdr:twoCellAnchor>
  <xdr:twoCellAnchor>
    <xdr:from>
      <xdr:col>13</xdr:col>
      <xdr:colOff>309248</xdr:colOff>
      <xdr:row>0</xdr:row>
      <xdr:rowOff>130114</xdr:rowOff>
    </xdr:from>
    <xdr:to>
      <xdr:col>15</xdr:col>
      <xdr:colOff>134922</xdr:colOff>
      <xdr:row>3</xdr:row>
      <xdr:rowOff>76200</xdr:rowOff>
    </xdr:to>
    <xdr:grpSp>
      <xdr:nvGrpSpPr>
        <xdr:cNvPr id="13" name="Group 12">
          <a:extLst>
            <a:ext uri="{FF2B5EF4-FFF2-40B4-BE49-F238E27FC236}">
              <a16:creationId xmlns:a16="http://schemas.microsoft.com/office/drawing/2014/main" id="{67BD4BA0-65AB-4B20-A88B-0B904BDBA925}"/>
            </a:ext>
          </a:extLst>
        </xdr:cNvPr>
        <xdr:cNvGrpSpPr/>
      </xdr:nvGrpSpPr>
      <xdr:grpSpPr>
        <a:xfrm>
          <a:off x="9177023" y="130114"/>
          <a:ext cx="1082974" cy="489011"/>
          <a:chOff x="109537" y="2705340"/>
          <a:chExt cx="1047750" cy="453605"/>
        </a:xfrm>
      </xdr:grpSpPr>
      <xdr:sp macro="" textlink="">
        <xdr:nvSpPr>
          <xdr:cNvPr id="14" name="Rectangle: Rounded Corners 13">
            <a:hlinkClick xmlns:r="http://schemas.openxmlformats.org/officeDocument/2006/relationships" r:id="rId8"/>
            <a:extLst>
              <a:ext uri="{FF2B5EF4-FFF2-40B4-BE49-F238E27FC236}">
                <a16:creationId xmlns:a16="http://schemas.microsoft.com/office/drawing/2014/main" id="{EDFCD9EB-55E8-4E33-BAB0-1920BC14341A}"/>
              </a:ext>
            </a:extLst>
          </xdr:cNvPr>
          <xdr:cNvSpPr/>
        </xdr:nvSpPr>
        <xdr:spPr>
          <a:xfrm>
            <a:off x="8926677" y="188703"/>
            <a:ext cx="1047750" cy="453605"/>
          </a:xfrm>
          <a:prstGeom prst="roundRect">
            <a:avLst>
              <a:gd name="adj" fmla="val 5431"/>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a:p>
            <a:pPr algn="r"/>
            <a:r>
              <a:rPr lang="en-GB" sz="1100" b="1">
                <a:solidFill>
                  <a:sysClr val="windowText" lastClr="000000"/>
                </a:solidFill>
              </a:rPr>
              <a:t>           </a:t>
            </a:r>
            <a:r>
              <a:rPr lang="en-GB" sz="1100" b="1">
                <a:solidFill>
                  <a:schemeClr val="bg1"/>
                </a:solidFill>
              </a:rPr>
              <a:t>Analysis</a:t>
            </a:r>
          </a:p>
        </xdr:txBody>
      </xdr:sp>
      <xdr:pic>
        <xdr:nvPicPr>
          <xdr:cNvPr id="15" name="Picture 14">
            <a:extLst>
              <a:ext uri="{FF2B5EF4-FFF2-40B4-BE49-F238E27FC236}">
                <a16:creationId xmlns:a16="http://schemas.microsoft.com/office/drawing/2014/main" id="{20FDAF43-5C02-469D-9EDB-4C9DFB76172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939248" y="130114"/>
            <a:ext cx="301790" cy="425255"/>
          </a:xfrm>
          <a:prstGeom prst="rect">
            <a:avLst/>
          </a:prstGeom>
        </xdr:spPr>
      </xdr:pic>
    </xdr:grpSp>
    <xdr:clientData/>
  </xdr:twoCellAnchor>
  <xdr:twoCellAnchor>
    <xdr:from>
      <xdr:col>15</xdr:col>
      <xdr:colOff>266124</xdr:colOff>
      <xdr:row>0</xdr:row>
      <xdr:rowOff>189357</xdr:rowOff>
    </xdr:from>
    <xdr:to>
      <xdr:col>16</xdr:col>
      <xdr:colOff>591413</xdr:colOff>
      <xdr:row>3</xdr:row>
      <xdr:rowOff>76200</xdr:rowOff>
    </xdr:to>
    <xdr:sp macro="" textlink="">
      <xdr:nvSpPr>
        <xdr:cNvPr id="17" name="Rectangle: Rounded Corners 16">
          <a:extLst>
            <a:ext uri="{FF2B5EF4-FFF2-40B4-BE49-F238E27FC236}">
              <a16:creationId xmlns:a16="http://schemas.microsoft.com/office/drawing/2014/main" id="{B32ED7A1-3367-4351-B80C-C80525F9D1F9}"/>
            </a:ext>
          </a:extLst>
        </xdr:cNvPr>
        <xdr:cNvSpPr/>
      </xdr:nvSpPr>
      <xdr:spPr>
        <a:xfrm>
          <a:off x="10053062" y="189357"/>
          <a:ext cx="932507" cy="458343"/>
        </a:xfrm>
        <a:prstGeom prst="roundRect">
          <a:avLst>
            <a:gd name="adj" fmla="val 5431"/>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a:p>
          <a:pPr algn="r"/>
          <a:r>
            <a:rPr lang="en-GB" sz="1100" b="1">
              <a:solidFill>
                <a:sysClr val="windowText" lastClr="000000"/>
              </a:solidFill>
            </a:rPr>
            <a:t>             </a:t>
          </a:r>
          <a:r>
            <a:rPr lang="en-GB" sz="1100" b="1">
              <a:solidFill>
                <a:schemeClr val="bg1"/>
              </a:solidFill>
            </a:rPr>
            <a:t>Info</a:t>
          </a:r>
        </a:p>
      </xdr:txBody>
    </xdr:sp>
    <xdr:clientData/>
  </xdr:twoCellAnchor>
  <xdr:twoCellAnchor>
    <xdr:from>
      <xdr:col>15</xdr:col>
      <xdr:colOff>285670</xdr:colOff>
      <xdr:row>1</xdr:row>
      <xdr:rowOff>76447</xdr:rowOff>
    </xdr:from>
    <xdr:to>
      <xdr:col>16</xdr:col>
      <xdr:colOff>2413</xdr:colOff>
      <xdr:row>3</xdr:row>
      <xdr:rowOff>351</xdr:rowOff>
    </xdr:to>
    <xdr:pic>
      <xdr:nvPicPr>
        <xdr:cNvPr id="18" name="Picture 17">
          <a:extLst>
            <a:ext uri="{FF2B5EF4-FFF2-40B4-BE49-F238E27FC236}">
              <a16:creationId xmlns:a16="http://schemas.microsoft.com/office/drawing/2014/main" id="{E08D165C-0EA5-4CAE-A97C-27D04584CCB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10072608" y="266947"/>
          <a:ext cx="323961" cy="304904"/>
        </a:xfrm>
        <a:prstGeom prst="rect">
          <a:avLst/>
        </a:prstGeom>
      </xdr:spPr>
    </xdr:pic>
    <xdr:clientData/>
  </xdr:twoCellAnchor>
  <xdr:oneCellAnchor>
    <xdr:from>
      <xdr:col>1</xdr:col>
      <xdr:colOff>66675</xdr:colOff>
      <xdr:row>3</xdr:row>
      <xdr:rowOff>171450</xdr:rowOff>
    </xdr:from>
    <xdr:ext cx="1228725" cy="277064"/>
    <xdr:sp macro="" textlink="">
      <xdr:nvSpPr>
        <xdr:cNvPr id="19" name="TextBox 18">
          <a:extLst>
            <a:ext uri="{FF2B5EF4-FFF2-40B4-BE49-F238E27FC236}">
              <a16:creationId xmlns:a16="http://schemas.microsoft.com/office/drawing/2014/main" id="{A3CE86FE-1C8F-4FAF-93DF-9B0AE0B30E22}"/>
            </a:ext>
          </a:extLst>
        </xdr:cNvPr>
        <xdr:cNvSpPr txBox="1"/>
      </xdr:nvSpPr>
      <xdr:spPr>
        <a:xfrm>
          <a:off x="1352550" y="742950"/>
          <a:ext cx="1228725"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300" b="0">
            <a:solidFill>
              <a:sysClr val="windowText" lastClr="000000"/>
            </a:solidFill>
            <a:latin typeface="Britannic Bold" panose="020B0903060703020204" pitchFamily="34" charset="0"/>
          </a:endParaRPr>
        </a:p>
      </xdr:txBody>
    </xdr:sp>
    <xdr:clientData/>
  </xdr:oneCellAnchor>
  <xdr:oneCellAnchor>
    <xdr:from>
      <xdr:col>10</xdr:col>
      <xdr:colOff>28575</xdr:colOff>
      <xdr:row>12</xdr:row>
      <xdr:rowOff>9525</xdr:rowOff>
    </xdr:from>
    <xdr:ext cx="184731" cy="210314"/>
    <xdr:sp macro="" textlink="">
      <xdr:nvSpPr>
        <xdr:cNvPr id="22" name="TextBox 21">
          <a:extLst>
            <a:ext uri="{FF2B5EF4-FFF2-40B4-BE49-F238E27FC236}">
              <a16:creationId xmlns:a16="http://schemas.microsoft.com/office/drawing/2014/main" id="{05A46A20-A2B9-4AE0-AAB9-99B68D6E1B14}"/>
            </a:ext>
          </a:extLst>
        </xdr:cNvPr>
        <xdr:cNvSpPr txBox="1"/>
      </xdr:nvSpPr>
      <xdr:spPr>
        <a:xfrm>
          <a:off x="6800850" y="2295525"/>
          <a:ext cx="184731" cy="2103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800" b="0">
            <a:ln>
              <a:solidFill>
                <a:schemeClr val="bg1">
                  <a:lumMod val="75000"/>
                </a:schemeClr>
              </a:solidFill>
            </a:ln>
            <a:solidFill>
              <a:schemeClr val="tx1">
                <a:lumMod val="50000"/>
                <a:lumOff val="50000"/>
              </a:schemeClr>
            </a:solidFill>
            <a:latin typeface="Times New Roman" panose="02020603050405020304" pitchFamily="18" charset="0"/>
            <a:cs typeface="Times New Roman" panose="02020603050405020304" pitchFamily="18" charset="0"/>
          </a:endParaRPr>
        </a:p>
      </xdr:txBody>
    </xdr:sp>
    <xdr:clientData/>
  </xdr:oneCellAnchor>
  <xdr:twoCellAnchor>
    <xdr:from>
      <xdr:col>1</xdr:col>
      <xdr:colOff>15082</xdr:colOff>
      <xdr:row>3</xdr:row>
      <xdr:rowOff>173488</xdr:rowOff>
    </xdr:from>
    <xdr:to>
      <xdr:col>4</xdr:col>
      <xdr:colOff>71438</xdr:colOff>
      <xdr:row>8</xdr:row>
      <xdr:rowOff>11851</xdr:rowOff>
    </xdr:to>
    <xdr:grpSp>
      <xdr:nvGrpSpPr>
        <xdr:cNvPr id="23" name="Group 22">
          <a:extLst>
            <a:ext uri="{FF2B5EF4-FFF2-40B4-BE49-F238E27FC236}">
              <a16:creationId xmlns:a16="http://schemas.microsoft.com/office/drawing/2014/main" id="{344B1D14-1DE1-4FD9-9F6E-24921FD108C7}"/>
            </a:ext>
          </a:extLst>
        </xdr:cNvPr>
        <xdr:cNvGrpSpPr/>
      </xdr:nvGrpSpPr>
      <xdr:grpSpPr>
        <a:xfrm>
          <a:off x="1339057" y="716413"/>
          <a:ext cx="1942306" cy="743238"/>
          <a:chOff x="5429250" y="742950"/>
          <a:chExt cx="2257473" cy="790575"/>
        </a:xfrm>
      </xdr:grpSpPr>
      <xdr:sp macro="" textlink="">
        <xdr:nvSpPr>
          <xdr:cNvPr id="24" name="Rectangle: Rounded Corners 23">
            <a:extLst>
              <a:ext uri="{FF2B5EF4-FFF2-40B4-BE49-F238E27FC236}">
                <a16:creationId xmlns:a16="http://schemas.microsoft.com/office/drawing/2014/main" id="{2E63A6ED-A1D4-4126-AA23-081CFECB8AE8}"/>
              </a:ext>
            </a:extLst>
          </xdr:cNvPr>
          <xdr:cNvSpPr/>
        </xdr:nvSpPr>
        <xdr:spPr>
          <a:xfrm>
            <a:off x="5429250" y="742950"/>
            <a:ext cx="2228850" cy="790575"/>
          </a:xfrm>
          <a:prstGeom prst="roundRect">
            <a:avLst>
              <a:gd name="adj" fmla="val 5431"/>
            </a:avLst>
          </a:prstGeom>
          <a:gradFill flip="none" rotWithShape="1">
            <a:gsLst>
              <a:gs pos="0">
                <a:srgbClr val="8596C0">
                  <a:tint val="66000"/>
                  <a:satMod val="160000"/>
                </a:srgbClr>
              </a:gs>
              <a:gs pos="5000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25" name="Picture 24">
            <a:extLst>
              <a:ext uri="{FF2B5EF4-FFF2-40B4-BE49-F238E27FC236}">
                <a16:creationId xmlns:a16="http://schemas.microsoft.com/office/drawing/2014/main" id="{1163567D-84BB-462E-A895-88FC7820B46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134225" y="804862"/>
            <a:ext cx="415605" cy="276225"/>
          </a:xfrm>
          <a:prstGeom prst="rect">
            <a:avLst/>
          </a:prstGeom>
          <a:noFill/>
        </xdr:spPr>
      </xdr:pic>
      <xdr:sp macro="" textlink="">
        <xdr:nvSpPr>
          <xdr:cNvPr id="26" name="TextBox 25">
            <a:extLst>
              <a:ext uri="{FF2B5EF4-FFF2-40B4-BE49-F238E27FC236}">
                <a16:creationId xmlns:a16="http://schemas.microsoft.com/office/drawing/2014/main" id="{C2C8F021-A64C-4440-A955-E9638EDADDC2}"/>
              </a:ext>
            </a:extLst>
          </xdr:cNvPr>
          <xdr:cNvSpPr txBox="1"/>
        </xdr:nvSpPr>
        <xdr:spPr>
          <a:xfrm>
            <a:off x="5472368" y="745331"/>
            <a:ext cx="1455820" cy="2911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GB" sz="1200" b="0">
                <a:solidFill>
                  <a:schemeClr val="tx1"/>
                </a:solidFill>
                <a:latin typeface="Britannic Bold" panose="020B0903060703020204" pitchFamily="34" charset="0"/>
                <a:ea typeface="+mn-ea"/>
                <a:cs typeface="+mn-cs"/>
              </a:rPr>
              <a:t>Total</a:t>
            </a:r>
            <a:r>
              <a:rPr lang="en-GB" sz="1400" b="0" i="0" u="none" strike="noStrike">
                <a:solidFill>
                  <a:srgbClr val="0C48A1"/>
                </a:solidFill>
                <a:latin typeface="Britannic Bold" panose="020B0903060703020204" pitchFamily="34" charset="0"/>
                <a:ea typeface="+mn-ea"/>
                <a:cs typeface="Calibri"/>
              </a:rPr>
              <a:t> </a:t>
            </a:r>
            <a:r>
              <a:rPr lang="en-GB" sz="1200" b="0">
                <a:solidFill>
                  <a:schemeClr val="tx1"/>
                </a:solidFill>
                <a:latin typeface="Britannic Bold" panose="020B0903060703020204" pitchFamily="34" charset="0"/>
                <a:ea typeface="+mn-ea"/>
                <a:cs typeface="+mn-cs"/>
              </a:rPr>
              <a:t>Revenue</a:t>
            </a:r>
          </a:p>
        </xdr:txBody>
      </xdr:sp>
      <xdr:sp macro="" textlink="revenuetot">
        <xdr:nvSpPr>
          <xdr:cNvPr id="27" name="TextBox 26">
            <a:extLst>
              <a:ext uri="{FF2B5EF4-FFF2-40B4-BE49-F238E27FC236}">
                <a16:creationId xmlns:a16="http://schemas.microsoft.com/office/drawing/2014/main" id="{A6862064-A8EB-496B-BBCA-EBCD90D41C0A}"/>
              </a:ext>
            </a:extLst>
          </xdr:cNvPr>
          <xdr:cNvSpPr txBox="1"/>
        </xdr:nvSpPr>
        <xdr:spPr>
          <a:xfrm>
            <a:off x="5467349" y="981075"/>
            <a:ext cx="1274785" cy="2911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FF542F3E-0C9A-449B-B216-A62FFDA4D2AE}" type="TxLink">
              <a:rPr lang="en-US" sz="1400" b="0" i="0" u="none" strike="noStrike">
                <a:solidFill>
                  <a:srgbClr val="0C48A1"/>
                </a:solidFill>
                <a:latin typeface="Britannic Bold" panose="020B0903060703020204" pitchFamily="34" charset="0"/>
                <a:ea typeface="+mn-ea"/>
                <a:cs typeface="Calibri"/>
              </a:rPr>
              <a:pPr marL="0" indent="0" algn="ctr"/>
              <a:t>$270,761</a:t>
            </a:fld>
            <a:endParaRPr lang="en-GB" sz="1400" b="0" i="0" u="none" strike="noStrike">
              <a:solidFill>
                <a:srgbClr val="0C48A1"/>
              </a:solidFill>
              <a:latin typeface="Britannic Bold" panose="020B0903060703020204" pitchFamily="34" charset="0"/>
              <a:ea typeface="+mn-ea"/>
              <a:cs typeface="Calibri"/>
            </a:endParaRPr>
          </a:p>
        </xdr:txBody>
      </xdr:sp>
      <xdr:sp macro="" textlink="decrease">
        <xdr:nvSpPr>
          <xdr:cNvPr id="28" name="TextBox 27">
            <a:extLst>
              <a:ext uri="{FF2B5EF4-FFF2-40B4-BE49-F238E27FC236}">
                <a16:creationId xmlns:a16="http://schemas.microsoft.com/office/drawing/2014/main" id="{D4F959CE-95E0-49B0-A263-4F44382AC94D}"/>
              </a:ext>
            </a:extLst>
          </xdr:cNvPr>
          <xdr:cNvSpPr txBox="1"/>
        </xdr:nvSpPr>
        <xdr:spPr>
          <a:xfrm>
            <a:off x="5605487" y="1273972"/>
            <a:ext cx="721601" cy="25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355ED2B-955B-4AFE-BB47-947A324A0B5A}" type="TxLink">
              <a:rPr lang="en-US" sz="1050" b="1" i="0" u="none" strike="noStrike">
                <a:solidFill>
                  <a:srgbClr val="FF0000"/>
                </a:solidFill>
                <a:latin typeface="Times New Roman" panose="02020603050405020304" pitchFamily="18" charset="0"/>
                <a:cs typeface="Times New Roman" panose="02020603050405020304" pitchFamily="18" charset="0"/>
              </a:rPr>
              <a:pPr/>
              <a:t>6.5%</a:t>
            </a:fld>
            <a:endParaRPr lang="en-GB" sz="1050" b="1">
              <a:solidFill>
                <a:srgbClr val="FF0000"/>
              </a:solidFill>
              <a:latin typeface="Times New Roman" panose="02020603050405020304" pitchFamily="18" charset="0"/>
              <a:cs typeface="Times New Roman" panose="02020603050405020304" pitchFamily="18" charset="0"/>
            </a:endParaRPr>
          </a:p>
        </xdr:txBody>
      </xdr:sp>
      <xdr:sp macro="" textlink="">
        <xdr:nvSpPr>
          <xdr:cNvPr id="29" name="TextBox 28">
            <a:extLst>
              <a:ext uri="{FF2B5EF4-FFF2-40B4-BE49-F238E27FC236}">
                <a16:creationId xmlns:a16="http://schemas.microsoft.com/office/drawing/2014/main" id="{B71365EB-D8C8-4666-B604-8F18DD24E756}"/>
              </a:ext>
            </a:extLst>
          </xdr:cNvPr>
          <xdr:cNvSpPr txBox="1"/>
        </xdr:nvSpPr>
        <xdr:spPr>
          <a:xfrm>
            <a:off x="6048612" y="1278734"/>
            <a:ext cx="1638111" cy="2249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ysClr val="windowText" lastClr="000000"/>
                </a:solidFill>
                <a:latin typeface="Times New Roman" panose="02020603050405020304" pitchFamily="18" charset="0"/>
                <a:cs typeface="Times New Roman" panose="02020603050405020304" pitchFamily="18" charset="0"/>
              </a:rPr>
              <a:t>Decrease</a:t>
            </a:r>
            <a:r>
              <a:rPr lang="en-GB" sz="900">
                <a:solidFill>
                  <a:sysClr val="windowText" lastClr="000000"/>
                </a:solidFill>
                <a:latin typeface="Times New Roman" panose="02020603050405020304" pitchFamily="18" charset="0"/>
                <a:cs typeface="Times New Roman" panose="02020603050405020304" pitchFamily="18" charset="0"/>
              </a:rPr>
              <a:t> since Last Year</a:t>
            </a:r>
          </a:p>
        </xdr:txBody>
      </xdr:sp>
    </xdr:grpSp>
    <xdr:clientData/>
  </xdr:twoCellAnchor>
  <xdr:twoCellAnchor>
    <xdr:from>
      <xdr:col>4</xdr:col>
      <xdr:colOff>206574</xdr:colOff>
      <xdr:row>3</xdr:row>
      <xdr:rowOff>173488</xdr:rowOff>
    </xdr:from>
    <xdr:to>
      <xdr:col>7</xdr:col>
      <xdr:colOff>171648</xdr:colOff>
      <xdr:row>7</xdr:row>
      <xdr:rowOff>190156</xdr:rowOff>
    </xdr:to>
    <xdr:sp macro="" textlink="">
      <xdr:nvSpPr>
        <xdr:cNvPr id="30" name="Rectangle: Rounded Corners 29">
          <a:extLst>
            <a:ext uri="{FF2B5EF4-FFF2-40B4-BE49-F238E27FC236}">
              <a16:creationId xmlns:a16="http://schemas.microsoft.com/office/drawing/2014/main" id="{BC4CA455-805B-4169-9F44-F598F9068663}"/>
            </a:ext>
          </a:extLst>
        </xdr:cNvPr>
        <xdr:cNvSpPr/>
      </xdr:nvSpPr>
      <xdr:spPr>
        <a:xfrm>
          <a:off x="3314105" y="744988"/>
          <a:ext cx="1786731" cy="778668"/>
        </a:xfrm>
        <a:prstGeom prst="roundRect">
          <a:avLst>
            <a:gd name="adj" fmla="val 5431"/>
          </a:avLst>
        </a:prstGeom>
        <a:gradFill flip="none" rotWithShape="1">
          <a:gsLst>
            <a:gs pos="0">
              <a:srgbClr val="8596C0">
                <a:tint val="66000"/>
                <a:satMod val="160000"/>
              </a:srgbClr>
            </a:gs>
            <a:gs pos="5000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28574</xdr:colOff>
      <xdr:row>8</xdr:row>
      <xdr:rowOff>71438</xdr:rowOff>
    </xdr:from>
    <xdr:to>
      <xdr:col>6</xdr:col>
      <xdr:colOff>171449</xdr:colOff>
      <xdr:row>19</xdr:row>
      <xdr:rowOff>176213</xdr:rowOff>
    </xdr:to>
    <xdr:sp macro="" textlink="">
      <xdr:nvSpPr>
        <xdr:cNvPr id="31" name="Rectangle: Rounded Corners 30">
          <a:extLst>
            <a:ext uri="{FF2B5EF4-FFF2-40B4-BE49-F238E27FC236}">
              <a16:creationId xmlns:a16="http://schemas.microsoft.com/office/drawing/2014/main" id="{D0C57585-13F3-44E3-B455-08AA6543B5CB}"/>
            </a:ext>
          </a:extLst>
        </xdr:cNvPr>
        <xdr:cNvSpPr/>
      </xdr:nvSpPr>
      <xdr:spPr>
        <a:xfrm>
          <a:off x="1314449" y="1595438"/>
          <a:ext cx="3178969" cy="2200275"/>
        </a:xfrm>
        <a:prstGeom prst="roundRect">
          <a:avLst>
            <a:gd name="adj" fmla="val 2640"/>
          </a:avLst>
        </a:prstGeom>
        <a:gradFill flip="none" rotWithShape="1">
          <a:gsLst>
            <a:gs pos="0">
              <a:srgbClr val="8596C0">
                <a:tint val="66000"/>
                <a:satMod val="160000"/>
              </a:srgbClr>
            </a:gs>
            <a:gs pos="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273843</xdr:colOff>
      <xdr:row>8</xdr:row>
      <xdr:rowOff>71438</xdr:rowOff>
    </xdr:from>
    <xdr:to>
      <xdr:col>11</xdr:col>
      <xdr:colOff>566737</xdr:colOff>
      <xdr:row>19</xdr:row>
      <xdr:rowOff>166688</xdr:rowOff>
    </xdr:to>
    <xdr:sp macro="" textlink="">
      <xdr:nvSpPr>
        <xdr:cNvPr id="33" name="Rectangle: Rounded Corners 32">
          <a:extLst>
            <a:ext uri="{FF2B5EF4-FFF2-40B4-BE49-F238E27FC236}">
              <a16:creationId xmlns:a16="http://schemas.microsoft.com/office/drawing/2014/main" id="{FD96E493-6B9A-4A2C-8D71-9C1A3AE0C895}"/>
            </a:ext>
          </a:extLst>
        </xdr:cNvPr>
        <xdr:cNvSpPr/>
      </xdr:nvSpPr>
      <xdr:spPr>
        <a:xfrm>
          <a:off x="4595812" y="1595438"/>
          <a:ext cx="3328988" cy="2190750"/>
        </a:xfrm>
        <a:prstGeom prst="roundRect">
          <a:avLst>
            <a:gd name="adj" fmla="val 2640"/>
          </a:avLst>
        </a:prstGeom>
        <a:gradFill flip="none" rotWithShape="1">
          <a:gsLst>
            <a:gs pos="0">
              <a:srgbClr val="8596C0">
                <a:tint val="66000"/>
                <a:satMod val="160000"/>
              </a:srgbClr>
            </a:gs>
            <a:gs pos="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507207</xdr:colOff>
      <xdr:row>3</xdr:row>
      <xdr:rowOff>173488</xdr:rowOff>
    </xdr:from>
    <xdr:to>
      <xdr:col>17</xdr:col>
      <xdr:colOff>296219</xdr:colOff>
      <xdr:row>8</xdr:row>
      <xdr:rowOff>9766</xdr:rowOff>
    </xdr:to>
    <xdr:sp macro="" textlink="">
      <xdr:nvSpPr>
        <xdr:cNvPr id="36" name="Rectangle: Rounded Corners 35">
          <a:extLst>
            <a:ext uri="{FF2B5EF4-FFF2-40B4-BE49-F238E27FC236}">
              <a16:creationId xmlns:a16="http://schemas.microsoft.com/office/drawing/2014/main" id="{F0192FC6-DA2B-4D15-BCBB-4CB84025F00B}"/>
            </a:ext>
          </a:extLst>
        </xdr:cNvPr>
        <xdr:cNvSpPr/>
      </xdr:nvSpPr>
      <xdr:spPr>
        <a:xfrm>
          <a:off x="9079707" y="744988"/>
          <a:ext cx="2217887" cy="788778"/>
        </a:xfrm>
        <a:prstGeom prst="roundRect">
          <a:avLst>
            <a:gd name="adj" fmla="val 5431"/>
          </a:avLst>
        </a:prstGeom>
        <a:gradFill flip="none" rotWithShape="1">
          <a:gsLst>
            <a:gs pos="0">
              <a:srgbClr val="8596C0">
                <a:tint val="66000"/>
                <a:satMod val="160000"/>
              </a:srgbClr>
            </a:gs>
            <a:gs pos="5000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b="0">
              <a:solidFill>
                <a:schemeClr val="tx1"/>
              </a:solidFill>
              <a:latin typeface="Britannic Bold" panose="020B0903060703020204" pitchFamily="34" charset="0"/>
              <a:ea typeface="+mn-ea"/>
              <a:cs typeface="+mn-cs"/>
            </a:rPr>
            <a:t> Revenue</a:t>
          </a:r>
          <a:r>
            <a:rPr lang="en-GB" sz="1100"/>
            <a:t> </a:t>
          </a:r>
          <a:r>
            <a:rPr lang="en-GB" sz="1200" b="0">
              <a:solidFill>
                <a:schemeClr val="tx1"/>
              </a:solidFill>
              <a:latin typeface="Britannic Bold" panose="020B0903060703020204" pitchFamily="34" charset="0"/>
              <a:ea typeface="+mn-ea"/>
              <a:cs typeface="+mn-cs"/>
            </a:rPr>
            <a:t>Lost</a:t>
          </a:r>
          <a:r>
            <a:rPr lang="en-GB" sz="1100" baseline="0"/>
            <a:t> </a:t>
          </a:r>
        </a:p>
        <a:p>
          <a:pPr algn="l"/>
          <a:r>
            <a:rPr lang="en-GB" sz="1200" b="0">
              <a:solidFill>
                <a:schemeClr val="tx1"/>
              </a:solidFill>
              <a:latin typeface="Britannic Bold" panose="020B0903060703020204" pitchFamily="34" charset="0"/>
              <a:ea typeface="+mn-ea"/>
              <a:cs typeface="+mn-cs"/>
            </a:rPr>
            <a:t> Percentage</a:t>
          </a:r>
        </a:p>
      </xdr:txBody>
    </xdr:sp>
    <xdr:clientData/>
  </xdr:twoCellAnchor>
  <xdr:twoCellAnchor>
    <xdr:from>
      <xdr:col>1</xdr:col>
      <xdr:colOff>19050</xdr:colOff>
      <xdr:row>20</xdr:row>
      <xdr:rowOff>57151</xdr:rowOff>
    </xdr:from>
    <xdr:to>
      <xdr:col>9</xdr:col>
      <xdr:colOff>119062</xdr:colOff>
      <xdr:row>33</xdr:row>
      <xdr:rowOff>0</xdr:rowOff>
    </xdr:to>
    <xdr:sp macro="" textlink="">
      <xdr:nvSpPr>
        <xdr:cNvPr id="37" name="Rectangle: Rounded Corners 36">
          <a:extLst>
            <a:ext uri="{FF2B5EF4-FFF2-40B4-BE49-F238E27FC236}">
              <a16:creationId xmlns:a16="http://schemas.microsoft.com/office/drawing/2014/main" id="{AFA85969-16CA-44EE-BBFC-A492326C9893}"/>
            </a:ext>
          </a:extLst>
        </xdr:cNvPr>
        <xdr:cNvSpPr/>
      </xdr:nvSpPr>
      <xdr:spPr>
        <a:xfrm>
          <a:off x="1304925" y="3867151"/>
          <a:ext cx="4957762" cy="2419349"/>
        </a:xfrm>
        <a:prstGeom prst="roundRect">
          <a:avLst>
            <a:gd name="adj" fmla="val 2640"/>
          </a:avLst>
        </a:prstGeom>
        <a:gradFill flip="none" rotWithShape="1">
          <a:gsLst>
            <a:gs pos="0">
              <a:srgbClr val="8596C0">
                <a:tint val="66000"/>
                <a:satMod val="160000"/>
              </a:srgbClr>
            </a:gs>
            <a:gs pos="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214312</xdr:colOff>
      <xdr:row>20</xdr:row>
      <xdr:rowOff>66676</xdr:rowOff>
    </xdr:from>
    <xdr:to>
      <xdr:col>17</xdr:col>
      <xdr:colOff>284312</xdr:colOff>
      <xdr:row>33</xdr:row>
      <xdr:rowOff>9525</xdr:rowOff>
    </xdr:to>
    <xdr:sp macro="" textlink="">
      <xdr:nvSpPr>
        <xdr:cNvPr id="39" name="Rectangle: Rounded Corners 38">
          <a:extLst>
            <a:ext uri="{FF2B5EF4-FFF2-40B4-BE49-F238E27FC236}">
              <a16:creationId xmlns:a16="http://schemas.microsoft.com/office/drawing/2014/main" id="{61FA36CA-0B32-4A2C-AE26-135AAB8A4F02}"/>
            </a:ext>
          </a:extLst>
        </xdr:cNvPr>
        <xdr:cNvSpPr/>
      </xdr:nvSpPr>
      <xdr:spPr>
        <a:xfrm>
          <a:off x="6357937" y="3876676"/>
          <a:ext cx="4927750" cy="2419349"/>
        </a:xfrm>
        <a:prstGeom prst="roundRect">
          <a:avLst>
            <a:gd name="adj" fmla="val 2640"/>
          </a:avLst>
        </a:prstGeom>
        <a:gradFill flip="none" rotWithShape="1">
          <a:gsLst>
            <a:gs pos="0">
              <a:srgbClr val="8596C0">
                <a:tint val="66000"/>
                <a:satMod val="160000"/>
              </a:srgbClr>
            </a:gs>
            <a:gs pos="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418217</xdr:colOff>
      <xdr:row>0</xdr:row>
      <xdr:rowOff>71437</xdr:rowOff>
    </xdr:from>
    <xdr:to>
      <xdr:col>23</xdr:col>
      <xdr:colOff>178593</xdr:colOff>
      <xdr:row>32</xdr:row>
      <xdr:rowOff>179916</xdr:rowOff>
    </xdr:to>
    <xdr:sp macro="" textlink="">
      <xdr:nvSpPr>
        <xdr:cNvPr id="43" name="Rectangle: Rounded Corners 42">
          <a:extLst>
            <a:ext uri="{FF2B5EF4-FFF2-40B4-BE49-F238E27FC236}">
              <a16:creationId xmlns:a16="http://schemas.microsoft.com/office/drawing/2014/main" id="{B7A75F1A-7CFE-434A-A768-07E533AA638F}"/>
            </a:ext>
          </a:extLst>
        </xdr:cNvPr>
        <xdr:cNvSpPr/>
      </xdr:nvSpPr>
      <xdr:spPr>
        <a:xfrm>
          <a:off x="11419592" y="71437"/>
          <a:ext cx="3403689" cy="6204479"/>
        </a:xfrm>
        <a:prstGeom prst="roundRect">
          <a:avLst>
            <a:gd name="adj" fmla="val 2640"/>
          </a:avLst>
        </a:prstGeom>
        <a:gradFill flip="none" rotWithShape="1">
          <a:gsLst>
            <a:gs pos="0">
              <a:srgbClr val="8596C0">
                <a:tint val="66000"/>
                <a:satMod val="160000"/>
              </a:srgbClr>
            </a:gs>
            <a:gs pos="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4</xdr:col>
      <xdr:colOff>148489</xdr:colOff>
      <xdr:row>6</xdr:row>
      <xdr:rowOff>65557</xdr:rowOff>
    </xdr:from>
    <xdr:ext cx="1089762" cy="291234"/>
    <xdr:sp macro="" textlink="insurance">
      <xdr:nvSpPr>
        <xdr:cNvPr id="49" name="TextBox 48">
          <a:extLst>
            <a:ext uri="{FF2B5EF4-FFF2-40B4-BE49-F238E27FC236}">
              <a16:creationId xmlns:a16="http://schemas.microsoft.com/office/drawing/2014/main" id="{213E5E1D-55CC-481B-A43B-6CFD6090F029}"/>
            </a:ext>
          </a:extLst>
        </xdr:cNvPr>
        <xdr:cNvSpPr txBox="1"/>
      </xdr:nvSpPr>
      <xdr:spPr>
        <a:xfrm>
          <a:off x="3256020" y="1208557"/>
          <a:ext cx="1089762"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49EC74D8-4C70-4C85-A622-02194147C28D}" type="TxLink">
            <a:rPr lang="en-US" sz="1400" b="0" i="0" u="none" strike="noStrike">
              <a:solidFill>
                <a:srgbClr val="0C48A1"/>
              </a:solidFill>
              <a:latin typeface="Britannic Bold" panose="020B0903060703020204" pitchFamily="34" charset="0"/>
              <a:ea typeface="+mn-ea"/>
              <a:cs typeface="Calibri"/>
            </a:rPr>
            <a:pPr marL="0" indent="0" algn="ctr"/>
            <a:t>$120,011</a:t>
          </a:fld>
          <a:endParaRPr lang="en-GB" sz="1400" b="0" i="0" u="none" strike="noStrike">
            <a:solidFill>
              <a:srgbClr val="0C48A1"/>
            </a:solidFill>
            <a:latin typeface="Britannic Bold" panose="020B0903060703020204" pitchFamily="34" charset="0"/>
            <a:ea typeface="+mn-ea"/>
            <a:cs typeface="Calibri"/>
          </a:endParaRPr>
        </a:p>
      </xdr:txBody>
    </xdr:sp>
    <xdr:clientData/>
  </xdr:oneCellAnchor>
  <xdr:oneCellAnchor>
    <xdr:from>
      <xdr:col>4</xdr:col>
      <xdr:colOff>195698</xdr:colOff>
      <xdr:row>4</xdr:row>
      <xdr:rowOff>57978</xdr:rowOff>
    </xdr:from>
    <xdr:ext cx="1234569" cy="268087"/>
    <xdr:sp macro="" textlink="">
      <xdr:nvSpPr>
        <xdr:cNvPr id="50" name="TextBox 49">
          <a:extLst>
            <a:ext uri="{FF2B5EF4-FFF2-40B4-BE49-F238E27FC236}">
              <a16:creationId xmlns:a16="http://schemas.microsoft.com/office/drawing/2014/main" id="{D7A641E3-A206-4D3D-BEA0-CBE7EF3CEBF7}"/>
            </a:ext>
          </a:extLst>
        </xdr:cNvPr>
        <xdr:cNvSpPr txBox="1"/>
      </xdr:nvSpPr>
      <xdr:spPr>
        <a:xfrm>
          <a:off x="3303229" y="819978"/>
          <a:ext cx="1234569" cy="2680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0">
              <a:solidFill>
                <a:schemeClr val="tx1"/>
              </a:solidFill>
              <a:latin typeface="Britannic Bold" panose="020B0903060703020204" pitchFamily="34" charset="0"/>
              <a:ea typeface="+mn-ea"/>
              <a:cs typeface="+mn-cs"/>
            </a:rPr>
            <a:t>Total</a:t>
          </a:r>
          <a:r>
            <a:rPr lang="en-GB" sz="1100"/>
            <a:t> </a:t>
          </a:r>
          <a:r>
            <a:rPr lang="en-GB" sz="1200" b="0">
              <a:solidFill>
                <a:schemeClr val="tx1"/>
              </a:solidFill>
              <a:latin typeface="Britannic Bold" panose="020B0903060703020204" pitchFamily="34" charset="0"/>
              <a:ea typeface="+mn-ea"/>
              <a:cs typeface="+mn-cs"/>
            </a:rPr>
            <a:t>Insurance</a:t>
          </a:r>
        </a:p>
      </xdr:txBody>
    </xdr:sp>
    <xdr:clientData/>
  </xdr:oneCellAnchor>
  <xdr:twoCellAnchor editAs="oneCell">
    <xdr:from>
      <xdr:col>6</xdr:col>
      <xdr:colOff>360276</xdr:colOff>
      <xdr:row>4</xdr:row>
      <xdr:rowOff>66331</xdr:rowOff>
    </xdr:from>
    <xdr:to>
      <xdr:col>7</xdr:col>
      <xdr:colOff>64615</xdr:colOff>
      <xdr:row>5</xdr:row>
      <xdr:rowOff>190499</xdr:rowOff>
    </xdr:to>
    <xdr:pic>
      <xdr:nvPicPr>
        <xdr:cNvPr id="51" name="Picture 50">
          <a:extLst>
            <a:ext uri="{FF2B5EF4-FFF2-40B4-BE49-F238E27FC236}">
              <a16:creationId xmlns:a16="http://schemas.microsoft.com/office/drawing/2014/main" id="{9F265CC5-3EBE-4339-BE9C-745B3EC5668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82245" y="828331"/>
          <a:ext cx="311558" cy="314668"/>
        </a:xfrm>
        <a:prstGeom prst="rect">
          <a:avLst/>
        </a:prstGeom>
      </xdr:spPr>
    </xdr:pic>
    <xdr:clientData/>
  </xdr:twoCellAnchor>
  <xdr:twoCellAnchor>
    <xdr:from>
      <xdr:col>13</xdr:col>
      <xdr:colOff>212994</xdr:colOff>
      <xdr:row>1</xdr:row>
      <xdr:rowOff>117</xdr:rowOff>
    </xdr:from>
    <xdr:to>
      <xdr:col>15</xdr:col>
      <xdr:colOff>183049</xdr:colOff>
      <xdr:row>3</xdr:row>
      <xdr:rowOff>76199</xdr:rowOff>
    </xdr:to>
    <xdr:sp macro="" textlink="">
      <xdr:nvSpPr>
        <xdr:cNvPr id="56" name="Rectangle: Rounded Corners 55">
          <a:hlinkClick xmlns:r="http://schemas.openxmlformats.org/officeDocument/2006/relationships" r:id="rId8"/>
          <a:extLst>
            <a:ext uri="{FF2B5EF4-FFF2-40B4-BE49-F238E27FC236}">
              <a16:creationId xmlns:a16="http://schemas.microsoft.com/office/drawing/2014/main" id="{D1987CD7-3CED-4289-A4FA-CA92CD98C375}"/>
            </a:ext>
          </a:extLst>
        </xdr:cNvPr>
        <xdr:cNvSpPr/>
      </xdr:nvSpPr>
      <xdr:spPr>
        <a:xfrm>
          <a:off x="8814069" y="190617"/>
          <a:ext cx="1189255" cy="457082"/>
        </a:xfrm>
        <a:prstGeom prst="roundRect">
          <a:avLst>
            <a:gd name="adj" fmla="val 5816"/>
          </a:avLst>
        </a:prstGeom>
        <a:solidFill>
          <a:srgbClr val="0D47A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b="1">
              <a:solidFill>
                <a:schemeClr val="bg1"/>
              </a:solidFill>
            </a:rPr>
            <a:t>                Analysis</a:t>
          </a:r>
        </a:p>
      </xdr:txBody>
    </xdr:sp>
    <xdr:clientData/>
  </xdr:twoCellAnchor>
  <xdr:twoCellAnchor editAs="oneCell">
    <xdr:from>
      <xdr:col>13</xdr:col>
      <xdr:colOff>275903</xdr:colOff>
      <xdr:row>1</xdr:row>
      <xdr:rowOff>59532</xdr:rowOff>
    </xdr:from>
    <xdr:to>
      <xdr:col>14</xdr:col>
      <xdr:colOff>2058</xdr:colOff>
      <xdr:row>3</xdr:row>
      <xdr:rowOff>11906</xdr:rowOff>
    </xdr:to>
    <xdr:pic>
      <xdr:nvPicPr>
        <xdr:cNvPr id="57" name="Picture 56">
          <a:extLst>
            <a:ext uri="{FF2B5EF4-FFF2-40B4-BE49-F238E27FC236}">
              <a16:creationId xmlns:a16="http://schemas.microsoft.com/office/drawing/2014/main" id="{2DB3634F-720F-4C09-AD38-2DD7797F4DF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flipH="1">
          <a:off x="8848403" y="250032"/>
          <a:ext cx="333374" cy="333374"/>
        </a:xfrm>
        <a:prstGeom prst="rect">
          <a:avLst/>
        </a:prstGeom>
      </xdr:spPr>
    </xdr:pic>
    <xdr:clientData/>
  </xdr:twoCellAnchor>
  <xdr:twoCellAnchor>
    <xdr:from>
      <xdr:col>1</xdr:col>
      <xdr:colOff>83345</xdr:colOff>
      <xdr:row>7</xdr:row>
      <xdr:rowOff>11905</xdr:rowOff>
    </xdr:from>
    <xdr:to>
      <xdr:col>1</xdr:col>
      <xdr:colOff>202406</xdr:colOff>
      <xdr:row>7</xdr:row>
      <xdr:rowOff>95250</xdr:rowOff>
    </xdr:to>
    <xdr:sp macro="" textlink="">
      <xdr:nvSpPr>
        <xdr:cNvPr id="61" name="Isosceles Triangle 60">
          <a:extLst>
            <a:ext uri="{FF2B5EF4-FFF2-40B4-BE49-F238E27FC236}">
              <a16:creationId xmlns:a16="http://schemas.microsoft.com/office/drawing/2014/main" id="{F0F08FA3-A5B5-4B9A-88A1-E88597C3D9F5}"/>
            </a:ext>
          </a:extLst>
        </xdr:cNvPr>
        <xdr:cNvSpPr/>
      </xdr:nvSpPr>
      <xdr:spPr>
        <a:xfrm rot="10800000">
          <a:off x="1369220" y="1345405"/>
          <a:ext cx="119061" cy="83345"/>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306784</xdr:colOff>
      <xdr:row>3</xdr:row>
      <xdr:rowOff>173488</xdr:rowOff>
    </xdr:from>
    <xdr:to>
      <xdr:col>10</xdr:col>
      <xdr:colOff>271859</xdr:colOff>
      <xdr:row>7</xdr:row>
      <xdr:rowOff>190156</xdr:rowOff>
    </xdr:to>
    <xdr:sp macro="" textlink="">
      <xdr:nvSpPr>
        <xdr:cNvPr id="63" name="Rectangle: Rounded Corners 62">
          <a:extLst>
            <a:ext uri="{FF2B5EF4-FFF2-40B4-BE49-F238E27FC236}">
              <a16:creationId xmlns:a16="http://schemas.microsoft.com/office/drawing/2014/main" id="{9BA7F534-105E-4DE0-A9B3-BE1EB12A0BDC}"/>
            </a:ext>
          </a:extLst>
        </xdr:cNvPr>
        <xdr:cNvSpPr/>
      </xdr:nvSpPr>
      <xdr:spPr>
        <a:xfrm>
          <a:off x="5235972" y="744988"/>
          <a:ext cx="1786731" cy="778668"/>
        </a:xfrm>
        <a:prstGeom prst="roundRect">
          <a:avLst>
            <a:gd name="adj" fmla="val 5431"/>
          </a:avLst>
        </a:prstGeom>
        <a:gradFill flip="none" rotWithShape="1">
          <a:gsLst>
            <a:gs pos="0">
              <a:srgbClr val="8596C0">
                <a:tint val="66000"/>
                <a:satMod val="160000"/>
              </a:srgbClr>
            </a:gs>
            <a:gs pos="5000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406995</xdr:colOff>
      <xdr:row>3</xdr:row>
      <xdr:rowOff>173488</xdr:rowOff>
    </xdr:from>
    <xdr:to>
      <xdr:col>13</xdr:col>
      <xdr:colOff>372070</xdr:colOff>
      <xdr:row>7</xdr:row>
      <xdr:rowOff>190156</xdr:rowOff>
    </xdr:to>
    <xdr:sp macro="" textlink="">
      <xdr:nvSpPr>
        <xdr:cNvPr id="64" name="Rectangle: Rounded Corners 63">
          <a:extLst>
            <a:ext uri="{FF2B5EF4-FFF2-40B4-BE49-F238E27FC236}">
              <a16:creationId xmlns:a16="http://schemas.microsoft.com/office/drawing/2014/main" id="{BB6781A8-7520-48FF-A2E7-E80D6106366F}"/>
            </a:ext>
          </a:extLst>
        </xdr:cNvPr>
        <xdr:cNvSpPr/>
      </xdr:nvSpPr>
      <xdr:spPr>
        <a:xfrm>
          <a:off x="7157839" y="744988"/>
          <a:ext cx="1786731" cy="778668"/>
        </a:xfrm>
        <a:prstGeom prst="roundRect">
          <a:avLst>
            <a:gd name="adj" fmla="val 5431"/>
          </a:avLst>
        </a:prstGeom>
        <a:gradFill flip="none" rotWithShape="1">
          <a:gsLst>
            <a:gs pos="0">
              <a:srgbClr val="8596C0">
                <a:tint val="66000"/>
                <a:satMod val="160000"/>
              </a:srgbClr>
            </a:gs>
            <a:gs pos="5000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b="0">
              <a:solidFill>
                <a:schemeClr val="tx1"/>
              </a:solidFill>
              <a:latin typeface="Britannic Bold" panose="020B0903060703020204" pitchFamily="34" charset="0"/>
              <a:ea typeface="+mn-ea"/>
              <a:cs typeface="+mn-cs"/>
            </a:rPr>
            <a:t> Total</a:t>
          </a:r>
          <a:r>
            <a:rPr lang="en-GB" sz="1100" baseline="0"/>
            <a:t> </a:t>
          </a:r>
          <a:r>
            <a:rPr lang="en-GB" sz="1200" b="0">
              <a:solidFill>
                <a:schemeClr val="tx1"/>
              </a:solidFill>
              <a:latin typeface="Britannic Bold" panose="020B0903060703020204" pitchFamily="34" charset="0"/>
              <a:ea typeface="+mn-ea"/>
              <a:cs typeface="+mn-cs"/>
            </a:rPr>
            <a:t>Unpaid</a:t>
          </a:r>
          <a:r>
            <a:rPr lang="en-GB" sz="1100" baseline="0"/>
            <a:t> </a:t>
          </a:r>
        </a:p>
        <a:p>
          <a:pPr algn="l"/>
          <a:r>
            <a:rPr lang="en-GB" sz="1200" b="0">
              <a:solidFill>
                <a:schemeClr val="tx1"/>
              </a:solidFill>
              <a:latin typeface="Britannic Bold" panose="020B0903060703020204" pitchFamily="34" charset="0"/>
              <a:ea typeface="+mn-ea"/>
              <a:cs typeface="+mn-cs"/>
            </a:rPr>
            <a:t> Revenue</a:t>
          </a:r>
        </a:p>
      </xdr:txBody>
    </xdr:sp>
    <xdr:clientData/>
  </xdr:twoCellAnchor>
  <xdr:oneCellAnchor>
    <xdr:from>
      <xdr:col>7</xdr:col>
      <xdr:colOff>323819</xdr:colOff>
      <xdr:row>4</xdr:row>
      <xdr:rowOff>12838</xdr:rowOff>
    </xdr:from>
    <xdr:ext cx="1176367" cy="522944"/>
    <xdr:sp macro="" textlink="">
      <xdr:nvSpPr>
        <xdr:cNvPr id="52" name="TextBox 51">
          <a:extLst>
            <a:ext uri="{FF2B5EF4-FFF2-40B4-BE49-F238E27FC236}">
              <a16:creationId xmlns:a16="http://schemas.microsoft.com/office/drawing/2014/main" id="{7A794149-CE6F-4740-8BEF-5DF84484D4D5}"/>
            </a:ext>
          </a:extLst>
        </xdr:cNvPr>
        <xdr:cNvSpPr txBox="1"/>
      </xdr:nvSpPr>
      <xdr:spPr>
        <a:xfrm>
          <a:off x="5253007" y="774838"/>
          <a:ext cx="1176367" cy="5229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GB" sz="1200" b="0">
              <a:solidFill>
                <a:schemeClr val="tx1"/>
              </a:solidFill>
              <a:latin typeface="Britannic Bold" panose="020B0903060703020204" pitchFamily="34" charset="0"/>
              <a:ea typeface="+mn-ea"/>
              <a:cs typeface="+mn-cs"/>
            </a:rPr>
            <a:t>Out-of-Pocket Expenses</a:t>
          </a:r>
        </a:p>
      </xdr:txBody>
    </xdr:sp>
    <xdr:clientData/>
  </xdr:oneCellAnchor>
  <xdr:oneCellAnchor>
    <xdr:from>
      <xdr:col>7</xdr:col>
      <xdr:colOff>351013</xdr:colOff>
      <xdr:row>6</xdr:row>
      <xdr:rowOff>53880</xdr:rowOff>
    </xdr:from>
    <xdr:ext cx="1003673" cy="291234"/>
    <xdr:sp macro="" textlink="outpockt">
      <xdr:nvSpPr>
        <xdr:cNvPr id="53" name="TextBox 52">
          <a:extLst>
            <a:ext uri="{FF2B5EF4-FFF2-40B4-BE49-F238E27FC236}">
              <a16:creationId xmlns:a16="http://schemas.microsoft.com/office/drawing/2014/main" id="{23460C2F-5A76-4E65-A3AC-84CC108CDA14}"/>
            </a:ext>
          </a:extLst>
        </xdr:cNvPr>
        <xdr:cNvSpPr txBox="1"/>
      </xdr:nvSpPr>
      <xdr:spPr>
        <a:xfrm>
          <a:off x="5280201" y="1196880"/>
          <a:ext cx="1003673"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AB78BE3F-31B3-47AA-BC39-DFA9DE1EDF21}" type="TxLink">
            <a:rPr lang="en-US" sz="1400" b="0" i="0" u="none" strike="noStrike">
              <a:solidFill>
                <a:srgbClr val="0C48A1"/>
              </a:solidFill>
              <a:latin typeface="Britannic Bold" panose="020B0903060703020204" pitchFamily="34" charset="0"/>
              <a:ea typeface="+mn-ea"/>
              <a:cs typeface="Calibri"/>
            </a:rPr>
            <a:pPr marL="0" indent="0" algn="ctr"/>
            <a:t>$150,750</a:t>
          </a:fld>
          <a:endParaRPr lang="en-GB" sz="1400" b="0" i="0" u="none" strike="noStrike">
            <a:solidFill>
              <a:srgbClr val="0C48A1"/>
            </a:solidFill>
            <a:latin typeface="Britannic Bold" panose="020B0903060703020204" pitchFamily="34" charset="0"/>
            <a:ea typeface="+mn-ea"/>
            <a:cs typeface="Calibri"/>
          </a:endParaRPr>
        </a:p>
      </xdr:txBody>
    </xdr:sp>
    <xdr:clientData/>
  </xdr:oneCellAnchor>
  <xdr:twoCellAnchor editAs="oneCell">
    <xdr:from>
      <xdr:col>9</xdr:col>
      <xdr:colOff>452079</xdr:colOff>
      <xdr:row>4</xdr:row>
      <xdr:rowOff>23956</xdr:rowOff>
    </xdr:from>
    <xdr:to>
      <xdr:col>10</xdr:col>
      <xdr:colOff>207519</xdr:colOff>
      <xdr:row>6</xdr:row>
      <xdr:rowOff>11906</xdr:rowOff>
    </xdr:to>
    <xdr:pic>
      <xdr:nvPicPr>
        <xdr:cNvPr id="54" name="Picture 53">
          <a:extLst>
            <a:ext uri="{FF2B5EF4-FFF2-40B4-BE49-F238E27FC236}">
              <a16:creationId xmlns:a16="http://schemas.microsoft.com/office/drawing/2014/main" id="{EFF2FC0E-B8F3-4A28-B285-E29B7C68215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595704" y="785956"/>
          <a:ext cx="362659" cy="368950"/>
        </a:xfrm>
        <a:prstGeom prst="rect">
          <a:avLst/>
        </a:prstGeom>
      </xdr:spPr>
    </xdr:pic>
    <xdr:clientData/>
  </xdr:twoCellAnchor>
  <xdr:oneCellAnchor>
    <xdr:from>
      <xdr:col>10</xdr:col>
      <xdr:colOff>467693</xdr:colOff>
      <xdr:row>6</xdr:row>
      <xdr:rowOff>27686</xdr:rowOff>
    </xdr:from>
    <xdr:ext cx="1003673" cy="291234"/>
    <xdr:sp macro="" textlink="totunpaid">
      <xdr:nvSpPr>
        <xdr:cNvPr id="66" name="TextBox 65">
          <a:extLst>
            <a:ext uri="{FF2B5EF4-FFF2-40B4-BE49-F238E27FC236}">
              <a16:creationId xmlns:a16="http://schemas.microsoft.com/office/drawing/2014/main" id="{2775E57A-6A25-4E84-A30D-8EBD627680D2}"/>
            </a:ext>
          </a:extLst>
        </xdr:cNvPr>
        <xdr:cNvSpPr txBox="1"/>
      </xdr:nvSpPr>
      <xdr:spPr>
        <a:xfrm>
          <a:off x="7218537" y="1170686"/>
          <a:ext cx="1003673"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E7AE3F49-235D-44B2-879D-36CD347FDB19}" type="TxLink">
            <a:rPr lang="en-US" sz="1400" b="0" i="0" u="none" strike="noStrike">
              <a:solidFill>
                <a:srgbClr val="0C48A1"/>
              </a:solidFill>
              <a:latin typeface="Britannic Bold" panose="020B0903060703020204" pitchFamily="34" charset="0"/>
              <a:ea typeface="+mn-ea"/>
              <a:cs typeface="Calibri"/>
            </a:rPr>
            <a:pPr marL="0" indent="0" algn="ctr"/>
            <a:t>$201,887</a:t>
          </a:fld>
          <a:endParaRPr lang="en-GB" sz="1400" b="0" i="0" u="none" strike="noStrike">
            <a:solidFill>
              <a:srgbClr val="0C48A1"/>
            </a:solidFill>
            <a:latin typeface="Britannic Bold" panose="020B0903060703020204" pitchFamily="34" charset="0"/>
            <a:ea typeface="+mn-ea"/>
            <a:cs typeface="Calibri"/>
          </a:endParaRPr>
        </a:p>
      </xdr:txBody>
    </xdr:sp>
    <xdr:clientData/>
  </xdr:oneCellAnchor>
  <xdr:twoCellAnchor editAs="oneCell">
    <xdr:from>
      <xdr:col>12</xdr:col>
      <xdr:colOff>416720</xdr:colOff>
      <xdr:row>3</xdr:row>
      <xdr:rowOff>166689</xdr:rowOff>
    </xdr:from>
    <xdr:to>
      <xdr:col>13</xdr:col>
      <xdr:colOff>321469</xdr:colOff>
      <xdr:row>6</xdr:row>
      <xdr:rowOff>107157</xdr:rowOff>
    </xdr:to>
    <xdr:pic>
      <xdr:nvPicPr>
        <xdr:cNvPr id="68" name="Picture 67">
          <a:extLst>
            <a:ext uri="{FF2B5EF4-FFF2-40B4-BE49-F238E27FC236}">
              <a16:creationId xmlns:a16="http://schemas.microsoft.com/office/drawing/2014/main" id="{A427231C-F4D4-48FD-8FC7-F9C6B39F84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382001" y="738189"/>
          <a:ext cx="511968" cy="511968"/>
        </a:xfrm>
        <a:prstGeom prst="rect">
          <a:avLst/>
        </a:prstGeom>
        <a:noFill/>
      </xdr:spPr>
    </xdr:pic>
    <xdr:clientData/>
  </xdr:twoCellAnchor>
  <xdr:twoCellAnchor>
    <xdr:from>
      <xdr:col>1</xdr:col>
      <xdr:colOff>88107</xdr:colOff>
      <xdr:row>8</xdr:row>
      <xdr:rowOff>107156</xdr:rowOff>
    </xdr:from>
    <xdr:to>
      <xdr:col>6</xdr:col>
      <xdr:colOff>83343</xdr:colOff>
      <xdr:row>19</xdr:row>
      <xdr:rowOff>166687</xdr:rowOff>
    </xdr:to>
    <xdr:graphicFrame macro="">
      <xdr:nvGraphicFramePr>
        <xdr:cNvPr id="69" name="Chart 68">
          <a:extLst>
            <a:ext uri="{FF2B5EF4-FFF2-40B4-BE49-F238E27FC236}">
              <a16:creationId xmlns:a16="http://schemas.microsoft.com/office/drawing/2014/main" id="{714C366D-582C-43E0-8B90-878DECBAF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13</xdr:col>
      <xdr:colOff>584376</xdr:colOff>
      <xdr:row>6</xdr:row>
      <xdr:rowOff>25305</xdr:rowOff>
    </xdr:from>
    <xdr:ext cx="558624" cy="291234"/>
    <xdr:sp macro="" textlink="percentlost">
      <xdr:nvSpPr>
        <xdr:cNvPr id="70" name="TextBox 69">
          <a:extLst>
            <a:ext uri="{FF2B5EF4-FFF2-40B4-BE49-F238E27FC236}">
              <a16:creationId xmlns:a16="http://schemas.microsoft.com/office/drawing/2014/main" id="{7568129C-2E11-4CDF-A554-F38A992C78A7}"/>
            </a:ext>
          </a:extLst>
        </xdr:cNvPr>
        <xdr:cNvSpPr txBox="1"/>
      </xdr:nvSpPr>
      <xdr:spPr>
        <a:xfrm>
          <a:off x="9156876" y="1168305"/>
          <a:ext cx="558624"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3A3D9808-D05D-4E35-AF62-425F282D6B2A}" type="TxLink">
            <a:rPr lang="en-US" sz="1400" b="0" i="0" u="none" strike="noStrike">
              <a:solidFill>
                <a:srgbClr val="0C48A1"/>
              </a:solidFill>
              <a:latin typeface="Britannic Bold" panose="020B0903060703020204" pitchFamily="34" charset="0"/>
              <a:ea typeface="+mn-ea"/>
              <a:cs typeface="Calibri"/>
            </a:rPr>
            <a:pPr marL="0" indent="0" algn="ctr"/>
            <a:t>75%</a:t>
          </a:fld>
          <a:endParaRPr lang="en-GB" sz="1400" b="0" i="0" u="none" strike="noStrike">
            <a:solidFill>
              <a:srgbClr val="0C48A1"/>
            </a:solidFill>
            <a:latin typeface="Britannic Bold" panose="020B0903060703020204" pitchFamily="34" charset="0"/>
            <a:ea typeface="+mn-ea"/>
            <a:cs typeface="Calibri"/>
          </a:endParaRPr>
        </a:p>
      </xdr:txBody>
    </xdr:sp>
    <xdr:clientData/>
  </xdr:oneCellAnchor>
  <xdr:twoCellAnchor editAs="oneCell">
    <xdr:from>
      <xdr:col>16</xdr:col>
      <xdr:colOff>404813</xdr:colOff>
      <xdr:row>4</xdr:row>
      <xdr:rowOff>59530</xdr:rowOff>
    </xdr:from>
    <xdr:to>
      <xdr:col>17</xdr:col>
      <xdr:colOff>130968</xdr:colOff>
      <xdr:row>6</xdr:row>
      <xdr:rowOff>11904</xdr:rowOff>
    </xdr:to>
    <xdr:pic>
      <xdr:nvPicPr>
        <xdr:cNvPr id="72" name="Picture 71">
          <a:extLst>
            <a:ext uri="{FF2B5EF4-FFF2-40B4-BE49-F238E27FC236}">
              <a16:creationId xmlns:a16="http://schemas.microsoft.com/office/drawing/2014/main" id="{B074A2A8-F1A9-43CA-A50C-D8D4B6E38B7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798969" y="821530"/>
          <a:ext cx="333374" cy="333374"/>
        </a:xfrm>
        <a:prstGeom prst="rect">
          <a:avLst/>
        </a:prstGeom>
      </xdr:spPr>
    </xdr:pic>
    <xdr:clientData/>
  </xdr:twoCellAnchor>
  <xdr:twoCellAnchor>
    <xdr:from>
      <xdr:col>12</xdr:col>
      <xdr:colOff>35720</xdr:colOff>
      <xdr:row>8</xdr:row>
      <xdr:rowOff>71438</xdr:rowOff>
    </xdr:from>
    <xdr:to>
      <xdr:col>17</xdr:col>
      <xdr:colOff>300038</xdr:colOff>
      <xdr:row>19</xdr:row>
      <xdr:rowOff>176213</xdr:rowOff>
    </xdr:to>
    <xdr:sp macro="" textlink="">
      <xdr:nvSpPr>
        <xdr:cNvPr id="73" name="Rectangle: Rounded Corners 72">
          <a:extLst>
            <a:ext uri="{FF2B5EF4-FFF2-40B4-BE49-F238E27FC236}">
              <a16:creationId xmlns:a16="http://schemas.microsoft.com/office/drawing/2014/main" id="{5C3E55B2-D74B-474C-9D3E-B833373E0B12}"/>
            </a:ext>
          </a:extLst>
        </xdr:cNvPr>
        <xdr:cNvSpPr/>
      </xdr:nvSpPr>
      <xdr:spPr>
        <a:xfrm>
          <a:off x="8001001" y="1595438"/>
          <a:ext cx="3300412" cy="2200275"/>
        </a:xfrm>
        <a:prstGeom prst="roundRect">
          <a:avLst>
            <a:gd name="adj" fmla="val 2640"/>
          </a:avLst>
        </a:prstGeom>
        <a:gradFill flip="none" rotWithShape="1">
          <a:gsLst>
            <a:gs pos="0">
              <a:srgbClr val="8596C0">
                <a:tint val="66000"/>
                <a:satMod val="160000"/>
              </a:srgbClr>
            </a:gs>
            <a:gs pos="0">
              <a:srgbClr val="8596C0">
                <a:tint val="44500"/>
                <a:satMod val="160000"/>
              </a:srgbClr>
            </a:gs>
            <a:gs pos="100000">
              <a:srgbClr val="8596C0">
                <a:tint val="23500"/>
                <a:satMod val="16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250031</xdr:colOff>
      <xdr:row>20</xdr:row>
      <xdr:rowOff>104775</xdr:rowOff>
    </xdr:from>
    <xdr:to>
      <xdr:col>17</xdr:col>
      <xdr:colOff>202406</xdr:colOff>
      <xdr:row>32</xdr:row>
      <xdr:rowOff>154780</xdr:rowOff>
    </xdr:to>
    <xdr:graphicFrame macro="">
      <xdr:nvGraphicFramePr>
        <xdr:cNvPr id="74" name="Chart 73">
          <a:extLst>
            <a:ext uri="{FF2B5EF4-FFF2-40B4-BE49-F238E27FC236}">
              <a16:creationId xmlns:a16="http://schemas.microsoft.com/office/drawing/2014/main" id="{D8BA2815-B68B-406F-B9DD-0CB4FC906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345281</xdr:colOff>
      <xdr:row>8</xdr:row>
      <xdr:rowOff>107156</xdr:rowOff>
    </xdr:from>
    <xdr:to>
      <xdr:col>11</xdr:col>
      <xdr:colOff>464344</xdr:colOff>
      <xdr:row>19</xdr:row>
      <xdr:rowOff>130968</xdr:rowOff>
    </xdr:to>
    <xdr:graphicFrame macro="">
      <xdr:nvGraphicFramePr>
        <xdr:cNvPr id="77" name="Chart 76">
          <a:extLst>
            <a:ext uri="{FF2B5EF4-FFF2-40B4-BE49-F238E27FC236}">
              <a16:creationId xmlns:a16="http://schemas.microsoft.com/office/drawing/2014/main" id="{AE51A3CA-70DD-419D-90EB-26D0A1E76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166688</xdr:colOff>
      <xdr:row>8</xdr:row>
      <xdr:rowOff>95250</xdr:rowOff>
    </xdr:from>
    <xdr:to>
      <xdr:col>17</xdr:col>
      <xdr:colOff>47624</xdr:colOff>
      <xdr:row>20</xdr:row>
      <xdr:rowOff>47625</xdr:rowOff>
    </xdr:to>
    <xdr:graphicFrame macro="">
      <xdr:nvGraphicFramePr>
        <xdr:cNvPr id="78" name="Chart 77">
          <a:extLst>
            <a:ext uri="{FF2B5EF4-FFF2-40B4-BE49-F238E27FC236}">
              <a16:creationId xmlns:a16="http://schemas.microsoft.com/office/drawing/2014/main" id="{CC43F3FC-A11E-42D3-A365-7CAAB08C7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17</xdr:col>
      <xdr:colOff>428626</xdr:colOff>
      <xdr:row>17</xdr:row>
      <xdr:rowOff>95249</xdr:rowOff>
    </xdr:from>
    <xdr:to>
      <xdr:col>23</xdr:col>
      <xdr:colOff>178593</xdr:colOff>
      <xdr:row>32</xdr:row>
      <xdr:rowOff>142874</xdr:rowOff>
    </xdr:to>
    <xdr:graphicFrame macro="">
      <xdr:nvGraphicFramePr>
        <xdr:cNvPr id="80" name="Chart 79">
          <a:extLst>
            <a:ext uri="{FF2B5EF4-FFF2-40B4-BE49-F238E27FC236}">
              <a16:creationId xmlns:a16="http://schemas.microsoft.com/office/drawing/2014/main" id="{E60C2A3D-B3A9-49EC-921C-B75C622F40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71438</xdr:colOff>
      <xdr:row>20</xdr:row>
      <xdr:rowOff>90489</xdr:rowOff>
    </xdr:from>
    <xdr:to>
      <xdr:col>9</xdr:col>
      <xdr:colOff>83345</xdr:colOff>
      <xdr:row>32</xdr:row>
      <xdr:rowOff>154782</xdr:rowOff>
    </xdr:to>
    <xdr:graphicFrame macro="">
      <xdr:nvGraphicFramePr>
        <xdr:cNvPr id="76" name="Chart 75">
          <a:extLst>
            <a:ext uri="{FF2B5EF4-FFF2-40B4-BE49-F238E27FC236}">
              <a16:creationId xmlns:a16="http://schemas.microsoft.com/office/drawing/2014/main" id="{B2F04B0C-6D1E-41DC-9AD8-BCE69CAA4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1</xdr:col>
      <xdr:colOff>297656</xdr:colOff>
      <xdr:row>25</xdr:row>
      <xdr:rowOff>83344</xdr:rowOff>
    </xdr:from>
    <xdr:to>
      <xdr:col>8</xdr:col>
      <xdr:colOff>488156</xdr:colOff>
      <xdr:row>30</xdr:row>
      <xdr:rowOff>7144</xdr:rowOff>
    </xdr:to>
    <xdr:pic>
      <xdr:nvPicPr>
        <xdr:cNvPr id="92" name="Picture 91">
          <a:extLst>
            <a:ext uri="{FF2B5EF4-FFF2-40B4-BE49-F238E27FC236}">
              <a16:creationId xmlns:a16="http://schemas.microsoft.com/office/drawing/2014/main" id="{35971AE4-E744-475D-A0CF-99548E1D400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83531" y="4845844"/>
          <a:ext cx="4441031" cy="876300"/>
        </a:xfrm>
        <a:prstGeom prst="rect">
          <a:avLst/>
        </a:prstGeom>
      </xdr:spPr>
    </xdr:pic>
    <xdr:clientData/>
  </xdr:twoCellAnchor>
  <xdr:twoCellAnchor>
    <xdr:from>
      <xdr:col>17</xdr:col>
      <xdr:colOff>465842</xdr:colOff>
      <xdr:row>0</xdr:row>
      <xdr:rowOff>119064</xdr:rowOff>
    </xdr:from>
    <xdr:to>
      <xdr:col>23</xdr:col>
      <xdr:colOff>95249</xdr:colOff>
      <xdr:row>15</xdr:row>
      <xdr:rowOff>154784</xdr:rowOff>
    </xdr:to>
    <xdr:grpSp>
      <xdr:nvGrpSpPr>
        <xdr:cNvPr id="98" name="Group 97">
          <a:extLst>
            <a:ext uri="{FF2B5EF4-FFF2-40B4-BE49-F238E27FC236}">
              <a16:creationId xmlns:a16="http://schemas.microsoft.com/office/drawing/2014/main" id="{A398DD61-DF2E-4F03-BA4A-57650AB645BB}"/>
            </a:ext>
          </a:extLst>
        </xdr:cNvPr>
        <xdr:cNvGrpSpPr/>
      </xdr:nvGrpSpPr>
      <xdr:grpSpPr>
        <a:xfrm>
          <a:off x="11848217" y="119064"/>
          <a:ext cx="3401307" cy="2750345"/>
          <a:chOff x="11467217" y="119064"/>
          <a:chExt cx="3272720" cy="2893220"/>
        </a:xfrm>
      </xdr:grpSpPr>
      <mc:AlternateContent xmlns:mc="http://schemas.openxmlformats.org/markup-compatibility/2006" xmlns:a14="http://schemas.microsoft.com/office/drawing/2010/main">
        <mc:Choice Requires="a14">
          <xdr:graphicFrame macro="">
            <xdr:nvGraphicFramePr>
              <xdr:cNvPr id="93" name="PaymentStatus">
                <a:extLst>
                  <a:ext uri="{FF2B5EF4-FFF2-40B4-BE49-F238E27FC236}">
                    <a16:creationId xmlns:a16="http://schemas.microsoft.com/office/drawing/2014/main" id="{B4DB9EE2-E7B7-48CD-BFC7-E1FBC307ED4C}"/>
                  </a:ext>
                </a:extLst>
              </xdr:cNvPr>
              <xdr:cNvGraphicFramePr/>
            </xdr:nvGraphicFramePr>
            <xdr:xfrm>
              <a:off x="11467218" y="1416846"/>
              <a:ext cx="3260813" cy="642938"/>
            </xdr:xfrm>
            <a:graphic>
              <a:graphicData uri="http://schemas.microsoft.com/office/drawing/2010/slicer">
                <sle:slicer xmlns:sle="http://schemas.microsoft.com/office/drawing/2010/slicer" name="PaymentStatus"/>
              </a:graphicData>
            </a:graphic>
          </xdr:graphicFrame>
        </mc:Choice>
        <mc:Fallback xmlns="">
          <xdr:sp macro="" textlink="">
            <xdr:nvSpPr>
              <xdr:cNvPr id="0" name=""/>
              <xdr:cNvSpPr>
                <a:spLocks noTextEdit="1"/>
              </xdr:cNvSpPr>
            </xdr:nvSpPr>
            <xdr:spPr>
              <a:xfrm>
                <a:off x="11467218" y="1416846"/>
                <a:ext cx="3260813" cy="64293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4" name="Insured">
                <a:extLst>
                  <a:ext uri="{FF2B5EF4-FFF2-40B4-BE49-F238E27FC236}">
                    <a16:creationId xmlns:a16="http://schemas.microsoft.com/office/drawing/2014/main" id="{CA65A4EB-1B01-4783-8224-FA0324723F5B}"/>
                  </a:ext>
                </a:extLst>
              </xdr:cNvPr>
              <xdr:cNvGraphicFramePr/>
            </xdr:nvGraphicFramePr>
            <xdr:xfrm>
              <a:off x="13348404" y="2107408"/>
              <a:ext cx="1355815" cy="904876"/>
            </xdr:xfrm>
            <a:graphic>
              <a:graphicData uri="http://schemas.microsoft.com/office/drawing/2010/slicer">
                <sle:slicer xmlns:sle="http://schemas.microsoft.com/office/drawing/2010/slicer" name="Insured"/>
              </a:graphicData>
            </a:graphic>
          </xdr:graphicFrame>
        </mc:Choice>
        <mc:Fallback xmlns="">
          <xdr:sp macro="" textlink="">
            <xdr:nvSpPr>
              <xdr:cNvPr id="0" name=""/>
              <xdr:cNvSpPr>
                <a:spLocks noTextEdit="1"/>
              </xdr:cNvSpPr>
            </xdr:nvSpPr>
            <xdr:spPr>
              <a:xfrm>
                <a:off x="13348404" y="2107408"/>
                <a:ext cx="1355815" cy="9048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5" name="Age Group">
                <a:extLst>
                  <a:ext uri="{FF2B5EF4-FFF2-40B4-BE49-F238E27FC236}">
                    <a16:creationId xmlns:a16="http://schemas.microsoft.com/office/drawing/2014/main" id="{3CDC0E52-73A2-430B-8D1B-06600FA6AC57}"/>
                  </a:ext>
                </a:extLst>
              </xdr:cNvPr>
              <xdr:cNvGraphicFramePr/>
            </xdr:nvGraphicFramePr>
            <xdr:xfrm>
              <a:off x="11479123" y="797719"/>
              <a:ext cx="3237002" cy="595311"/>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1479123" y="797719"/>
                <a:ext cx="3237002" cy="5953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6" name="Gender">
                <a:extLst>
                  <a:ext uri="{FF2B5EF4-FFF2-40B4-BE49-F238E27FC236}">
                    <a16:creationId xmlns:a16="http://schemas.microsoft.com/office/drawing/2014/main" id="{E60590B5-9084-45B6-884F-5D7584747C2E}"/>
                  </a:ext>
                </a:extLst>
              </xdr:cNvPr>
              <xdr:cNvGraphicFramePr/>
            </xdr:nvGraphicFramePr>
            <xdr:xfrm>
              <a:off x="11491029" y="2119317"/>
              <a:ext cx="1343908" cy="881062"/>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491029" y="2119317"/>
                <a:ext cx="1343908" cy="8810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7" name="Visit Date (Month)">
                <a:extLst>
                  <a:ext uri="{FF2B5EF4-FFF2-40B4-BE49-F238E27FC236}">
                    <a16:creationId xmlns:a16="http://schemas.microsoft.com/office/drawing/2014/main" id="{87E97C75-1200-4D20-BF0D-CE18AEFE5367}"/>
                  </a:ext>
                </a:extLst>
              </xdr:cNvPr>
              <xdr:cNvGraphicFramePr/>
            </xdr:nvGraphicFramePr>
            <xdr:xfrm>
              <a:off x="11467217" y="119064"/>
              <a:ext cx="3272720" cy="642936"/>
            </xdr:xfrm>
            <a:graphic>
              <a:graphicData uri="http://schemas.microsoft.com/office/drawing/2010/slicer">
                <sle:slicer xmlns:sle="http://schemas.microsoft.com/office/drawing/2010/slicer" name="Visit Date (Month)"/>
              </a:graphicData>
            </a:graphic>
          </xdr:graphicFrame>
        </mc:Choice>
        <mc:Fallback xmlns="">
          <xdr:sp macro="" textlink="">
            <xdr:nvSpPr>
              <xdr:cNvPr id="0" name=""/>
              <xdr:cNvSpPr>
                <a:spLocks noTextEdit="1"/>
              </xdr:cNvSpPr>
            </xdr:nvSpPr>
            <xdr:spPr>
              <a:xfrm>
                <a:off x="11467217" y="119064"/>
                <a:ext cx="3272720" cy="6429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95250</xdr:colOff>
      <xdr:row>5</xdr:row>
      <xdr:rowOff>166688</xdr:rowOff>
    </xdr:from>
    <xdr:to>
      <xdr:col>0</xdr:col>
      <xdr:colOff>1166812</xdr:colOff>
      <xdr:row>32</xdr:row>
      <xdr:rowOff>130970</xdr:rowOff>
    </xdr:to>
    <xdr:sp macro="" textlink="">
      <xdr:nvSpPr>
        <xdr:cNvPr id="99" name="Rectangle: Rounded Corners 98">
          <a:extLst>
            <a:ext uri="{FF2B5EF4-FFF2-40B4-BE49-F238E27FC236}">
              <a16:creationId xmlns:a16="http://schemas.microsoft.com/office/drawing/2014/main" id="{36331D70-2153-4CE7-A57F-93AA8D376658}"/>
            </a:ext>
          </a:extLst>
        </xdr:cNvPr>
        <xdr:cNvSpPr/>
      </xdr:nvSpPr>
      <xdr:spPr>
        <a:xfrm>
          <a:off x="95250" y="1119188"/>
          <a:ext cx="1071562" cy="5107782"/>
        </a:xfrm>
        <a:prstGeom prst="roundRect">
          <a:avLst>
            <a:gd name="adj" fmla="val 3726"/>
          </a:avLst>
        </a:prstGeom>
        <a:solidFill>
          <a:srgbClr val="0C48A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418217</xdr:colOff>
      <xdr:row>16</xdr:row>
      <xdr:rowOff>125677</xdr:rowOff>
    </xdr:from>
    <xdr:to>
      <xdr:col>23</xdr:col>
      <xdr:colOff>178593</xdr:colOff>
      <xdr:row>16</xdr:row>
      <xdr:rowOff>125677</xdr:rowOff>
    </xdr:to>
    <xdr:cxnSp macro="">
      <xdr:nvCxnSpPr>
        <xdr:cNvPr id="101" name="Straight Connector 100">
          <a:extLst>
            <a:ext uri="{FF2B5EF4-FFF2-40B4-BE49-F238E27FC236}">
              <a16:creationId xmlns:a16="http://schemas.microsoft.com/office/drawing/2014/main" id="{0413369E-4D96-4041-B7C5-85D0739F3EF0}"/>
            </a:ext>
          </a:extLst>
        </xdr:cNvPr>
        <xdr:cNvCxnSpPr>
          <a:stCxn id="43" idx="1"/>
          <a:endCxn id="43" idx="3"/>
        </xdr:cNvCxnSpPr>
      </xdr:nvCxnSpPr>
      <xdr:spPr>
        <a:xfrm>
          <a:off x="11419592" y="3173677"/>
          <a:ext cx="3403689" cy="0"/>
        </a:xfrm>
        <a:prstGeom prst="line">
          <a:avLst/>
        </a:prstGeom>
        <a:ln w="12700">
          <a:solidFill>
            <a:srgbClr val="0C48A1"/>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hp/AppData/Local/Microsoft/Windows/INetCache/IE/C9UVKSEY/WiGroup%20Team%20Hackathon%20File%5b1%5d.xlsx%5d.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yiola Oladunjoye" refreshedDate="45712.937245023146" createdVersion="5" refreshedVersion="8" minRefreshableVersion="3" recordCount="1000" xr:uid="{00000000-000A-0000-FFFF-FFFF01000000}">
  <cacheSource type="worksheet">
    <worksheetSource name="healthcare_messy_data"/>
  </cacheSource>
  <cacheFields count="10">
    <cacheField name="Patient Id" numFmtId="0">
      <sharedItems/>
    </cacheField>
    <cacheField name="Patient Name" numFmtId="0">
      <sharedItems/>
    </cacheField>
    <cacheField name="Age" numFmtId="1">
      <sharedItems containsSemiMixedTypes="0" containsString="0" containsNumber="1" containsInteger="1" minValue="25" maxValue="70"/>
    </cacheField>
    <cacheField name="Age Group" numFmtId="1">
      <sharedItems count="4">
        <s v="Young Adults"/>
        <s v="Middle Age Adults"/>
        <s v="Adults"/>
        <s v="Senior Adults"/>
      </sharedItems>
    </cacheField>
    <cacheField name="Gender" numFmtId="0">
      <sharedItems count="2">
        <s v="Male"/>
        <s v="Female"/>
      </sharedItems>
    </cacheField>
    <cacheField name="Condition" numFmtId="0">
      <sharedItems count="6">
        <s v="Heart Disease"/>
        <s v="Diabetes"/>
        <s v="Asthma"/>
        <s v="Hypertension"/>
        <s v="Unknown"/>
        <s v="None" u="1"/>
      </sharedItems>
    </cacheField>
    <cacheField name="Medication" numFmtId="0">
      <sharedItems count="6">
        <s v="Metformin"/>
        <s v="Unknown"/>
        <s v="Albuterol"/>
        <s v="Lisinopril"/>
        <s v="Atorvastatin"/>
        <s v="None" u="1"/>
      </sharedItems>
    </cacheField>
    <cacheField name="Visit Date" numFmtId="165">
      <sharedItems containsSemiMixedTypes="0" containsNonDate="0" containsDate="1" containsString="0" minDate="2018-04-05T00:00:00" maxDate="2020-02-21T00:00:00" count="5">
        <d v="2020-01-15T00:00:00"/>
        <d v="2018-04-05T00:00:00"/>
        <d v="2019-12-01T00:00:00"/>
        <d v="2020-02-20T00:00:00"/>
        <d v="2019-03-25T00:00:00"/>
      </sharedItems>
    </cacheField>
    <cacheField name="Blood Pressure" numFmtId="0">
      <sharedItems count="5">
        <s v="140/90"/>
        <s v="120/80"/>
        <s v="110/70"/>
        <s v="105/68"/>
        <s v="130/85"/>
      </sharedItems>
    </cacheField>
    <cacheField name="Cholesterol" numFmtId="0">
      <sharedItems containsSemiMixedTypes="0" containsString="0" containsNumber="1" containsInteger="1" minValue="146" maxValue="220" count="5">
        <n v="200"/>
        <n v="160"/>
        <n v="146"/>
        <n v="180"/>
        <n v="220"/>
      </sharedItems>
    </cacheField>
  </cacheFields>
  <extLst>
    <ext xmlns:x14="http://schemas.microsoft.com/office/spreadsheetml/2009/9/main" uri="{725AE2AE-9491-48be-B2B4-4EB974FC3084}">
      <x14:pivotCacheDefinition pivotCacheId="41481005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yiola Oladunjoye" refreshedDate="45712.937245601854" createdVersion="4" refreshedVersion="8" minRefreshableVersion="3" recordCount="1000" xr:uid="{00000000-000A-0000-FFFF-FFFF04000000}">
  <cacheSource type="worksheet">
    <worksheetSource name="billing_record"/>
  </cacheSource>
  <cacheFields count="6">
    <cacheField name="Patientid" numFmtId="0">
      <sharedItems/>
    </cacheField>
    <cacheField name="ServiceProvided" numFmtId="0">
      <sharedItems count="13">
        <s v="Consultation"/>
        <s v="X-ray"/>
        <s v="Physiotherapy"/>
        <s v="Medication Refill"/>
        <s v="MRI Scan"/>
        <s v="Blood Test"/>
        <s v="Emergency Visit"/>
        <s v="Routine Checkup"/>
        <s v="Laboratory Test"/>
        <s v="Vaccination"/>
        <s v="Follow-up Appointment"/>
        <s v="Physiotherapy Session"/>
        <s v="Mental Health Session"/>
      </sharedItems>
    </cacheField>
    <cacheField name="ServiceDate" numFmtId="165">
      <sharedItems containsSemiMixedTypes="0" containsNonDate="0" containsDate="1" containsString="0" minDate="2018-04-05T00:00:00" maxDate="2020-02-21T00:00:00"/>
    </cacheField>
    <cacheField name="TotalBill" numFmtId="168">
      <sharedItems containsSemiMixedTypes="0" containsString="0" containsNumber="1" minValue="50" maxValue="499.26"/>
    </cacheField>
    <cacheField name="PaymentStatus" numFmtId="0">
      <sharedItems/>
    </cacheField>
    <cacheField name="InsuranceCoverage" numFmtId="1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yiola Oladunjoye" refreshedDate="45712.937245717592" createdVersion="5" refreshedVersion="8" minRefreshableVersion="3" recordCount="1000" xr:uid="{00000000-000A-0000-FFFF-FFFF00000000}">
  <cacheSource type="worksheet">
    <worksheetSource ref="A1:E1001" sheet=".xlsx].xlsx]cleaned_medical" r:id="rId2"/>
  </cacheSource>
  <cacheFields count="5">
    <cacheField name="Patientid" numFmtId="0">
      <sharedItems/>
    </cacheField>
    <cacheField name="Treatment" numFmtId="0">
      <sharedItems count="16">
        <s v="Dietary Changes"/>
        <s v="Lifestyle Modification"/>
        <s v="Medication"/>
        <s v="Physiotherapy"/>
        <s v="Counseling"/>
        <s v="Inhaler prescription"/>
        <s v="Surgery"/>
        <s v="Rest, hydration"/>
        <s v="Cast application"/>
        <s v="Pain relievers"/>
        <s v="Blood pressure medication"/>
        <s v="Physical therapy"/>
        <s v="Therapy sessions"/>
        <s v="Over-the-counter medicine"/>
        <s v="Insulin injections"/>
        <s v="Antihistamines"/>
      </sharedItems>
    </cacheField>
    <cacheField name="DateOfVisit" numFmtId="165">
      <sharedItems containsSemiMixedTypes="0" containsNonDate="0" containsDate="1" containsString="0" minDate="2018-04-05T00:00:00" maxDate="2020-02-21T00:00:00"/>
    </cacheField>
    <cacheField name="DoctorName" numFmtId="0">
      <sharedItems count="13">
        <s v="Dr. Johnson"/>
        <s v="Dr. Brown"/>
        <s v="Dr. Williams"/>
        <s v="Dr. Smith"/>
        <s v="Dr. Patel"/>
        <s v="Dr. Lee"/>
        <s v="Dr. Adams"/>
        <s v="Dr. Clark"/>
        <s v="Dr. Foster"/>
        <s v="Dr. Evans"/>
        <s v="Dr. Garcia"/>
        <s v="Dr. White"/>
        <s v="Dr. Green"/>
      </sharedItems>
    </cacheField>
    <cacheField name="PrescriptionCost" numFmtId="166">
      <sharedItems containsSemiMixedTypes="0" containsString="0" containsNumber="1" minValue="10.07" maxValue="199.91"/>
    </cacheField>
  </cacheFields>
  <extLst>
    <ext xmlns:x14="http://schemas.microsoft.com/office/spreadsheetml/2009/9/main" uri="{725AE2AE-9491-48be-B2B4-4EB974FC3084}">
      <x14:pivotCacheDefinition pivotCacheId="78144733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17.546331944446" createdVersion="7" refreshedVersion="7" minRefreshableVersion="3" recordCount="1000" xr:uid="{9B18A91F-2F9C-4308-AD5C-03CD47B2E3EE}">
  <cacheSource type="worksheet">
    <worksheetSource name="healthcare_messy_data5"/>
  </cacheSource>
  <cacheFields count="23">
    <cacheField name="Patient Id" numFmtId="0">
      <sharedItems/>
    </cacheField>
    <cacheField name="Patient Name" numFmtId="0">
      <sharedItems/>
    </cacheField>
    <cacheField name="Age" numFmtId="1">
      <sharedItems containsSemiMixedTypes="0" containsString="0" containsNumber="1" containsInteger="1" minValue="25" maxValue="70"/>
    </cacheField>
    <cacheField name="Age Group" numFmtId="1">
      <sharedItems/>
    </cacheField>
    <cacheField name="Gender" numFmtId="0">
      <sharedItems/>
    </cacheField>
    <cacheField name="Condition" numFmtId="0">
      <sharedItems/>
    </cacheField>
    <cacheField name="Medication" numFmtId="0">
      <sharedItems/>
    </cacheField>
    <cacheField name="Visit Date" numFmtId="165">
      <sharedItems containsSemiMixedTypes="0" containsNonDate="0" containsDate="1" containsString="0" minDate="2018-04-05T00:00:00" maxDate="2020-02-21T00:00:00" count="5">
        <d v="2020-01-15T00:00:00"/>
        <d v="2018-04-05T00:00:00"/>
        <d v="2019-12-01T00:00:00"/>
        <d v="2020-02-20T00:00:00"/>
        <d v="2019-03-25T00:00:00"/>
      </sharedItems>
      <fieldGroup par="22" base="7">
        <rangePr groupBy="months" startDate="2018-04-05T00:00:00" endDate="2020-02-21T00:00:00"/>
        <groupItems count="14">
          <s v="&lt;05/04/2018"/>
          <s v="Jan"/>
          <s v="Feb"/>
          <s v="Mar"/>
          <s v="Apr"/>
          <s v="May"/>
          <s v="Jun"/>
          <s v="Jul"/>
          <s v="Aug"/>
          <s v="Sep"/>
          <s v="Oct"/>
          <s v="Nov"/>
          <s v="Dec"/>
          <s v="&gt;21/02/2020"/>
        </groupItems>
      </fieldGroup>
    </cacheField>
    <cacheField name="Blood Pressure" numFmtId="0">
      <sharedItems/>
    </cacheField>
    <cacheField name="Cholesterol" numFmtId="0">
      <sharedItems containsSemiMixedTypes="0" containsString="0" containsNumber="1" containsInteger="1" minValue="146" maxValue="220"/>
    </cacheField>
    <cacheField name="Treatment" numFmtId="0">
      <sharedItems/>
    </cacheField>
    <cacheField name="DateOfVisit" numFmtId="165">
      <sharedItems containsDate="1" containsMixedTypes="1" minDate="2018-04-05T00:00:00" maxDate="2020-02-21T00:00:00"/>
    </cacheField>
    <cacheField name="DoctorName" numFmtId="0">
      <sharedItems/>
    </cacheField>
    <cacheField name="PrescriptionCost" numFmtId="168">
      <sharedItems containsMixedTypes="1" containsNumber="1" minValue="10.07" maxValue="199.91"/>
    </cacheField>
    <cacheField name="ServiceProvided" numFmtId="0">
      <sharedItems/>
    </cacheField>
    <cacheField name="ServiceDate" numFmtId="165">
      <sharedItems containsSemiMixedTypes="0" containsNonDate="0" containsDate="1" containsString="0" minDate="2018-04-05T00:00:00" maxDate="2020-02-21T00:00:00" count="5">
        <d v="2020-01-15T00:00:00"/>
        <d v="2018-04-05T00:00:00"/>
        <d v="2019-12-01T00:00:00"/>
        <d v="2020-02-20T00:00:00"/>
        <d v="2019-03-25T00:00:00"/>
      </sharedItems>
      <fieldGroup par="20" base="15">
        <rangePr groupBy="months" startDate="2018-04-05T00:00:00" endDate="2020-02-21T00:00:00"/>
        <groupItems count="14">
          <s v="&lt;05/04/2018"/>
          <s v="Jan"/>
          <s v="Feb"/>
          <s v="Mar"/>
          <s v="Apr"/>
          <s v="May"/>
          <s v="Jun"/>
          <s v="Jul"/>
          <s v="Aug"/>
          <s v="Sep"/>
          <s v="Oct"/>
          <s v="Nov"/>
          <s v="Dec"/>
          <s v="&gt;21/02/2020"/>
        </groupItems>
      </fieldGroup>
    </cacheField>
    <cacheField name="TotalBill" numFmtId="168">
      <sharedItems containsSemiMixedTypes="0" containsString="0" containsNumber="1" minValue="50" maxValue="499.26"/>
    </cacheField>
    <cacheField name="PaymentStatus" numFmtId="0">
      <sharedItems/>
    </cacheField>
    <cacheField name="InsuranceCoverage" numFmtId="10">
      <sharedItems/>
    </cacheField>
    <cacheField name="Quarters" numFmtId="0" databaseField="0">
      <fieldGroup base="15">
        <rangePr groupBy="quarters" startDate="2018-04-05T00:00:00" endDate="2020-02-21T00:00:00"/>
        <groupItems count="6">
          <s v="&lt;05/04/2018"/>
          <s v="Qtr1"/>
          <s v="Qtr2"/>
          <s v="Qtr3"/>
          <s v="Qtr4"/>
          <s v="&gt;21/02/2020"/>
        </groupItems>
      </fieldGroup>
    </cacheField>
    <cacheField name="Years" numFmtId="0" databaseField="0">
      <fieldGroup base="15">
        <rangePr groupBy="years" startDate="2018-04-05T00:00:00" endDate="2020-02-21T00:00:00"/>
        <groupItems count="5">
          <s v="&lt;05/04/2018"/>
          <s v="2018"/>
          <s v="2019"/>
          <s v="2020"/>
          <s v="&gt;21/02/2020"/>
        </groupItems>
      </fieldGroup>
    </cacheField>
    <cacheField name="Quarters2" numFmtId="0" databaseField="0">
      <fieldGroup base="7">
        <rangePr groupBy="quarters" startDate="2018-04-05T00:00:00" endDate="2020-02-21T00:00:00"/>
        <groupItems count="6">
          <s v="&lt;05/04/2018"/>
          <s v="Qtr1"/>
          <s v="Qtr2"/>
          <s v="Qtr3"/>
          <s v="Qtr4"/>
          <s v="&gt;21/02/2020"/>
        </groupItems>
      </fieldGroup>
    </cacheField>
    <cacheField name="Years2" numFmtId="0" databaseField="0">
      <fieldGroup base="7">
        <rangePr groupBy="years" startDate="2018-04-05T00:00:00" endDate="2020-02-21T00:00:00"/>
        <groupItems count="5">
          <s v="&lt;05/04/2018"/>
          <s v="2018"/>
          <s v="2019"/>
          <s v="2020"/>
          <s v="&gt;21/02/2020"/>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802199071" backgroundQuery="1" createdVersion="7" refreshedVersion="7" minRefreshableVersion="3" recordCount="0" supportSubquery="1" supportAdvancedDrill="1" xr:uid="{718F87B7-D8E0-45F5-BAD6-D9632889BF22}">
  <cacheSource type="external" connectionId="4"/>
  <cacheFields count="4">
    <cacheField name="[cleaned_patient].[Visit Date (Month)].[Visit Date (Month)]" caption="Visit Date (Month)" numFmtId="0" hierarchy="27" level="1">
      <sharedItems containsNonDate="0" count="2">
        <s v="Jan"/>
        <s v="Feb"/>
      </sharedItems>
    </cacheField>
    <cacheField name="[cleaned_patient].[Visit Date (Year)].[Visit Date (Year)]" caption="Visit Date (Year)" numFmtId="0" hierarchy="25" level="1">
      <sharedItems count="3">
        <s v="2018"/>
        <s v="2019"/>
        <s v="2020"/>
      </sharedItems>
    </cacheField>
    <cacheField name="[Measures].[Total Unpaid Revenue]" caption="Total Unpaid Revenue" numFmtId="0" hierarchy="58"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2"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2"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2" memberValueDatatype="7" unbalanced="0"/>
    <cacheHierarchy uniqueName="[cleaned_bill_record].[TotalBill]" caption="TotalBill" attribute="1" defaultMemberUniqueName="[cleaned_bill_record].[TotalBill].[All]" allUniqueName="[cleaned_bill_record].[TotalBill].[All]" dimensionUniqueName="[cleaned_bill_record]" displayFolder="" count="2"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2"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3"/>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2"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2" memberValueDatatype="130" unbalanced="0"/>
    <cacheHierarchy uniqueName="[cleaned_medical].[Patientid]" caption="Patientid" attribute="1" defaultMemberUniqueName="[cleaned_medical].[Patientid].[All]" allUniqueName="[cleaned_medical].[Patientid].[All]" dimensionUniqueName="[cleaned_medical]" displayFolder="" count="2" memberValueDatatype="130" unbalanced="0"/>
    <cacheHierarchy uniqueName="[cleaned_medical].[Treatment]" caption="Treatment" attribute="1" defaultMemberUniqueName="[cleaned_medical].[Treatment].[All]" allUniqueName="[cleaned_medical].[Treatment].[All]" dimensionUniqueName="[cleaned_medical]" displayFolder="" count="2" memberValueDatatype="130" unbalanced="0"/>
    <cacheHierarchy uniqueName="[cleaned_medical].[DateOfVisit]" caption="DateOfVisit" attribute="1" time="1" defaultMemberUniqueName="[cleaned_medical].[DateOfVisit].[All]" allUniqueName="[cleaned_medical].[DateOfVisit].[All]" dimensionUniqueName="[cleaned_medical]" displayFolder="" count="2" memberValueDatatype="7" unbalanced="0"/>
    <cacheHierarchy uniqueName="[cleaned_medical].[DoctorName]" caption="DoctorName" attribute="1" defaultMemberUniqueName="[cleaned_medical].[DoctorName].[All]" allUniqueName="[cleaned_medical].[DoctorName].[All]" dimensionUniqueName="[cleaned_medical]" displayFolder="" count="2"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2" memberValueDatatype="5" unbalanced="0"/>
    <cacheHierarchy uniqueName="[cleaned_medical].[TotalBill]" caption="TotalBill" attribute="1" defaultMemberUniqueName="[cleaned_medical].[TotalBill].[All]" allUniqueName="[cleaned_medical].[TotalBill].[All]" dimensionUniqueName="[cleaned_medical]" displayFolder="" count="2" memberValueDatatype="5" unbalanced="0"/>
    <cacheHierarchy uniqueName="[cleaned_patient].[Patient Id]" caption="Patient Id" attribute="1" defaultMemberUniqueName="[cleaned_patient].[Patient Id].[All]" allUniqueName="[cleaned_patient].[Patient Id].[All]" dimensionUniqueName="[cleaned_patient]" displayFolder="" count="2" memberValueDatatype="130" unbalanced="0"/>
    <cacheHierarchy uniqueName="[cleaned_patient].[Patient Name]" caption="Patient Name" attribute="1" defaultMemberUniqueName="[cleaned_patient].[Patient Name].[All]" allUniqueName="[cleaned_patient].[Patient Name].[All]" dimensionUniqueName="[cleaned_patient]" displayFolder="" count="2" memberValueDatatype="130" unbalanced="0"/>
    <cacheHierarchy uniqueName="[cleaned_patient].[Age]" caption="Age" attribute="1" defaultMemberUniqueName="[cleaned_patient].[Age].[All]" allUniqueName="[cleaned_patient].[Age].[All]" dimensionUniqueName="[cleaned_patient]" displayFolder="" count="2"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2" memberValueDatatype="130" unbalanced="0"/>
    <cacheHierarchy uniqueName="[cleaned_patient].[Medication]" caption="Medication" attribute="1" defaultMemberUniqueName="[cleaned_patient].[Medication].[All]" allUniqueName="[cleaned_patient].[Medication].[All]" dimensionUniqueName="[cleaned_patient]" displayFolder="" count="2" memberValueDatatype="130" unbalanced="0"/>
    <cacheHierarchy uniqueName="[cleaned_patient].[Visit Date]" caption="Visit Date" attribute="1" time="1" defaultMemberUniqueName="[cleaned_patient].[Visit Date].[All]" allUniqueName="[cleaned_patient].[Visit Date].[All]" dimensionUniqueName="[cleaned_patient]" displayFolder="" count="2" memberValueDatatype="7" unbalanced="0"/>
    <cacheHierarchy uniqueName="[cleaned_patient].[Blood Pressure]" caption="Blood Pressure" attribute="1" defaultMemberUniqueName="[cleaned_patient].[Blood Pressure].[All]" allUniqueName="[cleaned_patient].[Blood Pressure].[All]" dimensionUniqueName="[cleaned_patient]" displayFolder="" count="2" memberValueDatatype="130" unbalanced="0"/>
    <cacheHierarchy uniqueName="[cleaned_patient].[Cholesterol]" caption="Cholesterol" attribute="1" defaultMemberUniqueName="[cleaned_patient].[Cholesterol].[All]" allUniqueName="[cleaned_patient].[Cholesterol].[All]" dimensionUniqueName="[cleaned_patient]" displayFolder="" count="2"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2" memberValueDatatype="130" unbalanced="0">
      <fieldsUsage count="2">
        <fieldUsage x="-1"/>
        <fieldUsage x="1"/>
      </fieldsUsage>
    </cacheHierarchy>
    <cacheHierarchy uniqueName="[cleaned_patient].[Visit Date (Quarter)]" caption="Visit Date (Quarter)" attribute="1" defaultMemberUniqueName="[cleaned_patient].[Visit Date (Quarter)].[All]" allUniqueName="[cleaned_patient].[Visit Date (Quarter)].[All]" dimensionUniqueName="[cleaned_patient]" displayFolder="" count="2"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fieldsUsage count="2">
        <fieldUsage x="-1"/>
        <fieldUsage x="0"/>
      </fieldsUsage>
    </cacheHierarchy>
    <cacheHierarchy uniqueName="[cleaned_patient].[Visit Date (Month Index)]" caption="Visit Date (Month Index)" attribute="1" defaultMemberUniqueName="[cleaned_patient].[Visit Date (Month Index)].[All]" allUniqueName="[cleaned_patient].[Visit Date (Month Index)].[All]" dimensionUniqueName="[cleaned_patient]" displayFolder="" count="2"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oneField="1">
      <fieldsUsage count="1">
        <fieldUsage x="2"/>
      </fieldsUsage>
    </cacheHierarchy>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89351854" backgroundQuery="1" createdVersion="7" refreshedVersion="7" minRefreshableVersion="3" recordCount="0" supportSubquery="1" supportAdvancedDrill="1" xr:uid="{B87B6171-7E94-4D24-8563-3CA2E5FBA665}">
  <cacheSource type="external" connectionId="4"/>
  <cacheFields count="2">
    <cacheField name="[Measures].[Total Insurance Company Money]" caption="Total Insurance Company Money" numFmtId="0" hierarchy="49"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1"/>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oneField="1">
      <fieldsUsage count="1">
        <fieldUsage x="0"/>
      </fieldsUsage>
    </cacheHierarchy>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8969907" backgroundQuery="1" createdVersion="7" refreshedVersion="7" minRefreshableVersion="3" recordCount="0" supportSubquery="1" supportAdvancedDrill="1" xr:uid="{52352990-689B-4A95-8371-5616C253DD36}">
  <cacheSource type="external" connectionId="4"/>
  <cacheFields count="2">
    <cacheField name="[Measures].[Total Patient Spent Money]" caption="Total Patient Spent Money" numFmtId="0" hierarchy="50"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1"/>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oneField="1">
      <fieldsUsage count="1">
        <fieldUsage x="0"/>
      </fieldsUsage>
    </cacheHierarchy>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0277778" backgroundQuery="1" createdVersion="7" refreshedVersion="7" minRefreshableVersion="3" recordCount="0" supportSubquery="1" supportAdvancedDrill="1" xr:uid="{CC20FE0A-E2C2-4135-8BBE-0950418C8B69}">
  <cacheSource type="external" connectionId="4"/>
  <cacheFields count="4">
    <cacheField name="[cleaned_medical].[DoctorName].[DoctorName]" caption="DoctorName" numFmtId="0" hierarchy="12" level="1">
      <sharedItems count="6">
        <s v="Dr. Brown"/>
        <s v="Dr. Johnson"/>
        <s v="Dr. Lee"/>
        <s v="Dr. Patel"/>
        <s v="Dr. Smith"/>
        <s v="Dr. Williams"/>
      </sharedItems>
    </cacheField>
    <cacheField name="[Measures].[Sum of TotalBill 2]" caption="Sum of TotalBill 2" numFmtId="0" hierarchy="36" level="32767"/>
    <cacheField name="[Measures].[Count of Patientid]" caption="Count of Patientid" numFmtId="0" hierarchy="37"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3"/>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2" memberValueDatatype="130" unbalanced="0">
      <fieldsUsage count="2">
        <fieldUsage x="-1"/>
        <fieldUsage x="0"/>
      </fieldsUsage>
    </cacheHierarchy>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oneField="1">
      <fieldsUsage count="1">
        <fieldUsage x="1"/>
      </fieldsUsage>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oneField="1">
      <fieldsUsage count="1">
        <fieldUsage x="2"/>
      </fieldsUsage>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074074" backgroundQuery="1" createdVersion="7" refreshedVersion="7" minRefreshableVersion="3" recordCount="0" supportSubquery="1" supportAdvancedDrill="1" xr:uid="{820EF97C-1343-41AE-85D3-1DDF626B2627}">
  <cacheSource type="external" connectionId="4"/>
  <cacheFields count="3">
    <cacheField name="[cleaned_medical].[Treatment].[Treatment]" caption="Treatment" numFmtId="0" hierarchy="10" level="1">
      <sharedItems count="16">
        <s v="Antihistamines"/>
        <s v="Blood pressure medication"/>
        <s v="Cast application"/>
        <s v="Counseling"/>
        <s v="Dietary Changes"/>
        <s v="Inhaler prescription"/>
        <s v="Insulin injections"/>
        <s v="Lifestyle Modification"/>
        <s v="Medication"/>
        <s v="Over-the-counter medicine"/>
        <s v="Pain relievers"/>
        <s v="Physical therapy"/>
        <s v="Physiotherapy"/>
        <s v="Rest, hydration"/>
        <s v="Surgery"/>
        <s v="Therapy sessions"/>
      </sharedItems>
    </cacheField>
    <cacheField name="[Measures].[Count of Treatment]" caption="Count of Treatment" numFmtId="0" hierarchy="38"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2"/>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2" memberValueDatatype="130" unbalanced="0">
      <fieldsUsage count="2">
        <fieldUsage x="-1"/>
        <fieldUsage x="0"/>
      </fieldsUsage>
    </cacheHierarchy>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oneField="1">
      <fieldsUsage count="1">
        <fieldUsage x="1"/>
      </fieldsUsage>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1319448" backgroundQuery="1" createdVersion="7" refreshedVersion="7" minRefreshableVersion="3" recordCount="0" supportSubquery="1" supportAdvancedDrill="1" xr:uid="{CB7A6157-18F5-4741-851A-FF61894BBBA8}">
  <cacheSource type="external" connectionId="4"/>
  <cacheFields count="4">
    <cacheField name="[cleaned_patient].[Cholesterol].[Cholesterol]" caption="Cholesterol" numFmtId="0" hierarchy="24" level="1">
      <sharedItems containsSemiMixedTypes="0" containsNonDate="0" containsString="0" containsNumber="1" containsInteger="1" minValue="146" maxValue="220" count="5">
        <n v="146"/>
        <n v="160"/>
        <n v="180"/>
        <n v="200"/>
        <n v="220"/>
      </sharedItems>
      <extLst>
        <ext xmlns:x15="http://schemas.microsoft.com/office/spreadsheetml/2010/11/main" uri="{4F2E5C28-24EA-4eb8-9CBF-B6C8F9C3D259}">
          <x15:cachedUniqueNames>
            <x15:cachedUniqueName index="0" name="[cleaned_patient].[Cholesterol].&amp;[146]"/>
            <x15:cachedUniqueName index="1" name="[cleaned_patient].[Cholesterol].&amp;[160]"/>
            <x15:cachedUniqueName index="2" name="[cleaned_patient].[Cholesterol].&amp;[180]"/>
            <x15:cachedUniqueName index="3" name="[cleaned_patient].[Cholesterol].&amp;[200]"/>
            <x15:cachedUniqueName index="4" name="[cleaned_patient].[Cholesterol].&amp;[220]"/>
          </x15:cachedUniqueNames>
        </ext>
      </extLst>
    </cacheField>
    <cacheField name="[cleaned_patient].[Age Group].[Age Group]" caption="Age Group" numFmtId="0" hierarchy="18" level="1">
      <sharedItems count="4">
        <s v="Adults"/>
        <s v="Middle Age Adults"/>
        <s v="Senior Adults"/>
        <s v="Young Adults"/>
      </sharedItems>
    </cacheField>
    <cacheField name="[Measures].[Average of Cholesterol]" caption="Average of Cholesterol" numFmtId="0" hierarchy="44"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3"/>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fieldsUsage count="2">
        <fieldUsage x="-1"/>
        <fieldUsage x="1"/>
      </fieldsUsage>
    </cacheHierarchy>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2" memberValueDatatype="20" unbalanced="0">
      <fieldsUsage count="2">
        <fieldUsage x="-1"/>
        <fieldUsage x="0"/>
      </fieldsUsage>
    </cacheHierarchy>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oneField="1">
      <fieldsUsage count="1">
        <fieldUsage x="2"/>
      </fieldsUsage>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178241" backgroundQuery="1" createdVersion="7" refreshedVersion="7" minRefreshableVersion="3" recordCount="0" supportSubquery="1" supportAdvancedDrill="1" xr:uid="{F76D50C9-2678-45C1-B379-9303D22A9AF7}">
  <cacheSource type="external" connectionId="4"/>
  <cacheFields count="3">
    <cacheField name="[cleaned_patient].[Blood Pressure].[Blood Pressure]" caption="Blood Pressure" numFmtId="0" hierarchy="23" level="1">
      <sharedItems count="5">
        <s v="105/68"/>
        <s v="110/70"/>
        <s v="120/80"/>
        <s v="130/85"/>
        <s v="140/90"/>
      </sharedItems>
    </cacheField>
    <cacheField name="[Measures].[Count of Blood Pressure]" caption="Count of Blood Pressure" numFmtId="0" hierarchy="41"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2"/>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2" memberValueDatatype="130" unbalanced="0">
      <fieldsUsage count="2">
        <fieldUsage x="-1"/>
        <fieldUsage x="0"/>
      </fieldsUsage>
    </cacheHierarchy>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oneField="1">
      <fieldsUsage count="1">
        <fieldUsage x="1"/>
      </fieldsUsage>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2476849" backgroundQuery="1" createdVersion="7" refreshedVersion="7" minRefreshableVersion="3" recordCount="0" supportSubquery="1" supportAdvancedDrill="1" xr:uid="{286D64BC-C2CD-40FA-9C47-53FF1F44C788}">
  <cacheSource type="external" connectionId="4"/>
  <cacheFields count="3">
    <cacheField name="[cleaned_bill_record].[ServiceProvided].[ServiceProvided]" caption="ServiceProvided" numFmtId="0" hierarchy="1" level="1">
      <sharedItems count="13">
        <s v="Blood Test"/>
        <s v="Consultation"/>
        <s v="Emergency Visit"/>
        <s v="Follow-up Appointment"/>
        <s v="Laboratory Test"/>
        <s v="Medication Refill"/>
        <s v="Mental Health Session"/>
        <s v="MRI Scan"/>
        <s v="Physiotherapy"/>
        <s v="Physiotherapy Session"/>
        <s v="Routine Checkup"/>
        <s v="Vaccination"/>
        <s v="X-ray"/>
      </sharedItems>
    </cacheField>
    <cacheField name="[Measures].[Count of ServiceProvided]" caption="Count of ServiceProvided" numFmtId="0" hierarchy="42"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2" memberValueDatatype="130" unbalanced="0">
      <fieldsUsage count="2">
        <fieldUsage x="-1"/>
        <fieldUsage x="0"/>
      </fieldsUsage>
    </cacheHierarchy>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2"/>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oneField="1">
      <fieldsUsage count="1">
        <fieldUsage x="1"/>
      </fieldsUsage>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3055557" backgroundQuery="1" createdVersion="7" refreshedVersion="7" minRefreshableVersion="3" recordCount="0" supportSubquery="1" supportAdvancedDrill="1" xr:uid="{D7A00217-505F-4BB5-8B90-C453F66E454E}">
  <cacheSource type="external" connectionId="4"/>
  <cacheFields count="4">
    <cacheField name="[cleaned_patient].[Age Group].[Age Group]" caption="Age Group" numFmtId="0" hierarchy="18" level="1">
      <sharedItems count="4">
        <s v="Adults"/>
        <s v="Middle Age Adults"/>
        <s v="Senior Adults"/>
        <s v="Young Adults"/>
      </sharedItems>
    </cacheField>
    <cacheField name="[cleaned_patient].[Condition].[Condition]" caption="Condition" numFmtId="0" hierarchy="20" level="1">
      <sharedItems containsNonDate="0" count="5">
        <s v="Asthma"/>
        <s v="Diabetes"/>
        <s v="Heart Disease"/>
        <s v="Hypertension"/>
        <s v="Unknown"/>
      </sharedItems>
    </cacheField>
    <cacheField name="[Measures].[Count of Condition]" caption="Count of Condition" numFmtId="0" hierarchy="34"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3"/>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fieldsUsage count="2">
        <fieldUsage x="-1"/>
        <fieldUsage x="0"/>
      </fieldsUsage>
    </cacheHierarchy>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2" memberValueDatatype="130" unbalanced="0">
      <fieldsUsage count="2">
        <fieldUsage x="-1"/>
        <fieldUsage x="1"/>
      </fieldsUsage>
    </cacheHierarchy>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oneField="1">
      <fieldsUsage count="1">
        <fieldUsage x="2"/>
      </fieldsUsage>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3518519" backgroundQuery="1" createdVersion="7" refreshedVersion="7" minRefreshableVersion="3" recordCount="0" supportSubquery="1" supportAdvancedDrill="1" xr:uid="{26202754-833F-4EB4-B9E0-B744ACE2FCB9}">
  <cacheSource type="external" connectionId="4"/>
  <cacheFields count="3">
    <cacheField name="[Measures].[Sum of TotalBill 2]" caption="Sum of TotalBill 2" numFmtId="0" hierarchy="36" level="32767"/>
    <cacheField name="[cleaned_medical].[Treatment].[Treatment]" caption="Treatment" numFmtId="0" hierarchy="10" level="1">
      <sharedItems count="6">
        <s v="Counseling"/>
        <s v="Dietary Changes"/>
        <s v="Lifestyle Modification"/>
        <s v="Medication"/>
        <s v="Physiotherapy"/>
        <s v="Surgery"/>
      </sharedItems>
    </cacheField>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2"/>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2" memberValueDatatype="130" unbalanced="0">
      <fieldsUsage count="2">
        <fieldUsage x="-1"/>
        <fieldUsage x="1"/>
      </fieldsUsage>
    </cacheHierarchy>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oneField="1">
      <fieldsUsage count="1">
        <fieldUsage x="0"/>
      </fieldsUsage>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4097219" backgroundQuery="1" createdVersion="7" refreshedVersion="7" minRefreshableVersion="3" recordCount="0" supportSubquery="1" supportAdvancedDrill="1" xr:uid="{BEB91039-7F32-4131-828C-6F45A5A9C4E3}">
  <cacheSource type="external" connectionId="4"/>
  <cacheFields count="2">
    <cacheField name="[Measures].[PrescriptionVsRevenue]" caption="PrescriptionVsRevenue" numFmtId="0" hierarchy="53"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1"/>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oneField="1">
      <fieldsUsage count="1">
        <fieldUsage x="0"/>
      </fieldsUsage>
    </cacheHierarchy>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4212965" backgroundQuery="1" createdVersion="7" refreshedVersion="7" minRefreshableVersion="3" recordCount="0" supportSubquery="1" supportAdvancedDrill="1" xr:uid="{E62764D7-93EA-4395-9B7E-32965F70E7DF}">
  <cacheSource type="external" connectionId="4"/>
  <cacheFields count="2">
    <cacheField name="[Measures].[Insurance Percentage]" caption="Insurance Percentage" numFmtId="0" hierarchy="56"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1"/>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oneField="1">
      <fieldsUsage count="1">
        <fieldUsage x="0"/>
      </fieldsUsage>
    </cacheHierarchy>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4560189" backgroundQuery="1" createdVersion="7" refreshedVersion="7" minRefreshableVersion="3" recordCount="0" supportSubquery="1" supportAdvancedDrill="1" xr:uid="{53079B48-70E4-4B81-8456-138DD7EA0704}">
  <cacheSource type="external" connectionId="4"/>
  <cacheFields count="2">
    <cacheField name="[Measures].[out-pocket percentage]" caption="out-pocket percentage" numFmtId="0" hierarchy="57"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1"/>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oneField="1">
      <fieldsUsage count="1">
        <fieldUsage x="0"/>
      </fieldsUsage>
    </cacheHierarchy>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5138889" backgroundQuery="1" createdVersion="7" refreshedVersion="7" minRefreshableVersion="3" recordCount="0" supportSubquery="1" supportAdvancedDrill="1" xr:uid="{9758EFED-A076-4C23-A18A-0F68012B1307}">
  <cacheSource type="external" connectionId="4"/>
  <cacheFields count="4">
    <cacheField name="[cleaned_patient].[Visit Date (Month)].[Visit Date (Month)]" caption="Visit Date (Month)" numFmtId="0" hierarchy="27" level="1">
      <sharedItems containsNonDate="0" count="5">
        <s v="Apr"/>
        <s v="Mar"/>
        <s v="Dec"/>
        <s v="Jan"/>
        <s v="Feb"/>
      </sharedItems>
    </cacheField>
    <cacheField name="[cleaned_patient].[Visit Date (Year)].[Visit Date (Year)]" caption="Visit Date (Year)" numFmtId="0" hierarchy="25" level="1">
      <sharedItems count="3">
        <s v="2018"/>
        <s v="2019"/>
        <s v="2020"/>
      </sharedItems>
    </cacheField>
    <cacheField name="[Measures].[Count of Visit Date]" caption="Count of Visit Date" numFmtId="0" hierarchy="46"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3"/>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2" memberValueDatatype="130" unbalanced="0">
      <fieldsUsage count="2">
        <fieldUsage x="-1"/>
        <fieldUsage x="1"/>
      </fieldsUsage>
    </cacheHierarchy>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fieldsUsage count="2">
        <fieldUsage x="-1"/>
        <fieldUsage x="0"/>
      </fieldsUsage>
    </cacheHierarchy>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oneField="1">
      <fieldsUsage count="1">
        <fieldUsage x="2"/>
      </fieldsUsage>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5254628" backgroundQuery="1" createdVersion="7" refreshedVersion="7" minRefreshableVersion="3" recordCount="0" supportSubquery="1" supportAdvancedDrill="1" xr:uid="{803DA893-AE3C-481D-8096-FF018AF1BA0A}">
  <cacheSource type="external" connectionId="4"/>
  <cacheFields count="2">
    <cacheField name="[Measures].[Revenue Lost Percentage]" caption="Revenue Lost Percentage" numFmtId="0" hierarchy="59"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1"/>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oneField="1">
      <fieldsUsage count="1">
        <fieldUsage x="0"/>
      </fieldsUsage>
    </cacheHierarchy>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5601851" backgroundQuery="1" createdVersion="7" refreshedVersion="7" minRefreshableVersion="3" recordCount="0" supportSubquery="1" supportAdvancedDrill="1" xr:uid="{ACB3813C-61FA-4CC2-9C69-6F5809ADE2E3}">
  <cacheSource type="external" connectionId="4"/>
  <cacheFields count="2">
    <cacheField name="[Measures].[Total Unpaid Revenue]" caption="Total Unpaid Revenue" numFmtId="0" hierarchy="58"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1"/>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oneField="1">
      <fieldsUsage count="1">
        <fieldUsage x="0"/>
      </fieldsUsage>
    </cacheHierarchy>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6180559" backgroundQuery="1" createdVersion="7" refreshedVersion="7" minRefreshableVersion="3" recordCount="0" supportSubquery="1" supportAdvancedDrill="1" xr:uid="{2BCB367D-ED8B-47CB-963D-4EED9E5ABE4F}">
  <cacheSource type="external" connectionId="4"/>
  <cacheFields count="3">
    <cacheField name="[cleaned_medical].[DoctorName].[DoctorName]" caption="DoctorName" numFmtId="0" hierarchy="12" level="1">
      <sharedItems count="13">
        <s v="Dr. Adams"/>
        <s v="Dr. Brown"/>
        <s v="Dr. Clark"/>
        <s v="Dr. Evans"/>
        <s v="Dr. Foster"/>
        <s v="Dr. Garcia"/>
        <s v="Dr. Green"/>
        <s v="Dr. Johnson"/>
        <s v="Dr. Lee"/>
        <s v="Dr. Patel"/>
        <s v="Dr. Smith"/>
        <s v="Dr. White"/>
        <s v="Dr. Williams"/>
      </sharedItems>
    </cacheField>
    <cacheField name="[Measures].[Count of Patientid]" caption="Count of Patientid" numFmtId="0" hierarchy="37"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2"/>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2" memberValueDatatype="130" unbalanced="0">
      <fieldsUsage count="2">
        <fieldUsage x="-1"/>
        <fieldUsage x="0"/>
      </fieldsUsage>
    </cacheHierarchy>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oneField="1">
      <fieldsUsage count="1">
        <fieldUsage x="1"/>
      </fieldsUsage>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6527775" backgroundQuery="1" createdVersion="7" refreshedVersion="7" minRefreshableVersion="3" recordCount="0" supportSubquery="1" supportAdvancedDrill="1" xr:uid="{DFBAF25E-1DA8-4A54-8E2E-065B316AA287}">
  <cacheSource type="external" connectionId="4"/>
  <cacheFields count="2">
    <cacheField name="[Measures].[Average of Age]" caption="Average of Age" numFmtId="0" hierarchy="48"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1"/>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oneField="1">
      <fieldsUsage count="1">
        <fieldUsage x="0"/>
      </fieldsUsage>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6990744" backgroundQuery="1" createdVersion="7" refreshedVersion="7" minRefreshableVersion="3" recordCount="0" supportSubquery="1" supportAdvancedDrill="1" xr:uid="{3EA2968B-48AC-4B79-BA5E-5653575F3C60}">
  <cacheSource type="external" connectionId="4"/>
  <cacheFields count="3">
    <cacheField name="[cleaned_bill_record].[PaymentStatus].[PaymentStatus]" caption="PaymentStatus" numFmtId="0" hierarchy="4" level="1">
      <sharedItems count="3">
        <s v="Not Paid"/>
        <s v="Paid"/>
        <s v="Pending"/>
      </sharedItems>
    </cacheField>
    <cacheField name="[Measures].[Sum of TotalBill]" caption="Sum of TotalBill" numFmtId="0" hierarchy="30"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fieldsUsage count="2">
        <fieldUsage x="-1"/>
        <fieldUsage x="0"/>
      </fieldsUsage>
    </cacheHierarchy>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2"/>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oneField="1">
      <fieldsUsage count="1">
        <fieldUsage x="1"/>
      </fieldsUsage>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7685183" backgroundQuery="1" createdVersion="7" refreshedVersion="7" minRefreshableVersion="3" recordCount="0" supportSubquery="1" supportAdvancedDrill="1" xr:uid="{05D1905D-5E15-408C-8698-1DC1BA94F665}">
  <cacheSource type="external" connectionId="4"/>
  <cacheFields count="2">
    <cacheField name="[cleaned_medical].[Treatment].[Treatment]" caption="Treatment" numFmtId="0" hierarchy="10" level="1">
      <sharedItems count="16">
        <s v="Antihistamines"/>
        <s v="Blood pressure medication"/>
        <s v="Cast application"/>
        <s v="Counseling"/>
        <s v="Dietary Changes"/>
        <s v="Inhaler prescription"/>
        <s v="Insulin injections"/>
        <s v="Lifestyle Modification"/>
        <s v="Medication"/>
        <s v="Over-the-counter medicine"/>
        <s v="Pain relievers"/>
        <s v="Physical therapy"/>
        <s v="Physiotherapy"/>
        <s v="Rest, hydration"/>
        <s v="Surgery"/>
        <s v="Therapy sessions"/>
      </sharedItems>
    </cacheField>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1"/>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2" memberValueDatatype="130" unbalanced="0">
      <fieldsUsage count="2">
        <fieldUsage x="-1"/>
        <fieldUsage x="0"/>
      </fieldsUsage>
    </cacheHierarchy>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8263891" backgroundQuery="1" createdVersion="7" refreshedVersion="7" minRefreshableVersion="3" recordCount="0" supportSubquery="1" supportAdvancedDrill="1" xr:uid="{AC23CF60-7477-4352-8421-7661FF367082}">
  <cacheSource type="external" connectionId="4"/>
  <cacheFields count="7">
    <cacheField name="[cleaned_patient].[Visit Date].[Visit Date]" caption="Visit Date" numFmtId="0" hierarchy="22" level="1">
      <sharedItems containsSemiMixedTypes="0" containsNonDate="0" containsDate="1" containsString="0" minDate="2018-04-05T00:00:00" maxDate="2020-02-21T00:00:00" count="5">
        <d v="2018-04-05T00:00:00"/>
        <d v="2019-03-25T00:00:00"/>
        <d v="2019-12-01T00:00:00"/>
        <d v="2020-01-15T00:00:00"/>
        <d v="2020-02-20T00:00:00"/>
      </sharedItems>
    </cacheField>
    <cacheField name="[cleaned_patient].[Visit Date (Month)].[Visit Date (Month)]" caption="Visit Date (Month)" numFmtId="0" hierarchy="27" level="1">
      <sharedItems containsNonDate="0" count="5">
        <s v="Apr"/>
        <s v="Mar"/>
        <s v="Dec"/>
        <s v="Jan"/>
        <s v="Feb"/>
      </sharedItems>
    </cacheField>
    <cacheField name="[cleaned_patient].[Visit Date (Quarter)].[Visit Date (Quarter)]" caption="Visit Date (Quarter)" numFmtId="0" hierarchy="26" level="1">
      <sharedItems containsNonDate="0" count="3">
        <s v="Qtr2"/>
        <s v="Qtr1"/>
        <s v="Qtr4"/>
      </sharedItems>
    </cacheField>
    <cacheField name="[cleaned_patient].[Visit Date (Year)].[Visit Date (Year)]" caption="Visit Date (Year)" numFmtId="0" hierarchy="25" level="1">
      <sharedItems count="3">
        <s v="2018"/>
        <s v="2019"/>
        <s v="2020"/>
      </sharedItems>
    </cacheField>
    <cacheField name="[Measures].[PrescriptionVsRevenue]" caption="PrescriptionVsRevenue" numFmtId="0" hierarchy="53" level="32767"/>
    <cacheField name="[cleaned_patient].[Age Group].[Age Group]" caption="Age Group" numFmtId="0" hierarchy="18" level="1">
      <sharedItems count="4">
        <s v="Adults"/>
        <s v="Middle Age Adults"/>
        <s v="Senior Adults"/>
        <s v="Young Adults"/>
      </sharedItems>
    </cacheField>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6"/>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fieldsUsage count="2">
        <fieldUsage x="-1"/>
        <fieldUsage x="5"/>
      </fieldsUsage>
    </cacheHierarchy>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2" memberValueDatatype="7" unbalanced="0">
      <fieldsUsage count="2">
        <fieldUsage x="-1"/>
        <fieldUsage x="0"/>
      </fieldsUsage>
    </cacheHierarchy>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2" memberValueDatatype="130" unbalanced="0">
      <fieldsUsage count="2">
        <fieldUsage x="-1"/>
        <fieldUsage x="3"/>
      </fieldsUsage>
    </cacheHierarchy>
    <cacheHierarchy uniqueName="[cleaned_patient].[Visit Date (Quarter)]" caption="Visit Date (Quarter)" attribute="1" defaultMemberUniqueName="[cleaned_patient].[Visit Date (Quarter)].[All]" allUniqueName="[cleaned_patient].[Visit Date (Quarter)].[All]" dimensionUniqueName="[cleaned_patient]" displayFolder="" count="2" memberValueDatatype="130" unbalanced="0">
      <fieldsUsage count="2">
        <fieldUsage x="-1"/>
        <fieldUsage x="2"/>
      </fieldsUsage>
    </cacheHierarchy>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fieldsUsage count="2">
        <fieldUsage x="-1"/>
        <fieldUsage x="1"/>
      </fieldsUsage>
    </cacheHierarchy>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oneField="1">
      <fieldsUsage count="1">
        <fieldUsage x="4"/>
      </fieldsUsage>
    </cacheHierarchy>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9305554" backgroundQuery="1" createdVersion="7" refreshedVersion="7" minRefreshableVersion="3" recordCount="0" supportSubquery="1" supportAdvancedDrill="1" xr:uid="{47811FEF-833F-4CA5-A426-4C342E2A8E13}">
  <cacheSource type="external" connectionId="4"/>
  <cacheFields count="2">
    <cacheField name="[Measures].[Count of Patient Id]" caption="Count of Patient Id" numFmtId="0" hierarchy="29"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1"/>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oneField="1">
      <fieldsUsage count="1">
        <fieldUsage x="0"/>
      </fieldsUsage>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94213" backgroundQuery="1" createdVersion="7" refreshedVersion="7" minRefreshableVersion="3" recordCount="0" supportSubquery="1" supportAdvancedDrill="1" xr:uid="{07819215-9328-452C-BC40-C3EF572D1AAE}">
  <cacheSource type="external" connectionId="4"/>
  <cacheFields count="2">
    <cacheField name="[Measures].[Total Bill]" caption="Total Bill" numFmtId="0" hierarchy="52"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1"/>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oneField="1">
      <fieldsUsage count="1">
        <fieldUsage x="0"/>
      </fieldsUsage>
    </cacheHierarchy>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8" backgroundQuery="1" createdVersion="7" refreshedVersion="7" minRefreshableVersion="3" recordCount="0" supportSubquery="1" supportAdvancedDrill="1" xr:uid="{6AE64138-4249-4319-B935-0285561E0492}">
  <cacheSource type="external" connectionId="4"/>
  <cacheFields count="3">
    <cacheField name="[cleaned_patient].[Gender].[Gender]" caption="Gender" numFmtId="0" hierarchy="19" level="1">
      <sharedItems count="2">
        <s v="Female"/>
        <s v="Male"/>
      </sharedItems>
    </cacheField>
    <cacheField name="[Measures].[Count of Gender]" caption="Count of Gender" numFmtId="0" hierarchy="31"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2"/>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fieldsUsage count="2">
        <fieldUsage x="-1"/>
        <fieldUsage x="0"/>
      </fieldsUsage>
    </cacheHierarchy>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oneField="1">
      <fieldsUsage count="1">
        <fieldUsage x="1"/>
      </fieldsUsage>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800462962" backgroundQuery="1" createdVersion="7" refreshedVersion="7" minRefreshableVersion="3" recordCount="0" supportSubquery="1" supportAdvancedDrill="1" xr:uid="{A729348D-31AA-45B2-A2B0-9C09D406D186}">
  <cacheSource type="external" connectionId="4"/>
  <cacheFields count="3">
    <cacheField name="[cleaned_patient].[Age Group].[Age Group]" caption="Age Group" numFmtId="0" hierarchy="18" level="1">
      <sharedItems count="4">
        <s v="Adults"/>
        <s v="Middle Age Adults"/>
        <s v="Senior Adults"/>
        <s v="Young Adults"/>
      </sharedItems>
    </cacheField>
    <cacheField name="[Measures].[Count of Age Group]" caption="Count of Age Group" numFmtId="0" hierarchy="32"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2"/>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fieldsUsage count="2">
        <fieldUsage x="-1"/>
        <fieldUsage x="0"/>
      </fieldsUsage>
    </cacheHierarchy>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oneField="1">
      <fieldsUsage count="1">
        <fieldUsage x="1"/>
      </fieldsUsage>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80104167" backgroundQuery="1" createdVersion="7" refreshedVersion="7" minRefreshableVersion="3" recordCount="0" supportSubquery="1" supportAdvancedDrill="1" xr:uid="{F20022F8-DF90-4217-8AA0-86085B9ABE2B}">
  <cacheSource type="external" connectionId="4"/>
  <cacheFields count="3">
    <cacheField name="[cleaned_patient].[Medication].[Medication]" caption="Medication" numFmtId="0" hierarchy="21" level="1">
      <sharedItems count="5">
        <s v="Albuterol"/>
        <s v="Atorvastatin"/>
        <s v="Lisinopril"/>
        <s v="Metformin"/>
        <s v="Unknown"/>
      </sharedItems>
    </cacheField>
    <cacheField name="[Measures].[Count of Medication]" caption="Count of Medication" numFmtId="0" hierarchy="33"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2"/>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2" memberValueDatatype="130" unbalanced="0">
      <fieldsUsage count="2">
        <fieldUsage x="-1"/>
        <fieldUsage x="0"/>
      </fieldsUsage>
    </cacheHierarchy>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oneField="1">
      <fieldsUsage count="1">
        <fieldUsage x="1"/>
      </fieldsUsage>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801504632" backgroundQuery="1" createdVersion="7" refreshedVersion="7" minRefreshableVersion="3" recordCount="0" supportSubquery="1" supportAdvancedDrill="1" xr:uid="{E45FA735-4CCD-47CB-A8F0-B9970399E7C7}">
  <cacheSource type="external" connectionId="4"/>
  <cacheFields count="3">
    <cacheField name="[cleaned_patient].[Condition].[Condition]" caption="Condition" numFmtId="0" hierarchy="20" level="1">
      <sharedItems count="5">
        <s v="Asthma"/>
        <s v="Diabetes"/>
        <s v="Heart Disease"/>
        <s v="Hypertension"/>
        <s v="Unknown"/>
      </sharedItems>
    </cacheField>
    <cacheField name="[Measures].[Count of Condition]" caption="Count of Condition" numFmtId="0" hierarchy="34" level="32767"/>
    <cacheField name="[cleaned_bill_record].[Insured].[Insured]" caption="Insured" numFmtId="0" hierarchy="6" level="1">
      <sharedItems containsSemiMixedTypes="0" containsNonDate="0" containsString="0"/>
    </cacheField>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2"/>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2" memberValueDatatype="130" unbalanced="0">
      <fieldsUsage count="2">
        <fieldUsage x="-1"/>
        <fieldUsage x="0"/>
      </fieldsUsage>
    </cacheHierarchy>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oneField="1">
      <fieldsUsage count="1">
        <fieldUsage x="1"/>
      </fieldsUsage>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2579895833" backgroundQuery="1" createdVersion="7" refreshedVersion="7" minRefreshableVersion="3" recordCount="0" supportSubquery="1" supportAdvancedDrill="1" xr:uid="{D3F2A2CF-5E9E-4508-946C-6F06915BA400}">
  <cacheSource type="external" connectionId="4"/>
  <cacheFields count="3">
    <cacheField name="[Measures].[Total Patient Spent Money]" caption="Total Patient Spent Money" numFmtId="0" hierarchy="50" level="32767"/>
    <cacheField name="[cleaned_bill_record].[Insured].[Insured]" caption="Insured" numFmtId="0" hierarchy="6" level="1">
      <sharedItems count="2">
        <s v="No"/>
        <s v="Yes"/>
      </sharedItems>
    </cacheField>
    <cacheField name="[Measures].[Total Insured Payment]" caption="Total Insured Payment" numFmtId="0" hierarchy="54" level="32767"/>
  </cacheFields>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fieldsUsage count="2">
        <fieldUsage x="-1"/>
        <fieldUsage x="1"/>
      </fieldsUsage>
    </cacheHierarchy>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oneField="1">
      <fieldsUsage count="1">
        <fieldUsage x="0"/>
      </fieldsUsage>
    </cacheHierarchy>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oneField="1">
      <fieldsUsage count="1">
        <fieldUsage x="2"/>
      </fieldsUsage>
    </cacheHierarchy>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dimensions count="4">
    <dimension name="cleaned_bill_record" uniqueName="[cleaned_bill_record]" caption="cleaned_bill_record"/>
    <dimension name="cleaned_medical" uniqueName="[cleaned_medical]" caption="cleaned_medical"/>
    <dimension name="cleaned_patient" uniqueName="[cleaned_patient]" caption="cleaned_patient"/>
    <dimension measure="1" name="Measures" uniqueName="[Measures]" caption="Measures"/>
  </dimensions>
  <measureGroups count="3">
    <measureGroup name="cleaned_bill_record" caption="cleaned_bill_record"/>
    <measureGroup name="cleaned_medical" caption="cleaned_medical"/>
    <measureGroup name="cleaned_patient" caption="cleaned_patient"/>
  </measureGroups>
  <maps count="5">
    <map measureGroup="0" dimension="0"/>
    <map measureGroup="0" dimension="2"/>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21.715179398147" backgroundQuery="1" createdVersion="3" refreshedVersion="7" minRefreshableVersion="3" recordCount="0" supportSubquery="1" supportAdvancedDrill="1" xr:uid="{250250B8-C570-4245-93B5-A5E957C66CA6}">
  <cacheSource type="external" connectionId="4">
    <extLst>
      <ext xmlns:x14="http://schemas.microsoft.com/office/spreadsheetml/2009/9/main" uri="{F057638F-6D5F-4e77-A914-E7F072B9BCA8}">
        <x14:sourceConnection name="ThisWorkbookDataModel"/>
      </ext>
    </extLst>
  </cacheSource>
  <cacheFields count="0"/>
  <cacheHierarchies count="67">
    <cacheHierarchy uniqueName="[cleaned_bill_record].[Patientid]" caption="Patientid" attribute="1" defaultMemberUniqueName="[cleaned_bill_record].[Patientid].[All]" allUniqueName="[cleaned_bill_record].[Patientid].[All]" dimensionUniqueName="[cleaned_bill_record]" displayFolder="" count="0" memberValueDatatype="130" unbalanced="0"/>
    <cacheHierarchy uniqueName="[cleaned_bill_record].[ServiceProvided]" caption="ServiceProvided" attribute="1" defaultMemberUniqueName="[cleaned_bill_record].[ServiceProvided].[All]" allUniqueName="[cleaned_bill_record].[ServiceProvided].[All]" dimensionUniqueName="[cleaned_bill_record]" displayFolder="" count="0" memberValueDatatype="130" unbalanced="0"/>
    <cacheHierarchy uniqueName="[cleaned_bill_record].[ServiceDate]" caption="ServiceDate" attribute="1" time="1" defaultMemberUniqueName="[cleaned_bill_record].[ServiceDate].[All]" allUniqueName="[cleaned_bill_record].[ServiceDate].[All]" dimensionUniqueName="[cleaned_bill_record]" displayFolder="" count="0" memberValueDatatype="7" unbalanced="0"/>
    <cacheHierarchy uniqueName="[cleaned_bill_record].[TotalBill]" caption="TotalBill" attribute="1" defaultMemberUniqueName="[cleaned_bill_record].[TotalBill].[All]" allUniqueName="[cleaned_bill_record].[TotalBill].[All]" dimensionUniqueName="[cleaned_bill_record]" displayFolder="" count="0" memberValueDatatype="5" unbalanced="0"/>
    <cacheHierarchy uniqueName="[cleaned_bill_record].[PaymentStatus]" caption="PaymentStatus" attribute="1" defaultMemberUniqueName="[cleaned_bill_record].[PaymentStatus].[All]" allUniqueName="[cleaned_bill_record].[PaymentStatus].[All]" dimensionUniqueName="[cleaned_bill_record]" displayFolder="" count="2" memberValueDatatype="130" unbalanced="0"/>
    <cacheHierarchy uniqueName="[cleaned_bill_record].[InsuranceCoverage]" caption="InsuranceCoverage" attribute="1" defaultMemberUniqueName="[cleaned_bill_record].[InsuranceCoverage].[All]" allUniqueName="[cleaned_bill_record].[InsuranceCoverage].[All]" dimensionUniqueName="[cleaned_bill_record]" displayFolder="" count="0" memberValueDatatype="5" unbalanced="0"/>
    <cacheHierarchy uniqueName="[cleaned_bill_record].[Insured]" caption="Insured" attribute="1" defaultMemberUniqueName="[cleaned_bill_record].[Insured].[All]" allUniqueName="[cleaned_bill_record].[Insured].[All]" dimensionUniqueName="[cleaned_bill_record]" displayFolder="" count="2" memberValueDatatype="130" unbalanced="0"/>
    <cacheHierarchy uniqueName="[cleaned_bill_record].[InsuranceAmount]" caption="InsuranceAmount" attribute="1" defaultMemberUniqueName="[cleaned_bill_record].[InsuranceAmount].[All]" allUniqueName="[cleaned_bill_record].[InsuranceAmount].[All]" dimensionUniqueName="[cleaned_bill_record]" displayFolder="" count="0" memberValueDatatype="130" unbalanced="0"/>
    <cacheHierarchy uniqueName="[cleaned_bill_record].[AfterInsurance]" caption="AfterInsurance" attribute="1" defaultMemberUniqueName="[cleaned_bill_record].[AfterInsurance].[All]" allUniqueName="[cleaned_bill_record].[AfterInsurance].[All]" dimensionUniqueName="[cleaned_bill_record]" displayFolder="" count="0" memberValueDatatype="130" unbalanced="0"/>
    <cacheHierarchy uniqueName="[cleaned_medical].[Patientid]" caption="Patientid" attribute="1" defaultMemberUniqueName="[cleaned_medical].[Patientid].[All]" allUniqueName="[cleaned_medical].[Patientid].[All]" dimensionUniqueName="[cleaned_medical]" displayFolder="" count="0" memberValueDatatype="130" unbalanced="0"/>
    <cacheHierarchy uniqueName="[cleaned_medical].[Treatment]" caption="Treatment" attribute="1" defaultMemberUniqueName="[cleaned_medical].[Treatment].[All]" allUniqueName="[cleaned_medical].[Treatment].[All]" dimensionUniqueName="[cleaned_medical]" displayFolder="" count="0" memberValueDatatype="130" unbalanced="0"/>
    <cacheHierarchy uniqueName="[cleaned_medical].[DateOfVisit]" caption="DateOfVisit" attribute="1" time="1" defaultMemberUniqueName="[cleaned_medical].[DateOfVisit].[All]" allUniqueName="[cleaned_medical].[DateOfVisit].[All]" dimensionUniqueName="[cleaned_medical]" displayFolder="" count="0" memberValueDatatype="7" unbalanced="0"/>
    <cacheHierarchy uniqueName="[cleaned_medical].[DoctorName]" caption="DoctorName" attribute="1" defaultMemberUniqueName="[cleaned_medical].[DoctorName].[All]" allUniqueName="[cleaned_medical].[DoctorName].[All]" dimensionUniqueName="[cleaned_medical]" displayFolder="" count="0" memberValueDatatype="130" unbalanced="0"/>
    <cacheHierarchy uniqueName="[cleaned_medical].[PrescriptionCost]" caption="PrescriptionCost" attribute="1" defaultMemberUniqueName="[cleaned_medical].[PrescriptionCost].[All]" allUniqueName="[cleaned_medical].[PrescriptionCost].[All]" dimensionUniqueName="[cleaned_medical]" displayFolder="" count="0" memberValueDatatype="5" unbalanced="0"/>
    <cacheHierarchy uniqueName="[cleaned_medical].[TotalBill]" caption="TotalBill" attribute="1" defaultMemberUniqueName="[cleaned_medical].[TotalBill].[All]" allUniqueName="[cleaned_medical].[TotalBill].[All]" dimensionUniqueName="[cleaned_medical]" displayFolder="" count="0" memberValueDatatype="5" unbalanced="0"/>
    <cacheHierarchy uniqueName="[cleaned_patient].[Patient Id]" caption="Patient Id" attribute="1" defaultMemberUniqueName="[cleaned_patient].[Patient Id].[All]" allUniqueName="[cleaned_patient].[Patient Id].[All]" dimensionUniqueName="[cleaned_patient]" displayFolder="" count="0" memberValueDatatype="130" unbalanced="0"/>
    <cacheHierarchy uniqueName="[cleaned_patient].[Patient Name]" caption="Patient Name" attribute="1" defaultMemberUniqueName="[cleaned_patient].[Patient Name].[All]" allUniqueName="[cleaned_patient].[Patient Name].[All]" dimensionUniqueName="[cleaned_patient]" displayFolder="" count="0" memberValueDatatype="130" unbalanced="0"/>
    <cacheHierarchy uniqueName="[cleaned_patient].[Age]" caption="Age" attribute="1" defaultMemberUniqueName="[cleaned_patient].[Age].[All]" allUniqueName="[cleaned_patient].[Age].[All]" dimensionUniqueName="[cleaned_patient]" displayFolder="" count="0" memberValueDatatype="20" unbalanced="0"/>
    <cacheHierarchy uniqueName="[cleaned_patient].[Age Group]" caption="Age Group" attribute="1" defaultMemberUniqueName="[cleaned_patient].[Age Group].[All]" allUniqueName="[cleaned_patient].[Age Group].[All]" dimensionUniqueName="[cleaned_patient]" displayFolder="" count="2" memberValueDatatype="130" unbalanced="0"/>
    <cacheHierarchy uniqueName="[cleaned_patient].[Gender]" caption="Gender" attribute="1" defaultMemberUniqueName="[cleaned_patient].[Gender].[All]" allUniqueName="[cleaned_patient].[Gender].[All]" dimensionUniqueName="[cleaned_patient]" displayFolder="" count="2" memberValueDatatype="130" unbalanced="0"/>
    <cacheHierarchy uniqueName="[cleaned_patient].[Condition]" caption="Condition" attribute="1" defaultMemberUniqueName="[cleaned_patient].[Condition].[All]" allUniqueName="[cleaned_patient].[Condition].[All]" dimensionUniqueName="[cleaned_patient]" displayFolder="" count="0" memberValueDatatype="130" unbalanced="0"/>
    <cacheHierarchy uniqueName="[cleaned_patient].[Medication]" caption="Medication" attribute="1" defaultMemberUniqueName="[cleaned_patient].[Medication].[All]" allUniqueName="[cleaned_patient].[Medication].[All]" dimensionUniqueName="[cleaned_patient]" displayFolder="" count="0" memberValueDatatype="130" unbalanced="0"/>
    <cacheHierarchy uniqueName="[cleaned_patient].[Visit Date]" caption="Visit Date" attribute="1" time="1" defaultMemberUniqueName="[cleaned_patient].[Visit Date].[All]" allUniqueName="[cleaned_patient].[Visit Date].[All]" dimensionUniqueName="[cleaned_patient]" displayFolder="" count="0" memberValueDatatype="7" unbalanced="0"/>
    <cacheHierarchy uniqueName="[cleaned_patient].[Blood Pressure]" caption="Blood Pressure" attribute="1" defaultMemberUniqueName="[cleaned_patient].[Blood Pressure].[All]" allUniqueName="[cleaned_patient].[Blood Pressure].[All]" dimensionUniqueName="[cleaned_patient]" displayFolder="" count="0" memberValueDatatype="130" unbalanced="0"/>
    <cacheHierarchy uniqueName="[cleaned_patient].[Cholesterol]" caption="Cholesterol" attribute="1" defaultMemberUniqueName="[cleaned_patient].[Cholesterol].[All]" allUniqueName="[cleaned_patient].[Cholesterol].[All]" dimensionUniqueName="[cleaned_patient]" displayFolder="" count="0" memberValueDatatype="20" unbalanced="0"/>
    <cacheHierarchy uniqueName="[cleaned_patient].[Visit Date (Year)]" caption="Visit Date (Year)" attribute="1" defaultMemberUniqueName="[cleaned_patient].[Visit Date (Year)].[All]" allUniqueName="[cleaned_patient].[Visit Date (Year)].[All]" dimensionUniqueName="[cleaned_patient]" displayFolder="" count="0" memberValueDatatype="130" unbalanced="0"/>
    <cacheHierarchy uniqueName="[cleaned_patient].[Visit Date (Quarter)]" caption="Visit Date (Quarter)" attribute="1" defaultMemberUniqueName="[cleaned_patient].[Visit Date (Quarter)].[All]" allUniqueName="[cleaned_patient].[Visit Date (Quarter)].[All]" dimensionUniqueName="[cleaned_patient]" displayFolder="" count="0" memberValueDatatype="130" unbalanced="0"/>
    <cacheHierarchy uniqueName="[cleaned_patient].[Visit Date (Month)]" caption="Visit Date (Month)" attribute="1" defaultMemberUniqueName="[cleaned_patient].[Visit Date (Month)].[All]" allUniqueName="[cleaned_patient].[Visit Date (Month)].[All]" dimensionUniqueName="[cleaned_patient]" displayFolder="" count="2" memberValueDatatype="130" unbalanced="0"/>
    <cacheHierarchy uniqueName="[cleaned_patient].[Visit Date (Month Index)]" caption="Visit Date (Month Index)" attribute="1" defaultMemberUniqueName="[cleaned_patient].[Visit Date (Month Index)].[All]" allUniqueName="[cleaned_patient].[Visit Date (Month Index)].[All]" dimensionUniqueName="[cleaned_patient]" displayFolder="" count="0" memberValueDatatype="20" unbalanced="0" hidden="1"/>
    <cacheHierarchy uniqueName="[Measures].[Count of Patient Id]" caption="Count of Patient Id" measure="1" displayFolder="" measureGroup="cleaned_patient" count="0">
      <extLst>
        <ext xmlns:x15="http://schemas.microsoft.com/office/spreadsheetml/2010/11/main" uri="{B97F6D7D-B522-45F9-BDA1-12C45D357490}">
          <x15:cacheHierarchy aggregatedColumn="15"/>
        </ext>
      </extLst>
    </cacheHierarchy>
    <cacheHierarchy uniqueName="[Measures].[Sum of TotalBill]" caption="Sum of TotalBill" measure="1" displayFolder="" measureGroup="cleaned_bill_record" count="0">
      <extLst>
        <ext xmlns:x15="http://schemas.microsoft.com/office/spreadsheetml/2010/11/main" uri="{B97F6D7D-B522-45F9-BDA1-12C45D357490}">
          <x15:cacheHierarchy aggregatedColumn="3"/>
        </ext>
      </extLst>
    </cacheHierarchy>
    <cacheHierarchy uniqueName="[Measures].[Count of Gender]" caption="Count of Gender" measure="1" displayFolder="" measureGroup="cleaned_patient" count="0">
      <extLst>
        <ext xmlns:x15="http://schemas.microsoft.com/office/spreadsheetml/2010/11/main" uri="{B97F6D7D-B522-45F9-BDA1-12C45D357490}">
          <x15:cacheHierarchy aggregatedColumn="19"/>
        </ext>
      </extLst>
    </cacheHierarchy>
    <cacheHierarchy uniqueName="[Measures].[Count of Age Group]" caption="Count of Age Group" measure="1" displayFolder="" measureGroup="cleaned_patient" count="0">
      <extLst>
        <ext xmlns:x15="http://schemas.microsoft.com/office/spreadsheetml/2010/11/main" uri="{B97F6D7D-B522-45F9-BDA1-12C45D357490}">
          <x15:cacheHierarchy aggregatedColumn="18"/>
        </ext>
      </extLst>
    </cacheHierarchy>
    <cacheHierarchy uniqueName="[Measures].[Count of Medication]" caption="Count of Medication" measure="1" displayFolder="" measureGroup="cleaned_patient" count="0">
      <extLst>
        <ext xmlns:x15="http://schemas.microsoft.com/office/spreadsheetml/2010/11/main" uri="{B97F6D7D-B522-45F9-BDA1-12C45D357490}">
          <x15:cacheHierarchy aggregatedColumn="21"/>
        </ext>
      </extLst>
    </cacheHierarchy>
    <cacheHierarchy uniqueName="[Measures].[Count of Condition]" caption="Count of Condition" measure="1" displayFolder="" measureGroup="cleaned_patient" count="0">
      <extLst>
        <ext xmlns:x15="http://schemas.microsoft.com/office/spreadsheetml/2010/11/main" uri="{B97F6D7D-B522-45F9-BDA1-12C45D357490}">
          <x15:cacheHierarchy aggregatedColumn="20"/>
        </ext>
      </extLst>
    </cacheHierarchy>
    <cacheHierarchy uniqueName="[Measures].[Sum of InsuranceCoverage]" caption="Sum of InsuranceCoverage" measure="1" displayFolder="" measureGroup="cleaned_bill_record" count="0">
      <extLst>
        <ext xmlns:x15="http://schemas.microsoft.com/office/spreadsheetml/2010/11/main" uri="{B97F6D7D-B522-45F9-BDA1-12C45D357490}">
          <x15:cacheHierarchy aggregatedColumn="5"/>
        </ext>
      </extLst>
    </cacheHierarchy>
    <cacheHierarchy uniqueName="[Measures].[Sum of TotalBill 2]" caption="Sum of TotalBill 2" measure="1" displayFolder="" measureGroup="cleaned_medical" count="0">
      <extLst>
        <ext xmlns:x15="http://schemas.microsoft.com/office/spreadsheetml/2010/11/main" uri="{B97F6D7D-B522-45F9-BDA1-12C45D357490}">
          <x15:cacheHierarchy aggregatedColumn="14"/>
        </ext>
      </extLst>
    </cacheHierarchy>
    <cacheHierarchy uniqueName="[Measures].[Count of Patientid]" caption="Count of Patientid" measure="1" displayFolder="" measureGroup="cleaned_medical" count="0">
      <extLst>
        <ext xmlns:x15="http://schemas.microsoft.com/office/spreadsheetml/2010/11/main" uri="{B97F6D7D-B522-45F9-BDA1-12C45D357490}">
          <x15:cacheHierarchy aggregatedColumn="9"/>
        </ext>
      </extLst>
    </cacheHierarchy>
    <cacheHierarchy uniqueName="[Measures].[Count of Treatment]" caption="Count of Treatment" measure="1" displayFolder="" measureGroup="cleaned_medical" count="0">
      <extLst>
        <ext xmlns:x15="http://schemas.microsoft.com/office/spreadsheetml/2010/11/main" uri="{B97F6D7D-B522-45F9-BDA1-12C45D357490}">
          <x15:cacheHierarchy aggregatedColumn="10"/>
        </ext>
      </extLst>
    </cacheHierarchy>
    <cacheHierarchy uniqueName="[Measures].[Sum of Cholesterol]" caption="Sum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Cholesterol]" caption="Count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Blood Pressure]" caption="Count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Count of ServiceProvided]" caption="Count of ServiceProvided" measure="1" displayFolder="" measureGroup="cleaned_bill_record" count="0">
      <extLst>
        <ext xmlns:x15="http://schemas.microsoft.com/office/spreadsheetml/2010/11/main" uri="{B97F6D7D-B522-45F9-BDA1-12C45D357490}">
          <x15:cacheHierarchy aggregatedColumn="1"/>
        </ext>
      </extLst>
    </cacheHierarchy>
    <cacheHierarchy uniqueName="[Measures].[Average of Blood Pressure]" caption="Average of Blood Pressure" measure="1" displayFolder="" measureGroup="cleaned_patient" count="0">
      <extLst>
        <ext xmlns:x15="http://schemas.microsoft.com/office/spreadsheetml/2010/11/main" uri="{B97F6D7D-B522-45F9-BDA1-12C45D357490}">
          <x15:cacheHierarchy aggregatedColumn="23"/>
        </ext>
      </extLst>
    </cacheHierarchy>
    <cacheHierarchy uniqueName="[Measures].[Average of Cholesterol]" caption="Average of Cholesterol" measure="1" displayFolder="" measureGroup="cleaned_patient" count="0">
      <extLst>
        <ext xmlns:x15="http://schemas.microsoft.com/office/spreadsheetml/2010/11/main" uri="{B97F6D7D-B522-45F9-BDA1-12C45D357490}">
          <x15:cacheHierarchy aggregatedColumn="24"/>
        </ext>
      </extLst>
    </cacheHierarchy>
    <cacheHierarchy uniqueName="[Measures].[Count of DateOfVisit]" caption="Count of DateOfVisit" measure="1" displayFolder="" measureGroup="cleaned_medical" count="0">
      <extLst>
        <ext xmlns:x15="http://schemas.microsoft.com/office/spreadsheetml/2010/11/main" uri="{B97F6D7D-B522-45F9-BDA1-12C45D357490}">
          <x15:cacheHierarchy aggregatedColumn="11"/>
        </ext>
      </extLst>
    </cacheHierarchy>
    <cacheHierarchy uniqueName="[Measures].[Count of Visit Date]" caption="Count of Visit Date" measure="1" displayFolder="" measureGroup="cleaned_patient" count="0">
      <extLst>
        <ext xmlns:x15="http://schemas.microsoft.com/office/spreadsheetml/2010/11/main" uri="{B97F6D7D-B522-45F9-BDA1-12C45D357490}">
          <x15:cacheHierarchy aggregatedColumn="22"/>
        </ext>
      </extLst>
    </cacheHierarchy>
    <cacheHierarchy uniqueName="[Measures].[Sum of Age]" caption="Sum of Age" measure="1" displayFolder="" measureGroup="cleaned_patient" count="0">
      <extLst>
        <ext xmlns:x15="http://schemas.microsoft.com/office/spreadsheetml/2010/11/main" uri="{B97F6D7D-B522-45F9-BDA1-12C45D357490}">
          <x15:cacheHierarchy aggregatedColumn="17"/>
        </ext>
      </extLst>
    </cacheHierarchy>
    <cacheHierarchy uniqueName="[Measures].[Average of Age]" caption="Average of Age" measure="1" displayFolder="" measureGroup="cleaned_patient" count="0">
      <extLst>
        <ext xmlns:x15="http://schemas.microsoft.com/office/spreadsheetml/2010/11/main" uri="{B97F6D7D-B522-45F9-BDA1-12C45D357490}">
          <x15:cacheHierarchy aggregatedColumn="17"/>
        </ext>
      </extLst>
    </cacheHierarchy>
    <cacheHierarchy uniqueName="[Measures].[Total Insurance Company Money]" caption="Total Insurance Company Money" measure="1" displayFolder="" measureGroup="cleaned_bill_record" count="0"/>
    <cacheHierarchy uniqueName="[Measures].[Total Patient Spent Money]" caption="Total Patient Spent Money" measure="1" displayFolder="" measureGroup="cleaned_bill_record" count="0"/>
    <cacheHierarchy uniqueName="[Measures].[Total Prescription Cost]" caption="Total Prescription Cost" measure="1" displayFolder="" measureGroup="cleaned_medical" count="0"/>
    <cacheHierarchy uniqueName="[Measures].[Total Bill]" caption="Total Bill" measure="1" displayFolder="" measureGroup="cleaned_medical" count="0"/>
    <cacheHierarchy uniqueName="[Measures].[PrescriptionVsRevenue]" caption="PrescriptionVsRevenue" measure="1" displayFolder="" measureGroup="cleaned_medical" count="0"/>
    <cacheHierarchy uniqueName="[Measures].[Total Insured Payment]" caption="Total Insured Payment" measure="1" displayFolder="" measureGroup="cleaned_bill_record" count="0"/>
    <cacheHierarchy uniqueName="[Measures].[Total Out-of-Pocket]" caption="Total Out-of-Pocket" measure="1" displayFolder="" measureGroup="cleaned_bill_record" count="0"/>
    <cacheHierarchy uniqueName="[Measures].[Insurance Percentage]" caption="Insurance Percentage" measure="1" displayFolder="" measureGroup="cleaned_bill_record" count="0"/>
    <cacheHierarchy uniqueName="[Measures].[out-pocket percentage]" caption="out-pocket percentage" measure="1" displayFolder="" measureGroup="cleaned_bill_record" count="0"/>
    <cacheHierarchy uniqueName="[Measures].[Total Unpaid Revenue]" caption="Total Unpaid Revenue" measure="1" displayFolder="" measureGroup="cleaned_bill_record" count="0"/>
    <cacheHierarchy uniqueName="[Measures].[Revenue Lost Percentage]" caption="Revenue Lost Percentage" measure="1" displayFolder="" measureGroup="cleaned_bill_record" count="0"/>
    <cacheHierarchy uniqueName="[Measures].[not paid]" caption="not paid" measure="1" displayFolder="" measureGroup="cleaned_bill_record" count="0"/>
    <cacheHierarchy uniqueName="[Measures].[pending]" caption="pending" measure="1" displayFolder="" measureGroup="cleaned_bill_record" count="0"/>
    <cacheHierarchy uniqueName="[Measures].[paid]" caption="paid" measure="1" displayFolder="" measureGroup="cleaned_bill_record" count="0"/>
    <cacheHierarchy uniqueName="[Measures].[__XL_Count cleaned_patient]" caption="__XL_Count cleaned_patient" measure="1" displayFolder="" measureGroup="cleaned_patient" count="0" hidden="1"/>
    <cacheHierarchy uniqueName="[Measures].[__XL_Count cleaned_medical]" caption="__XL_Count cleaned_medical" measure="1" displayFolder="" measureGroup="cleaned_medical" count="0" hidden="1"/>
    <cacheHierarchy uniqueName="[Measures].[__XL_Count cleaned_bill_record]" caption="__XL_Count cleaned_bill_record" measure="1" displayFolder="" measureGroup="cleaned_bill_record"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800692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P0001"/>
    <s v="John Doe"/>
    <n v="25"/>
    <x v="0"/>
    <x v="0"/>
    <x v="0"/>
    <x v="0"/>
    <x v="0"/>
    <x v="0"/>
    <x v="0"/>
  </r>
  <r>
    <s v="P0002"/>
    <s v="Jane Doe"/>
    <n v="46"/>
    <x v="1"/>
    <x v="1"/>
    <x v="1"/>
    <x v="1"/>
    <x v="1"/>
    <x v="1"/>
    <x v="0"/>
  </r>
  <r>
    <s v="P0003"/>
    <s v="Michael Smith"/>
    <n v="35"/>
    <x v="2"/>
    <x v="0"/>
    <x v="2"/>
    <x v="0"/>
    <x v="2"/>
    <x v="2"/>
    <x v="1"/>
  </r>
  <r>
    <s v="P0004"/>
    <s v="O'Connor, Sean"/>
    <n v="46"/>
    <x v="1"/>
    <x v="1"/>
    <x v="1"/>
    <x v="2"/>
    <x v="0"/>
    <x v="2"/>
    <x v="2"/>
  </r>
  <r>
    <s v="P0005"/>
    <s v="Patrick O’Neal"/>
    <n v="46"/>
    <x v="1"/>
    <x v="1"/>
    <x v="2"/>
    <x v="1"/>
    <x v="3"/>
    <x v="2"/>
    <x v="3"/>
  </r>
  <r>
    <s v="P0006"/>
    <s v="Anastacia Williams"/>
    <n v="46"/>
    <x v="1"/>
    <x v="0"/>
    <x v="3"/>
    <x v="0"/>
    <x v="4"/>
    <x v="0"/>
    <x v="3"/>
  </r>
  <r>
    <s v="P0007"/>
    <s v="Lisa Johnson"/>
    <n v="46"/>
    <x v="1"/>
    <x v="0"/>
    <x v="3"/>
    <x v="3"/>
    <x v="3"/>
    <x v="1"/>
    <x v="2"/>
  </r>
  <r>
    <s v="P0008"/>
    <s v="Mike Tyler"/>
    <n v="60"/>
    <x v="3"/>
    <x v="1"/>
    <x v="4"/>
    <x v="1"/>
    <x v="3"/>
    <x v="3"/>
    <x v="2"/>
  </r>
  <r>
    <s v="P0009"/>
    <s v="Joseph Brown"/>
    <n v="60"/>
    <x v="3"/>
    <x v="0"/>
    <x v="0"/>
    <x v="1"/>
    <x v="0"/>
    <x v="0"/>
    <x v="3"/>
  </r>
  <r>
    <s v="P0010"/>
    <s v="Brown Joseph"/>
    <n v="40"/>
    <x v="1"/>
    <x v="1"/>
    <x v="4"/>
    <x v="2"/>
    <x v="3"/>
    <x v="0"/>
    <x v="4"/>
  </r>
  <r>
    <s v="P0011"/>
    <s v="Emmaline Walker"/>
    <n v="25"/>
    <x v="0"/>
    <x v="0"/>
    <x v="2"/>
    <x v="4"/>
    <x v="1"/>
    <x v="1"/>
    <x v="0"/>
  </r>
  <r>
    <s v="P0012"/>
    <s v="George Washington"/>
    <n v="46"/>
    <x v="1"/>
    <x v="1"/>
    <x v="4"/>
    <x v="4"/>
    <x v="3"/>
    <x v="4"/>
    <x v="0"/>
  </r>
  <r>
    <s v="P0013"/>
    <s v="Chris O’Donell"/>
    <n v="40"/>
    <x v="1"/>
    <x v="1"/>
    <x v="1"/>
    <x v="2"/>
    <x v="4"/>
    <x v="0"/>
    <x v="3"/>
  </r>
  <r>
    <s v="P0014"/>
    <s v="Martha Stewart"/>
    <n v="25"/>
    <x v="0"/>
    <x v="0"/>
    <x v="2"/>
    <x v="2"/>
    <x v="4"/>
    <x v="4"/>
    <x v="2"/>
  </r>
  <r>
    <s v="P0015"/>
    <s v="David Lee"/>
    <n v="70"/>
    <x v="3"/>
    <x v="1"/>
    <x v="3"/>
    <x v="2"/>
    <x v="2"/>
    <x v="4"/>
    <x v="4"/>
  </r>
  <r>
    <s v="P0016"/>
    <s v="Lily Anderson"/>
    <n v="35"/>
    <x v="2"/>
    <x v="0"/>
    <x v="0"/>
    <x v="4"/>
    <x v="4"/>
    <x v="2"/>
    <x v="3"/>
  </r>
  <r>
    <s v="P0017"/>
    <s v="Robertjackson"/>
    <n v="60"/>
    <x v="3"/>
    <x v="1"/>
    <x v="2"/>
    <x v="2"/>
    <x v="3"/>
    <x v="1"/>
    <x v="0"/>
  </r>
  <r>
    <s v="P0018"/>
    <s v="Johnson Jr., Bob"/>
    <n v="70"/>
    <x v="3"/>
    <x v="0"/>
    <x v="2"/>
    <x v="0"/>
    <x v="4"/>
    <x v="4"/>
    <x v="1"/>
  </r>
  <r>
    <s v="P0019"/>
    <s v="Elizabeth Taylor"/>
    <n v="25"/>
    <x v="0"/>
    <x v="1"/>
    <x v="1"/>
    <x v="1"/>
    <x v="0"/>
    <x v="1"/>
    <x v="2"/>
  </r>
  <r>
    <s v="P0020"/>
    <s v="Isabella R. Martinez"/>
    <n v="70"/>
    <x v="3"/>
    <x v="0"/>
    <x v="0"/>
    <x v="1"/>
    <x v="4"/>
    <x v="2"/>
    <x v="1"/>
  </r>
  <r>
    <s v="P0021"/>
    <s v="Jefferson, Alexander"/>
    <n v="35"/>
    <x v="2"/>
    <x v="0"/>
    <x v="3"/>
    <x v="3"/>
    <x v="1"/>
    <x v="1"/>
    <x v="3"/>
  </r>
  <r>
    <s v="P0022"/>
    <s v="Oliver White"/>
    <n v="25"/>
    <x v="0"/>
    <x v="0"/>
    <x v="2"/>
    <x v="3"/>
    <x v="0"/>
    <x v="0"/>
    <x v="0"/>
  </r>
  <r>
    <s v="P0023"/>
    <s v="Brayden Cooper"/>
    <n v="70"/>
    <x v="3"/>
    <x v="0"/>
    <x v="2"/>
    <x v="1"/>
    <x v="2"/>
    <x v="4"/>
    <x v="4"/>
  </r>
  <r>
    <s v="P0024"/>
    <s v="Hannah-Louise Robinson"/>
    <n v="60"/>
    <x v="3"/>
    <x v="0"/>
    <x v="1"/>
    <x v="0"/>
    <x v="1"/>
    <x v="1"/>
    <x v="1"/>
  </r>
  <r>
    <s v="P0025"/>
    <s v="Christopherowen"/>
    <n v="60"/>
    <x v="3"/>
    <x v="0"/>
    <x v="4"/>
    <x v="4"/>
    <x v="3"/>
    <x v="3"/>
    <x v="4"/>
  </r>
  <r>
    <s v="P0026"/>
    <s v="Henry Adams"/>
    <n v="40"/>
    <x v="1"/>
    <x v="0"/>
    <x v="3"/>
    <x v="4"/>
    <x v="3"/>
    <x v="1"/>
    <x v="0"/>
  </r>
  <r>
    <s v="P0027"/>
    <s v="Ethan-Allan Hill"/>
    <n v="70"/>
    <x v="3"/>
    <x v="0"/>
    <x v="0"/>
    <x v="0"/>
    <x v="3"/>
    <x v="4"/>
    <x v="1"/>
  </r>
  <r>
    <s v="P0028"/>
    <s v="Sofia Mitchell"/>
    <n v="46"/>
    <x v="1"/>
    <x v="1"/>
    <x v="2"/>
    <x v="4"/>
    <x v="1"/>
    <x v="2"/>
    <x v="4"/>
  </r>
  <r>
    <s v="P0029"/>
    <s v="Grace Ward"/>
    <n v="70"/>
    <x v="3"/>
    <x v="0"/>
    <x v="2"/>
    <x v="2"/>
    <x v="1"/>
    <x v="2"/>
    <x v="4"/>
  </r>
  <r>
    <s v="P0030"/>
    <s v="Jennifer Wilson"/>
    <n v="25"/>
    <x v="0"/>
    <x v="1"/>
    <x v="3"/>
    <x v="1"/>
    <x v="1"/>
    <x v="4"/>
    <x v="1"/>
  </r>
  <r>
    <s v="P0031"/>
    <s v="David Miller"/>
    <n v="25"/>
    <x v="0"/>
    <x v="1"/>
    <x v="4"/>
    <x v="1"/>
    <x v="0"/>
    <x v="0"/>
    <x v="0"/>
  </r>
  <r>
    <s v="P0032"/>
    <s v="Emily Johnsn"/>
    <n v="70"/>
    <x v="3"/>
    <x v="0"/>
    <x v="2"/>
    <x v="0"/>
    <x v="0"/>
    <x v="0"/>
    <x v="4"/>
  </r>
  <r>
    <s v="P0033"/>
    <s v="Martinez, Isabella"/>
    <n v="35"/>
    <x v="2"/>
    <x v="1"/>
    <x v="3"/>
    <x v="4"/>
    <x v="3"/>
    <x v="2"/>
    <x v="3"/>
  </r>
  <r>
    <s v="P0034"/>
    <s v="Anthony Tomas"/>
    <n v="60"/>
    <x v="3"/>
    <x v="1"/>
    <x v="1"/>
    <x v="3"/>
    <x v="4"/>
    <x v="2"/>
    <x v="1"/>
  </r>
  <r>
    <s v="P0035"/>
    <s v="Sara Parker"/>
    <n v="25"/>
    <x v="0"/>
    <x v="1"/>
    <x v="4"/>
    <x v="3"/>
    <x v="3"/>
    <x v="4"/>
    <x v="2"/>
  </r>
  <r>
    <s v="P0036"/>
    <s v="Benjamin Evans"/>
    <n v="60"/>
    <x v="3"/>
    <x v="1"/>
    <x v="0"/>
    <x v="4"/>
    <x v="2"/>
    <x v="0"/>
    <x v="2"/>
  </r>
  <r>
    <s v="P0037"/>
    <s v="Victor Gonzalez"/>
    <n v="25"/>
    <x v="0"/>
    <x v="1"/>
    <x v="2"/>
    <x v="3"/>
    <x v="0"/>
    <x v="2"/>
    <x v="0"/>
  </r>
  <r>
    <s v="P0038"/>
    <s v="Ava Grace"/>
    <n v="40"/>
    <x v="1"/>
    <x v="1"/>
    <x v="3"/>
    <x v="0"/>
    <x v="1"/>
    <x v="0"/>
    <x v="3"/>
  </r>
  <r>
    <s v="P0039"/>
    <s v="Adam Brooks"/>
    <n v="46"/>
    <x v="1"/>
    <x v="1"/>
    <x v="1"/>
    <x v="0"/>
    <x v="0"/>
    <x v="2"/>
    <x v="4"/>
  </r>
  <r>
    <s v="P0040"/>
    <s v="Katherine Clark"/>
    <n v="25"/>
    <x v="0"/>
    <x v="0"/>
    <x v="0"/>
    <x v="4"/>
    <x v="1"/>
    <x v="1"/>
    <x v="2"/>
  </r>
  <r>
    <s v="P0041"/>
    <s v="Thomas Morgan"/>
    <n v="60"/>
    <x v="3"/>
    <x v="0"/>
    <x v="3"/>
    <x v="3"/>
    <x v="2"/>
    <x v="3"/>
    <x v="0"/>
  </r>
  <r>
    <s v="P0042"/>
    <s v="Zachary Turner"/>
    <n v="40"/>
    <x v="1"/>
    <x v="1"/>
    <x v="3"/>
    <x v="0"/>
    <x v="2"/>
    <x v="1"/>
    <x v="3"/>
  </r>
  <r>
    <s v="P0043"/>
    <s v="Zoey Matthews"/>
    <n v="25"/>
    <x v="0"/>
    <x v="1"/>
    <x v="0"/>
    <x v="0"/>
    <x v="0"/>
    <x v="2"/>
    <x v="3"/>
  </r>
  <r>
    <s v="P0044"/>
    <s v="Calvin Harper"/>
    <n v="35"/>
    <x v="2"/>
    <x v="0"/>
    <x v="1"/>
    <x v="2"/>
    <x v="1"/>
    <x v="3"/>
    <x v="0"/>
  </r>
  <r>
    <s v="P0045"/>
    <s v="Gabriella Lewis"/>
    <n v="46"/>
    <x v="1"/>
    <x v="1"/>
    <x v="1"/>
    <x v="2"/>
    <x v="2"/>
    <x v="3"/>
    <x v="0"/>
  </r>
  <r>
    <s v="P0046"/>
    <s v="Mark Green"/>
    <n v="25"/>
    <x v="0"/>
    <x v="0"/>
    <x v="4"/>
    <x v="0"/>
    <x v="3"/>
    <x v="2"/>
    <x v="4"/>
  </r>
  <r>
    <s v="P0047"/>
    <s v="Daniel King"/>
    <n v="40"/>
    <x v="1"/>
    <x v="1"/>
    <x v="2"/>
    <x v="4"/>
    <x v="3"/>
    <x v="2"/>
    <x v="0"/>
  </r>
  <r>
    <s v="P0048"/>
    <s v="Olivia Hall"/>
    <n v="35"/>
    <x v="2"/>
    <x v="1"/>
    <x v="0"/>
    <x v="1"/>
    <x v="1"/>
    <x v="0"/>
    <x v="4"/>
  </r>
  <r>
    <s v="P0049"/>
    <s v="Brianna Lee"/>
    <n v="70"/>
    <x v="3"/>
    <x v="1"/>
    <x v="0"/>
    <x v="1"/>
    <x v="0"/>
    <x v="2"/>
    <x v="4"/>
  </r>
  <r>
    <s v="P0050"/>
    <s v="Alexander Phillips"/>
    <n v="40"/>
    <x v="1"/>
    <x v="0"/>
    <x v="0"/>
    <x v="0"/>
    <x v="2"/>
    <x v="4"/>
    <x v="1"/>
  </r>
  <r>
    <s v="P0051"/>
    <s v="Samuel Scott"/>
    <n v="40"/>
    <x v="1"/>
    <x v="0"/>
    <x v="1"/>
    <x v="0"/>
    <x v="0"/>
    <x v="2"/>
    <x v="3"/>
  </r>
  <r>
    <s v="P0052"/>
    <s v="Maddison Young"/>
    <n v="35"/>
    <x v="2"/>
    <x v="1"/>
    <x v="2"/>
    <x v="0"/>
    <x v="3"/>
    <x v="4"/>
    <x v="3"/>
  </r>
  <r>
    <s v="P0053"/>
    <s v="Evelyn Baker"/>
    <n v="40"/>
    <x v="1"/>
    <x v="0"/>
    <x v="4"/>
    <x v="4"/>
    <x v="2"/>
    <x v="2"/>
    <x v="3"/>
  </r>
  <r>
    <s v="P0054"/>
    <s v="Aiden Gonzales"/>
    <n v="35"/>
    <x v="2"/>
    <x v="1"/>
    <x v="3"/>
    <x v="2"/>
    <x v="0"/>
    <x v="0"/>
    <x v="1"/>
  </r>
  <r>
    <s v="P0055"/>
    <s v="Ryan Nelson"/>
    <n v="25"/>
    <x v="0"/>
    <x v="1"/>
    <x v="3"/>
    <x v="0"/>
    <x v="4"/>
    <x v="4"/>
    <x v="4"/>
  </r>
  <r>
    <s v="P0056"/>
    <s v="Abigail Carter"/>
    <n v="35"/>
    <x v="2"/>
    <x v="1"/>
    <x v="0"/>
    <x v="0"/>
    <x v="1"/>
    <x v="1"/>
    <x v="4"/>
  </r>
  <r>
    <s v="P0057"/>
    <s v="David Lee"/>
    <n v="35"/>
    <x v="2"/>
    <x v="0"/>
    <x v="2"/>
    <x v="3"/>
    <x v="1"/>
    <x v="4"/>
    <x v="0"/>
  </r>
  <r>
    <s v="P0058"/>
    <s v="Laura Martinez"/>
    <n v="46"/>
    <x v="1"/>
    <x v="1"/>
    <x v="1"/>
    <x v="4"/>
    <x v="4"/>
    <x v="0"/>
    <x v="1"/>
  </r>
  <r>
    <s v="P0059"/>
    <s v="Michael Wilson"/>
    <n v="35"/>
    <x v="2"/>
    <x v="0"/>
    <x v="2"/>
    <x v="0"/>
    <x v="3"/>
    <x v="4"/>
    <x v="0"/>
  </r>
  <r>
    <s v="P0060"/>
    <s v="Emily Davis"/>
    <n v="35"/>
    <x v="2"/>
    <x v="0"/>
    <x v="2"/>
    <x v="3"/>
    <x v="2"/>
    <x v="2"/>
    <x v="1"/>
  </r>
  <r>
    <s v="P0061"/>
    <s v="Laura Martinez"/>
    <n v="70"/>
    <x v="3"/>
    <x v="0"/>
    <x v="1"/>
    <x v="1"/>
    <x v="1"/>
    <x v="2"/>
    <x v="0"/>
  </r>
  <r>
    <s v="P0062"/>
    <s v="Laura Martinez"/>
    <n v="25"/>
    <x v="0"/>
    <x v="0"/>
    <x v="0"/>
    <x v="0"/>
    <x v="4"/>
    <x v="0"/>
    <x v="2"/>
  </r>
  <r>
    <s v="P0063"/>
    <s v="Robert Brown"/>
    <n v="46"/>
    <x v="1"/>
    <x v="0"/>
    <x v="2"/>
    <x v="0"/>
    <x v="4"/>
    <x v="3"/>
    <x v="3"/>
  </r>
  <r>
    <s v="P0064"/>
    <s v="Sarah Johnson"/>
    <n v="70"/>
    <x v="3"/>
    <x v="1"/>
    <x v="3"/>
    <x v="3"/>
    <x v="3"/>
    <x v="2"/>
    <x v="3"/>
  </r>
  <r>
    <s v="P0065"/>
    <s v="James Taylor"/>
    <n v="60"/>
    <x v="3"/>
    <x v="1"/>
    <x v="1"/>
    <x v="4"/>
    <x v="3"/>
    <x v="1"/>
    <x v="4"/>
  </r>
  <r>
    <s v="P0066"/>
    <s v="Julian Montgomery"/>
    <n v="25"/>
    <x v="0"/>
    <x v="1"/>
    <x v="4"/>
    <x v="0"/>
    <x v="0"/>
    <x v="0"/>
    <x v="2"/>
  </r>
  <r>
    <s v="P0067"/>
    <s v="Cynthia Adams"/>
    <n v="25"/>
    <x v="0"/>
    <x v="1"/>
    <x v="0"/>
    <x v="1"/>
    <x v="1"/>
    <x v="4"/>
    <x v="3"/>
  </r>
  <r>
    <s v="P0068"/>
    <s v="Sydney Martin"/>
    <n v="60"/>
    <x v="3"/>
    <x v="1"/>
    <x v="1"/>
    <x v="0"/>
    <x v="0"/>
    <x v="4"/>
    <x v="4"/>
  </r>
  <r>
    <s v="P0069"/>
    <s v="Alison Cox"/>
    <n v="35"/>
    <x v="2"/>
    <x v="1"/>
    <x v="4"/>
    <x v="1"/>
    <x v="4"/>
    <x v="1"/>
    <x v="2"/>
  </r>
  <r>
    <s v="P0070"/>
    <s v="Philip Bell"/>
    <n v="70"/>
    <x v="3"/>
    <x v="1"/>
    <x v="4"/>
    <x v="2"/>
    <x v="2"/>
    <x v="2"/>
    <x v="3"/>
  </r>
  <r>
    <s v="P0071"/>
    <s v="Anthony Page"/>
    <n v="40"/>
    <x v="1"/>
    <x v="1"/>
    <x v="2"/>
    <x v="2"/>
    <x v="2"/>
    <x v="0"/>
    <x v="0"/>
  </r>
  <r>
    <s v="P0072"/>
    <s v="Hailey Perry"/>
    <n v="46"/>
    <x v="1"/>
    <x v="1"/>
    <x v="2"/>
    <x v="1"/>
    <x v="3"/>
    <x v="1"/>
    <x v="1"/>
  </r>
  <r>
    <s v="P0073"/>
    <s v="Gabriel Bryant"/>
    <n v="40"/>
    <x v="1"/>
    <x v="1"/>
    <x v="2"/>
    <x v="4"/>
    <x v="2"/>
    <x v="2"/>
    <x v="2"/>
  </r>
  <r>
    <s v="P0074"/>
    <s v="Grayson Baileyy"/>
    <n v="60"/>
    <x v="3"/>
    <x v="0"/>
    <x v="1"/>
    <x v="0"/>
    <x v="2"/>
    <x v="0"/>
    <x v="4"/>
  </r>
  <r>
    <s v="P0075"/>
    <s v="Christian Wood"/>
    <n v="25"/>
    <x v="0"/>
    <x v="1"/>
    <x v="1"/>
    <x v="0"/>
    <x v="2"/>
    <x v="4"/>
    <x v="2"/>
  </r>
  <r>
    <s v="P0076"/>
    <s v="Scarlett Barnes"/>
    <n v="25"/>
    <x v="0"/>
    <x v="0"/>
    <x v="0"/>
    <x v="2"/>
    <x v="4"/>
    <x v="0"/>
    <x v="4"/>
  </r>
  <r>
    <s v="P0077"/>
    <s v="Nathaniel Ross"/>
    <n v="46"/>
    <x v="1"/>
    <x v="1"/>
    <x v="2"/>
    <x v="1"/>
    <x v="2"/>
    <x v="3"/>
    <x v="2"/>
  </r>
  <r>
    <s v="P0078"/>
    <s v="Elizabeth Hamilton"/>
    <n v="25"/>
    <x v="0"/>
    <x v="1"/>
    <x v="4"/>
    <x v="0"/>
    <x v="2"/>
    <x v="0"/>
    <x v="4"/>
  </r>
  <r>
    <s v="P0079"/>
    <s v="Cooper Watson"/>
    <n v="25"/>
    <x v="0"/>
    <x v="1"/>
    <x v="3"/>
    <x v="0"/>
    <x v="2"/>
    <x v="3"/>
    <x v="3"/>
  </r>
  <r>
    <s v="P0080"/>
    <s v="Melissa Brooks"/>
    <n v="46"/>
    <x v="1"/>
    <x v="0"/>
    <x v="0"/>
    <x v="4"/>
    <x v="0"/>
    <x v="0"/>
    <x v="0"/>
  </r>
  <r>
    <s v="P0081"/>
    <s v="Daniel Scott"/>
    <n v="70"/>
    <x v="3"/>
    <x v="0"/>
    <x v="1"/>
    <x v="3"/>
    <x v="4"/>
    <x v="3"/>
    <x v="3"/>
  </r>
  <r>
    <s v="P0082"/>
    <s v="Landon Richards"/>
    <n v="70"/>
    <x v="3"/>
    <x v="1"/>
    <x v="0"/>
    <x v="2"/>
    <x v="3"/>
    <x v="4"/>
    <x v="0"/>
  </r>
  <r>
    <s v="P0083"/>
    <s v="Jeremiah Wrightt"/>
    <n v="46"/>
    <x v="1"/>
    <x v="0"/>
    <x v="0"/>
    <x v="2"/>
    <x v="0"/>
    <x v="2"/>
    <x v="3"/>
  </r>
  <r>
    <s v="P0084"/>
    <s v="Jose Flores"/>
    <n v="60"/>
    <x v="3"/>
    <x v="0"/>
    <x v="0"/>
    <x v="3"/>
    <x v="1"/>
    <x v="3"/>
    <x v="3"/>
  </r>
  <r>
    <s v="P0085"/>
    <s v="Chloe Campbell"/>
    <n v="25"/>
    <x v="0"/>
    <x v="1"/>
    <x v="0"/>
    <x v="0"/>
    <x v="4"/>
    <x v="3"/>
    <x v="2"/>
  </r>
  <r>
    <s v="P0086"/>
    <s v="Oscar Simmons"/>
    <n v="25"/>
    <x v="0"/>
    <x v="0"/>
    <x v="3"/>
    <x v="4"/>
    <x v="4"/>
    <x v="4"/>
    <x v="1"/>
  </r>
  <r>
    <s v="P0087"/>
    <s v="Genesis Peterson"/>
    <n v="60"/>
    <x v="3"/>
    <x v="1"/>
    <x v="2"/>
    <x v="4"/>
    <x v="1"/>
    <x v="3"/>
    <x v="4"/>
  </r>
  <r>
    <s v="P0088"/>
    <s v="Kayleigh Howard"/>
    <n v="70"/>
    <x v="3"/>
    <x v="1"/>
    <x v="4"/>
    <x v="2"/>
    <x v="1"/>
    <x v="1"/>
    <x v="4"/>
  </r>
  <r>
    <s v="P0089"/>
    <s v="Aisabelle Dawson"/>
    <n v="35"/>
    <x v="2"/>
    <x v="1"/>
    <x v="0"/>
    <x v="4"/>
    <x v="1"/>
    <x v="4"/>
    <x v="4"/>
  </r>
  <r>
    <s v="P0090"/>
    <s v="Eleanor Powell"/>
    <n v="35"/>
    <x v="2"/>
    <x v="1"/>
    <x v="0"/>
    <x v="3"/>
    <x v="3"/>
    <x v="1"/>
    <x v="0"/>
  </r>
  <r>
    <s v="P0091"/>
    <s v="Xavier Long"/>
    <n v="35"/>
    <x v="2"/>
    <x v="1"/>
    <x v="0"/>
    <x v="0"/>
    <x v="2"/>
    <x v="4"/>
    <x v="4"/>
  </r>
  <r>
    <s v="P0092"/>
    <s v="Sebastian Fleming"/>
    <n v="70"/>
    <x v="3"/>
    <x v="1"/>
    <x v="2"/>
    <x v="3"/>
    <x v="4"/>
    <x v="3"/>
    <x v="4"/>
  </r>
  <r>
    <s v="P0093"/>
    <s v="Julian Barnett"/>
    <n v="70"/>
    <x v="3"/>
    <x v="1"/>
    <x v="1"/>
    <x v="1"/>
    <x v="2"/>
    <x v="1"/>
    <x v="2"/>
  </r>
  <r>
    <s v="P0094"/>
    <s v="Nolan Armstrong"/>
    <n v="60"/>
    <x v="3"/>
    <x v="1"/>
    <x v="1"/>
    <x v="2"/>
    <x v="2"/>
    <x v="3"/>
    <x v="3"/>
  </r>
  <r>
    <s v="P0095"/>
    <s v="Sadie Hopkins"/>
    <n v="25"/>
    <x v="0"/>
    <x v="1"/>
    <x v="3"/>
    <x v="4"/>
    <x v="1"/>
    <x v="4"/>
    <x v="4"/>
  </r>
  <r>
    <s v="P0096"/>
    <s v="Aria Patrick"/>
    <n v="60"/>
    <x v="3"/>
    <x v="0"/>
    <x v="1"/>
    <x v="1"/>
    <x v="3"/>
    <x v="3"/>
    <x v="1"/>
  </r>
  <r>
    <s v="P0097"/>
    <s v="Taylor Griffin"/>
    <n v="60"/>
    <x v="3"/>
    <x v="0"/>
    <x v="0"/>
    <x v="4"/>
    <x v="0"/>
    <x v="1"/>
    <x v="4"/>
  </r>
  <r>
    <s v="P0098"/>
    <s v="Micah Jenkins"/>
    <n v="70"/>
    <x v="3"/>
    <x v="1"/>
    <x v="0"/>
    <x v="0"/>
    <x v="3"/>
    <x v="1"/>
    <x v="0"/>
  </r>
  <r>
    <s v="P0099"/>
    <s v="Finn Butler"/>
    <n v="35"/>
    <x v="2"/>
    <x v="1"/>
    <x v="0"/>
    <x v="0"/>
    <x v="2"/>
    <x v="3"/>
    <x v="0"/>
  </r>
  <r>
    <s v="P0100"/>
    <s v="Harper Quinn"/>
    <n v="40"/>
    <x v="1"/>
    <x v="1"/>
    <x v="3"/>
    <x v="0"/>
    <x v="3"/>
    <x v="0"/>
    <x v="0"/>
  </r>
  <r>
    <s v="P0101"/>
    <s v="Dulce Craigg"/>
    <n v="25"/>
    <x v="0"/>
    <x v="1"/>
    <x v="0"/>
    <x v="4"/>
    <x v="1"/>
    <x v="4"/>
    <x v="4"/>
  </r>
  <r>
    <s v="P0102"/>
    <s v="Mara Carroll"/>
    <n v="70"/>
    <x v="3"/>
    <x v="0"/>
    <x v="1"/>
    <x v="1"/>
    <x v="0"/>
    <x v="4"/>
    <x v="2"/>
  </r>
  <r>
    <s v="P0103"/>
    <s v="Philip Schwarz"/>
    <n v="35"/>
    <x v="2"/>
    <x v="1"/>
    <x v="2"/>
    <x v="0"/>
    <x v="1"/>
    <x v="3"/>
    <x v="1"/>
  </r>
  <r>
    <s v="P0104"/>
    <s v="Kathleen Brennan"/>
    <n v="40"/>
    <x v="1"/>
    <x v="0"/>
    <x v="2"/>
    <x v="1"/>
    <x v="0"/>
    <x v="0"/>
    <x v="4"/>
  </r>
  <r>
    <s v="P0105"/>
    <s v="Nereida O'Carroll"/>
    <n v="40"/>
    <x v="1"/>
    <x v="1"/>
    <x v="4"/>
    <x v="4"/>
    <x v="2"/>
    <x v="1"/>
    <x v="2"/>
  </r>
  <r>
    <s v="P0106"/>
    <s v="Gaston Goldwyn"/>
    <n v="70"/>
    <x v="3"/>
    <x v="1"/>
    <x v="1"/>
    <x v="1"/>
    <x v="0"/>
    <x v="2"/>
    <x v="2"/>
  </r>
  <r>
    <s v="P0107"/>
    <s v="Etta Molinari"/>
    <n v="46"/>
    <x v="1"/>
    <x v="1"/>
    <x v="0"/>
    <x v="4"/>
    <x v="0"/>
    <x v="2"/>
    <x v="4"/>
  </r>
  <r>
    <s v="P0108"/>
    <s v="Earlean Van Huff"/>
    <n v="25"/>
    <x v="0"/>
    <x v="0"/>
    <x v="2"/>
    <x v="4"/>
    <x v="0"/>
    <x v="3"/>
    <x v="4"/>
  </r>
  <r>
    <s v="P0109"/>
    <s v="Vincenza Knudson"/>
    <n v="40"/>
    <x v="1"/>
    <x v="0"/>
    <x v="1"/>
    <x v="2"/>
    <x v="3"/>
    <x v="0"/>
    <x v="2"/>
  </r>
  <r>
    <s v="P0110"/>
    <s v="Fallon Marie"/>
    <n v="70"/>
    <x v="3"/>
    <x v="1"/>
    <x v="2"/>
    <x v="4"/>
    <x v="3"/>
    <x v="0"/>
    <x v="2"/>
  </r>
  <r>
    <s v="P0111"/>
    <s v="Arcelia Nguyen"/>
    <n v="70"/>
    <x v="3"/>
    <x v="1"/>
    <x v="0"/>
    <x v="4"/>
    <x v="2"/>
    <x v="4"/>
    <x v="2"/>
  </r>
  <r>
    <s v="P0112"/>
    <s v="Franklyn Dahlen"/>
    <n v="35"/>
    <x v="2"/>
    <x v="1"/>
    <x v="2"/>
    <x v="3"/>
    <x v="0"/>
    <x v="1"/>
    <x v="4"/>
  </r>
  <r>
    <s v="P0113"/>
    <s v="Sherron Carl"/>
    <n v="46"/>
    <x v="1"/>
    <x v="1"/>
    <x v="4"/>
    <x v="0"/>
    <x v="4"/>
    <x v="0"/>
    <x v="2"/>
  </r>
  <r>
    <s v="P0114"/>
    <s v="Marcel Swindell"/>
    <n v="25"/>
    <x v="0"/>
    <x v="0"/>
    <x v="4"/>
    <x v="2"/>
    <x v="2"/>
    <x v="2"/>
    <x v="0"/>
  </r>
  <r>
    <s v="P0115"/>
    <s v="Kina"/>
    <n v="60"/>
    <x v="3"/>
    <x v="0"/>
    <x v="2"/>
    <x v="2"/>
    <x v="0"/>
    <x v="1"/>
    <x v="4"/>
  </r>
  <r>
    <s v="P0116"/>
    <s v="Shavonne Lonsdale"/>
    <n v="35"/>
    <x v="2"/>
    <x v="1"/>
    <x v="1"/>
    <x v="2"/>
    <x v="0"/>
    <x v="1"/>
    <x v="0"/>
  </r>
  <r>
    <s v="P0117"/>
    <s v="Shavon Kotsonis"/>
    <n v="40"/>
    <x v="1"/>
    <x v="1"/>
    <x v="1"/>
    <x v="3"/>
    <x v="3"/>
    <x v="3"/>
    <x v="3"/>
  </r>
  <r>
    <s v="P0118"/>
    <s v="Lauralee Coakley"/>
    <n v="40"/>
    <x v="1"/>
    <x v="0"/>
    <x v="1"/>
    <x v="4"/>
    <x v="2"/>
    <x v="0"/>
    <x v="4"/>
  </r>
  <r>
    <s v="P0119"/>
    <s v="Loreta Hoffman"/>
    <n v="35"/>
    <x v="2"/>
    <x v="1"/>
    <x v="2"/>
    <x v="0"/>
    <x v="0"/>
    <x v="3"/>
    <x v="3"/>
  </r>
  <r>
    <s v="P0120"/>
    <s v="Teresa Daniels"/>
    <n v="70"/>
    <x v="3"/>
    <x v="1"/>
    <x v="1"/>
    <x v="1"/>
    <x v="0"/>
    <x v="0"/>
    <x v="2"/>
  </r>
  <r>
    <s v="P0121"/>
    <s v="Belinda Manning"/>
    <n v="40"/>
    <x v="1"/>
    <x v="1"/>
    <x v="0"/>
    <x v="4"/>
    <x v="2"/>
    <x v="4"/>
    <x v="2"/>
  </r>
  <r>
    <s v="P0122"/>
    <s v="Holly Brennan"/>
    <n v="46"/>
    <x v="1"/>
    <x v="1"/>
    <x v="4"/>
    <x v="3"/>
    <x v="4"/>
    <x v="3"/>
    <x v="1"/>
  </r>
  <r>
    <s v="P0123"/>
    <s v="Many Conant"/>
    <n v="25"/>
    <x v="0"/>
    <x v="1"/>
    <x v="0"/>
    <x v="4"/>
    <x v="2"/>
    <x v="3"/>
    <x v="2"/>
  </r>
  <r>
    <s v="P0124"/>
    <s v="Libbie Thompson"/>
    <n v="46"/>
    <x v="1"/>
    <x v="1"/>
    <x v="1"/>
    <x v="4"/>
    <x v="2"/>
    <x v="2"/>
    <x v="3"/>
  </r>
  <r>
    <s v="P0125"/>
    <s v="Lester Liz"/>
    <n v="40"/>
    <x v="1"/>
    <x v="0"/>
    <x v="0"/>
    <x v="3"/>
    <x v="4"/>
    <x v="3"/>
    <x v="2"/>
  </r>
  <r>
    <s v="P0126"/>
    <s v="Marvel Tamara"/>
    <n v="60"/>
    <x v="3"/>
    <x v="0"/>
    <x v="1"/>
    <x v="2"/>
    <x v="2"/>
    <x v="0"/>
    <x v="4"/>
  </r>
  <r>
    <s v="P0127"/>
    <s v="Angelyn"/>
    <n v="25"/>
    <x v="0"/>
    <x v="1"/>
    <x v="2"/>
    <x v="2"/>
    <x v="0"/>
    <x v="2"/>
    <x v="2"/>
  </r>
  <r>
    <s v="P0128"/>
    <s v="Francesca Neuel"/>
    <n v="25"/>
    <x v="0"/>
    <x v="0"/>
    <x v="0"/>
    <x v="0"/>
    <x v="2"/>
    <x v="3"/>
    <x v="1"/>
  </r>
  <r>
    <s v="P0129"/>
    <s v="Garth Liam"/>
    <n v="35"/>
    <x v="2"/>
    <x v="1"/>
    <x v="2"/>
    <x v="0"/>
    <x v="4"/>
    <x v="3"/>
    <x v="2"/>
  </r>
  <r>
    <s v="P0130"/>
    <s v="Carla Pamela"/>
    <n v="35"/>
    <x v="2"/>
    <x v="1"/>
    <x v="2"/>
    <x v="2"/>
    <x v="1"/>
    <x v="4"/>
    <x v="3"/>
  </r>
  <r>
    <s v="P0131"/>
    <s v="Veta Mason"/>
    <n v="60"/>
    <x v="3"/>
    <x v="1"/>
    <x v="3"/>
    <x v="1"/>
    <x v="2"/>
    <x v="3"/>
    <x v="3"/>
  </r>
  <r>
    <s v="P0132"/>
    <s v="Stasia Julie"/>
    <n v="70"/>
    <x v="3"/>
    <x v="1"/>
    <x v="1"/>
    <x v="4"/>
    <x v="3"/>
    <x v="1"/>
    <x v="2"/>
  </r>
  <r>
    <s v="P0133"/>
    <s v="Jona Nicole"/>
    <n v="25"/>
    <x v="0"/>
    <x v="1"/>
    <x v="4"/>
    <x v="1"/>
    <x v="0"/>
    <x v="2"/>
    <x v="3"/>
  </r>
  <r>
    <s v="P0134"/>
    <s v="Judie Donnie"/>
    <n v="60"/>
    <x v="3"/>
    <x v="1"/>
    <x v="1"/>
    <x v="4"/>
    <x v="0"/>
    <x v="1"/>
    <x v="3"/>
  </r>
  <r>
    <s v="P0135"/>
    <s v="Dewitt Keith"/>
    <n v="35"/>
    <x v="2"/>
    <x v="0"/>
    <x v="4"/>
    <x v="2"/>
    <x v="3"/>
    <x v="2"/>
    <x v="1"/>
  </r>
  <r>
    <s v="P0136"/>
    <s v="Nena Dianne"/>
    <n v="35"/>
    <x v="2"/>
    <x v="1"/>
    <x v="1"/>
    <x v="0"/>
    <x v="3"/>
    <x v="4"/>
    <x v="4"/>
  </r>
  <r>
    <s v="P0137"/>
    <s v="Kelsie Finn"/>
    <n v="25"/>
    <x v="0"/>
    <x v="1"/>
    <x v="2"/>
    <x v="0"/>
    <x v="2"/>
    <x v="3"/>
    <x v="1"/>
  </r>
  <r>
    <s v="P0138"/>
    <s v="Sau Damala"/>
    <n v="46"/>
    <x v="1"/>
    <x v="1"/>
    <x v="0"/>
    <x v="1"/>
    <x v="3"/>
    <x v="3"/>
    <x v="0"/>
  </r>
  <r>
    <s v="P0139"/>
    <s v="Shanice Ziko"/>
    <n v="40"/>
    <x v="1"/>
    <x v="0"/>
    <x v="0"/>
    <x v="0"/>
    <x v="1"/>
    <x v="3"/>
    <x v="1"/>
  </r>
  <r>
    <s v="P0140"/>
    <s v="Chase Kidna"/>
    <n v="35"/>
    <x v="2"/>
    <x v="1"/>
    <x v="3"/>
    <x v="2"/>
    <x v="4"/>
    <x v="2"/>
    <x v="2"/>
  </r>
  <r>
    <s v="P0141"/>
    <s v="Tommie Josh"/>
    <n v="70"/>
    <x v="3"/>
    <x v="0"/>
    <x v="4"/>
    <x v="1"/>
    <x v="3"/>
    <x v="3"/>
    <x v="4"/>
  </r>
  <r>
    <s v="P0142"/>
    <s v="Dorcas Nicole"/>
    <n v="70"/>
    <x v="3"/>
    <x v="1"/>
    <x v="4"/>
    <x v="4"/>
    <x v="3"/>
    <x v="1"/>
    <x v="2"/>
  </r>
  <r>
    <s v="P0143"/>
    <s v="Porsch"/>
    <n v="35"/>
    <x v="2"/>
    <x v="1"/>
    <x v="4"/>
    <x v="0"/>
    <x v="1"/>
    <x v="3"/>
    <x v="0"/>
  </r>
  <r>
    <s v="P0144"/>
    <s v="Willodean Leah"/>
    <n v="46"/>
    <x v="1"/>
    <x v="1"/>
    <x v="2"/>
    <x v="3"/>
    <x v="0"/>
    <x v="4"/>
    <x v="4"/>
  </r>
  <r>
    <s v="P0145"/>
    <s v="Weston Mac"/>
    <n v="46"/>
    <x v="1"/>
    <x v="1"/>
    <x v="4"/>
    <x v="0"/>
    <x v="0"/>
    <x v="1"/>
    <x v="3"/>
  </r>
  <r>
    <s v="P0146"/>
    <s v="Roma Carlton"/>
    <n v="60"/>
    <x v="3"/>
    <x v="0"/>
    <x v="0"/>
    <x v="4"/>
    <x v="2"/>
    <x v="3"/>
    <x v="1"/>
  </r>
  <r>
    <s v="P0147"/>
    <s v="Felisa O'Nell"/>
    <n v="70"/>
    <x v="3"/>
    <x v="0"/>
    <x v="2"/>
    <x v="1"/>
    <x v="1"/>
    <x v="3"/>
    <x v="2"/>
  </r>
  <r>
    <s v="P0148"/>
    <s v="Demetria Fishburn"/>
    <n v="60"/>
    <x v="3"/>
    <x v="1"/>
    <x v="1"/>
    <x v="4"/>
    <x v="4"/>
    <x v="0"/>
    <x v="0"/>
  </r>
  <r>
    <s v="P0149"/>
    <s v="Jeromy Badmus"/>
    <n v="70"/>
    <x v="3"/>
    <x v="1"/>
    <x v="4"/>
    <x v="3"/>
    <x v="4"/>
    <x v="2"/>
    <x v="3"/>
  </r>
  <r>
    <s v="P0150"/>
    <s v="Rasheeda Keela"/>
    <n v="40"/>
    <x v="1"/>
    <x v="1"/>
    <x v="4"/>
    <x v="2"/>
    <x v="1"/>
    <x v="1"/>
    <x v="1"/>
  </r>
  <r>
    <s v="P0151"/>
    <s v="David Lee"/>
    <n v="40"/>
    <x v="1"/>
    <x v="0"/>
    <x v="1"/>
    <x v="0"/>
    <x v="4"/>
    <x v="0"/>
    <x v="3"/>
  </r>
  <r>
    <s v="P0152"/>
    <s v="Emily Davis"/>
    <n v="25"/>
    <x v="0"/>
    <x v="1"/>
    <x v="4"/>
    <x v="1"/>
    <x v="0"/>
    <x v="4"/>
    <x v="1"/>
  </r>
  <r>
    <s v="P0153"/>
    <s v="Laura Martinez"/>
    <n v="60"/>
    <x v="3"/>
    <x v="1"/>
    <x v="1"/>
    <x v="2"/>
    <x v="4"/>
    <x v="2"/>
    <x v="4"/>
  </r>
  <r>
    <s v="P0154"/>
    <s v="Michael Wilson"/>
    <n v="35"/>
    <x v="2"/>
    <x v="1"/>
    <x v="2"/>
    <x v="4"/>
    <x v="4"/>
    <x v="1"/>
    <x v="3"/>
  </r>
  <r>
    <s v="P0155"/>
    <s v="David Lee"/>
    <n v="60"/>
    <x v="3"/>
    <x v="0"/>
    <x v="0"/>
    <x v="1"/>
    <x v="1"/>
    <x v="3"/>
    <x v="3"/>
  </r>
  <r>
    <s v="P0156"/>
    <s v="Mary Clark"/>
    <n v="35"/>
    <x v="2"/>
    <x v="1"/>
    <x v="1"/>
    <x v="2"/>
    <x v="1"/>
    <x v="1"/>
    <x v="3"/>
  </r>
  <r>
    <s v="P0157"/>
    <s v="Robert Brown"/>
    <n v="46"/>
    <x v="1"/>
    <x v="0"/>
    <x v="3"/>
    <x v="1"/>
    <x v="4"/>
    <x v="3"/>
    <x v="4"/>
  </r>
  <r>
    <s v="P0158"/>
    <s v="Michael Wilson"/>
    <n v="60"/>
    <x v="3"/>
    <x v="1"/>
    <x v="1"/>
    <x v="3"/>
    <x v="3"/>
    <x v="2"/>
    <x v="0"/>
  </r>
  <r>
    <s v="P0159"/>
    <s v="Jane Smith"/>
    <n v="46"/>
    <x v="1"/>
    <x v="0"/>
    <x v="4"/>
    <x v="3"/>
    <x v="1"/>
    <x v="3"/>
    <x v="1"/>
  </r>
  <r>
    <s v="P0160"/>
    <s v="Laura Martinez"/>
    <n v="40"/>
    <x v="1"/>
    <x v="1"/>
    <x v="2"/>
    <x v="0"/>
    <x v="2"/>
    <x v="4"/>
    <x v="3"/>
  </r>
  <r>
    <s v="P0161"/>
    <s v="Sarah Johnson"/>
    <n v="40"/>
    <x v="1"/>
    <x v="1"/>
    <x v="2"/>
    <x v="0"/>
    <x v="2"/>
    <x v="3"/>
    <x v="4"/>
  </r>
  <r>
    <s v="P0162"/>
    <s v="Aubrey Mitchell"/>
    <n v="25"/>
    <x v="0"/>
    <x v="1"/>
    <x v="1"/>
    <x v="3"/>
    <x v="0"/>
    <x v="4"/>
    <x v="0"/>
  </r>
  <r>
    <s v="P0163"/>
    <s v="Charles Perez"/>
    <n v="60"/>
    <x v="3"/>
    <x v="0"/>
    <x v="0"/>
    <x v="1"/>
    <x v="4"/>
    <x v="2"/>
    <x v="1"/>
  </r>
  <r>
    <s v="P0164"/>
    <s v="Amber Roberts"/>
    <n v="46"/>
    <x v="1"/>
    <x v="0"/>
    <x v="3"/>
    <x v="3"/>
    <x v="3"/>
    <x v="2"/>
    <x v="4"/>
  </r>
  <r>
    <s v="P0165"/>
    <s v="Sofia Thomas"/>
    <n v="35"/>
    <x v="2"/>
    <x v="1"/>
    <x v="2"/>
    <x v="0"/>
    <x v="0"/>
    <x v="1"/>
    <x v="1"/>
  </r>
  <r>
    <s v="P0166"/>
    <s v="Hudson Murphy"/>
    <n v="40"/>
    <x v="1"/>
    <x v="0"/>
    <x v="4"/>
    <x v="3"/>
    <x v="4"/>
    <x v="4"/>
    <x v="3"/>
  </r>
  <r>
    <s v="P0167"/>
    <s v="Emmanuel Diaz"/>
    <n v="40"/>
    <x v="1"/>
    <x v="1"/>
    <x v="4"/>
    <x v="3"/>
    <x v="1"/>
    <x v="4"/>
    <x v="0"/>
  </r>
  <r>
    <s v="P0168"/>
    <s v="Aubree Richardson"/>
    <n v="35"/>
    <x v="2"/>
    <x v="1"/>
    <x v="0"/>
    <x v="1"/>
    <x v="2"/>
    <x v="0"/>
    <x v="4"/>
  </r>
  <r>
    <s v="P0169"/>
    <s v="Lilliana Simons"/>
    <n v="46"/>
    <x v="1"/>
    <x v="0"/>
    <x v="2"/>
    <x v="2"/>
    <x v="3"/>
    <x v="0"/>
    <x v="0"/>
  </r>
  <r>
    <s v="P0170"/>
    <s v="Robert Foster"/>
    <n v="46"/>
    <x v="1"/>
    <x v="1"/>
    <x v="1"/>
    <x v="0"/>
    <x v="2"/>
    <x v="0"/>
    <x v="3"/>
  </r>
  <r>
    <s v="P0171"/>
    <s v="Robert Brown"/>
    <n v="60"/>
    <x v="3"/>
    <x v="1"/>
    <x v="4"/>
    <x v="1"/>
    <x v="1"/>
    <x v="3"/>
    <x v="0"/>
  </r>
  <r>
    <s v="P0172"/>
    <s v="John Doe"/>
    <n v="60"/>
    <x v="3"/>
    <x v="1"/>
    <x v="0"/>
    <x v="3"/>
    <x v="4"/>
    <x v="0"/>
    <x v="0"/>
  </r>
  <r>
    <s v="P0173"/>
    <s v="Michael Wilson"/>
    <n v="70"/>
    <x v="3"/>
    <x v="1"/>
    <x v="2"/>
    <x v="3"/>
    <x v="1"/>
    <x v="4"/>
    <x v="2"/>
  </r>
  <r>
    <s v="P0174"/>
    <s v="John Doe"/>
    <n v="70"/>
    <x v="3"/>
    <x v="0"/>
    <x v="2"/>
    <x v="2"/>
    <x v="1"/>
    <x v="3"/>
    <x v="0"/>
  </r>
  <r>
    <s v="P0175"/>
    <s v="Laura Martinez"/>
    <n v="25"/>
    <x v="0"/>
    <x v="1"/>
    <x v="2"/>
    <x v="0"/>
    <x v="2"/>
    <x v="2"/>
    <x v="1"/>
  </r>
  <r>
    <s v="P0176"/>
    <s v="John Doe"/>
    <n v="40"/>
    <x v="1"/>
    <x v="1"/>
    <x v="2"/>
    <x v="0"/>
    <x v="3"/>
    <x v="1"/>
    <x v="4"/>
  </r>
  <r>
    <s v="P0177"/>
    <s v="John Doe"/>
    <n v="60"/>
    <x v="3"/>
    <x v="1"/>
    <x v="2"/>
    <x v="4"/>
    <x v="1"/>
    <x v="0"/>
    <x v="2"/>
  </r>
  <r>
    <s v="P0178"/>
    <s v="Jane Smith"/>
    <n v="46"/>
    <x v="1"/>
    <x v="0"/>
    <x v="4"/>
    <x v="0"/>
    <x v="2"/>
    <x v="2"/>
    <x v="4"/>
  </r>
  <r>
    <s v="P0179"/>
    <s v="Jane Smith"/>
    <n v="35"/>
    <x v="2"/>
    <x v="1"/>
    <x v="0"/>
    <x v="2"/>
    <x v="3"/>
    <x v="4"/>
    <x v="4"/>
  </r>
  <r>
    <s v="P0180"/>
    <s v="Sarah Johnson"/>
    <n v="46"/>
    <x v="1"/>
    <x v="1"/>
    <x v="2"/>
    <x v="4"/>
    <x v="4"/>
    <x v="1"/>
    <x v="3"/>
  </r>
  <r>
    <s v="P0181"/>
    <s v="David Lee"/>
    <n v="40"/>
    <x v="1"/>
    <x v="0"/>
    <x v="3"/>
    <x v="4"/>
    <x v="4"/>
    <x v="2"/>
    <x v="3"/>
  </r>
  <r>
    <s v="P0182"/>
    <s v="Michael Wilson"/>
    <n v="70"/>
    <x v="3"/>
    <x v="1"/>
    <x v="3"/>
    <x v="3"/>
    <x v="0"/>
    <x v="1"/>
    <x v="2"/>
  </r>
  <r>
    <s v="P0183"/>
    <s v="John Doe"/>
    <n v="46"/>
    <x v="1"/>
    <x v="0"/>
    <x v="0"/>
    <x v="3"/>
    <x v="2"/>
    <x v="0"/>
    <x v="3"/>
  </r>
  <r>
    <s v="P0184"/>
    <s v="John Doe"/>
    <n v="25"/>
    <x v="0"/>
    <x v="1"/>
    <x v="1"/>
    <x v="0"/>
    <x v="3"/>
    <x v="4"/>
    <x v="3"/>
  </r>
  <r>
    <s v="P0185"/>
    <s v="Robert Brown"/>
    <n v="40"/>
    <x v="1"/>
    <x v="1"/>
    <x v="1"/>
    <x v="4"/>
    <x v="1"/>
    <x v="1"/>
    <x v="3"/>
  </r>
  <r>
    <s v="P0186"/>
    <s v="Jane Smith"/>
    <n v="70"/>
    <x v="3"/>
    <x v="0"/>
    <x v="1"/>
    <x v="3"/>
    <x v="4"/>
    <x v="2"/>
    <x v="4"/>
  </r>
  <r>
    <s v="P0187"/>
    <s v="Michael Wilson"/>
    <n v="35"/>
    <x v="2"/>
    <x v="1"/>
    <x v="3"/>
    <x v="2"/>
    <x v="3"/>
    <x v="0"/>
    <x v="2"/>
  </r>
  <r>
    <s v="P0188"/>
    <s v="Mary Clark"/>
    <n v="70"/>
    <x v="3"/>
    <x v="0"/>
    <x v="1"/>
    <x v="3"/>
    <x v="2"/>
    <x v="0"/>
    <x v="4"/>
  </r>
  <r>
    <s v="P0189"/>
    <s v="Sarah Johnson"/>
    <n v="25"/>
    <x v="0"/>
    <x v="0"/>
    <x v="4"/>
    <x v="3"/>
    <x v="0"/>
    <x v="2"/>
    <x v="1"/>
  </r>
  <r>
    <s v="P0190"/>
    <s v="David Lee"/>
    <n v="40"/>
    <x v="1"/>
    <x v="1"/>
    <x v="2"/>
    <x v="4"/>
    <x v="4"/>
    <x v="2"/>
    <x v="4"/>
  </r>
  <r>
    <s v="P0191"/>
    <s v="Emily Davis"/>
    <n v="35"/>
    <x v="2"/>
    <x v="0"/>
    <x v="3"/>
    <x v="4"/>
    <x v="3"/>
    <x v="1"/>
    <x v="1"/>
  </r>
  <r>
    <s v="P0192"/>
    <s v="David Lee"/>
    <n v="25"/>
    <x v="0"/>
    <x v="1"/>
    <x v="0"/>
    <x v="1"/>
    <x v="3"/>
    <x v="3"/>
    <x v="0"/>
  </r>
  <r>
    <s v="P0193"/>
    <s v="Laura Martinez"/>
    <n v="70"/>
    <x v="3"/>
    <x v="1"/>
    <x v="0"/>
    <x v="2"/>
    <x v="3"/>
    <x v="0"/>
    <x v="0"/>
  </r>
  <r>
    <s v="P0194"/>
    <s v="John Doe"/>
    <n v="25"/>
    <x v="0"/>
    <x v="1"/>
    <x v="2"/>
    <x v="4"/>
    <x v="2"/>
    <x v="1"/>
    <x v="1"/>
  </r>
  <r>
    <s v="P0195"/>
    <s v="Sarah Johnson"/>
    <n v="40"/>
    <x v="1"/>
    <x v="1"/>
    <x v="3"/>
    <x v="0"/>
    <x v="2"/>
    <x v="2"/>
    <x v="1"/>
  </r>
  <r>
    <s v="P0196"/>
    <s v="Laura Martinez"/>
    <n v="60"/>
    <x v="3"/>
    <x v="1"/>
    <x v="1"/>
    <x v="2"/>
    <x v="2"/>
    <x v="1"/>
    <x v="4"/>
  </r>
  <r>
    <s v="P0197"/>
    <s v="Michael Wilson"/>
    <n v="25"/>
    <x v="0"/>
    <x v="0"/>
    <x v="1"/>
    <x v="2"/>
    <x v="1"/>
    <x v="2"/>
    <x v="1"/>
  </r>
  <r>
    <s v="P0198"/>
    <s v="Emily Davis"/>
    <n v="25"/>
    <x v="0"/>
    <x v="1"/>
    <x v="4"/>
    <x v="4"/>
    <x v="3"/>
    <x v="4"/>
    <x v="2"/>
  </r>
  <r>
    <s v="P0199"/>
    <s v="Jane Smith"/>
    <n v="70"/>
    <x v="3"/>
    <x v="0"/>
    <x v="4"/>
    <x v="2"/>
    <x v="4"/>
    <x v="2"/>
    <x v="0"/>
  </r>
  <r>
    <s v="P0200"/>
    <s v="Sarah Johnson"/>
    <n v="70"/>
    <x v="3"/>
    <x v="0"/>
    <x v="1"/>
    <x v="4"/>
    <x v="2"/>
    <x v="2"/>
    <x v="0"/>
  </r>
  <r>
    <s v="P0201"/>
    <s v="Sarah Johnson"/>
    <n v="35"/>
    <x v="2"/>
    <x v="0"/>
    <x v="0"/>
    <x v="3"/>
    <x v="2"/>
    <x v="2"/>
    <x v="1"/>
  </r>
  <r>
    <s v="P0202"/>
    <s v="John Doe"/>
    <n v="70"/>
    <x v="3"/>
    <x v="1"/>
    <x v="0"/>
    <x v="1"/>
    <x v="3"/>
    <x v="3"/>
    <x v="3"/>
  </r>
  <r>
    <s v="P0203"/>
    <s v="James Taylor"/>
    <n v="46"/>
    <x v="1"/>
    <x v="0"/>
    <x v="4"/>
    <x v="3"/>
    <x v="2"/>
    <x v="2"/>
    <x v="3"/>
  </r>
  <r>
    <s v="P0204"/>
    <s v="Sarah Johnson"/>
    <n v="40"/>
    <x v="1"/>
    <x v="1"/>
    <x v="2"/>
    <x v="4"/>
    <x v="1"/>
    <x v="0"/>
    <x v="1"/>
  </r>
  <r>
    <s v="P0205"/>
    <s v="Robert Brown"/>
    <n v="40"/>
    <x v="1"/>
    <x v="1"/>
    <x v="1"/>
    <x v="4"/>
    <x v="1"/>
    <x v="0"/>
    <x v="2"/>
  </r>
  <r>
    <s v="P0206"/>
    <s v="Emily Davis"/>
    <n v="60"/>
    <x v="3"/>
    <x v="1"/>
    <x v="4"/>
    <x v="3"/>
    <x v="2"/>
    <x v="1"/>
    <x v="3"/>
  </r>
  <r>
    <s v="P0207"/>
    <s v="Emily Davis"/>
    <n v="60"/>
    <x v="3"/>
    <x v="0"/>
    <x v="4"/>
    <x v="0"/>
    <x v="3"/>
    <x v="3"/>
    <x v="1"/>
  </r>
  <r>
    <s v="P0208"/>
    <s v="Robert Brown"/>
    <n v="40"/>
    <x v="1"/>
    <x v="1"/>
    <x v="1"/>
    <x v="0"/>
    <x v="3"/>
    <x v="1"/>
    <x v="2"/>
  </r>
  <r>
    <s v="P0209"/>
    <s v="Mary Clark"/>
    <n v="60"/>
    <x v="3"/>
    <x v="1"/>
    <x v="1"/>
    <x v="0"/>
    <x v="3"/>
    <x v="0"/>
    <x v="2"/>
  </r>
  <r>
    <s v="P0210"/>
    <s v="Robert Brown"/>
    <n v="35"/>
    <x v="2"/>
    <x v="1"/>
    <x v="0"/>
    <x v="4"/>
    <x v="0"/>
    <x v="0"/>
    <x v="4"/>
  </r>
  <r>
    <s v="P0211"/>
    <s v="Robert Brown"/>
    <n v="70"/>
    <x v="3"/>
    <x v="1"/>
    <x v="2"/>
    <x v="2"/>
    <x v="2"/>
    <x v="4"/>
    <x v="2"/>
  </r>
  <r>
    <s v="P0212"/>
    <s v="Emily Davis"/>
    <n v="40"/>
    <x v="1"/>
    <x v="0"/>
    <x v="2"/>
    <x v="4"/>
    <x v="3"/>
    <x v="2"/>
    <x v="3"/>
  </r>
  <r>
    <s v="P0213"/>
    <s v="David Lee"/>
    <n v="60"/>
    <x v="3"/>
    <x v="1"/>
    <x v="1"/>
    <x v="2"/>
    <x v="1"/>
    <x v="0"/>
    <x v="3"/>
  </r>
  <r>
    <s v="P0214"/>
    <s v="Emily Davis"/>
    <n v="40"/>
    <x v="1"/>
    <x v="0"/>
    <x v="3"/>
    <x v="3"/>
    <x v="4"/>
    <x v="1"/>
    <x v="1"/>
  </r>
  <r>
    <s v="P0215"/>
    <s v="James Taylor"/>
    <n v="46"/>
    <x v="1"/>
    <x v="0"/>
    <x v="4"/>
    <x v="1"/>
    <x v="4"/>
    <x v="1"/>
    <x v="1"/>
  </r>
  <r>
    <s v="P0216"/>
    <s v="John Doe"/>
    <n v="25"/>
    <x v="0"/>
    <x v="1"/>
    <x v="4"/>
    <x v="2"/>
    <x v="3"/>
    <x v="2"/>
    <x v="2"/>
  </r>
  <r>
    <s v="P0217"/>
    <s v="Laura Martinez"/>
    <n v="70"/>
    <x v="3"/>
    <x v="1"/>
    <x v="1"/>
    <x v="0"/>
    <x v="4"/>
    <x v="2"/>
    <x v="0"/>
  </r>
  <r>
    <s v="P0218"/>
    <s v="David Lee"/>
    <n v="40"/>
    <x v="1"/>
    <x v="1"/>
    <x v="3"/>
    <x v="4"/>
    <x v="4"/>
    <x v="4"/>
    <x v="4"/>
  </r>
  <r>
    <s v="P0219"/>
    <s v="Jane Smith"/>
    <n v="25"/>
    <x v="0"/>
    <x v="1"/>
    <x v="0"/>
    <x v="3"/>
    <x v="0"/>
    <x v="3"/>
    <x v="0"/>
  </r>
  <r>
    <s v="P0220"/>
    <s v="Laura Martinez"/>
    <n v="60"/>
    <x v="3"/>
    <x v="1"/>
    <x v="1"/>
    <x v="0"/>
    <x v="1"/>
    <x v="1"/>
    <x v="2"/>
  </r>
  <r>
    <s v="P0221"/>
    <s v="John Doe"/>
    <n v="25"/>
    <x v="0"/>
    <x v="1"/>
    <x v="1"/>
    <x v="3"/>
    <x v="1"/>
    <x v="2"/>
    <x v="2"/>
  </r>
  <r>
    <s v="P0222"/>
    <s v="James Taylor"/>
    <n v="70"/>
    <x v="3"/>
    <x v="1"/>
    <x v="4"/>
    <x v="1"/>
    <x v="0"/>
    <x v="1"/>
    <x v="0"/>
  </r>
  <r>
    <s v="P0223"/>
    <s v="James Taylor"/>
    <n v="40"/>
    <x v="1"/>
    <x v="1"/>
    <x v="1"/>
    <x v="4"/>
    <x v="0"/>
    <x v="2"/>
    <x v="4"/>
  </r>
  <r>
    <s v="P0224"/>
    <s v="Jane Smith"/>
    <n v="46"/>
    <x v="1"/>
    <x v="0"/>
    <x v="1"/>
    <x v="4"/>
    <x v="4"/>
    <x v="0"/>
    <x v="0"/>
  </r>
  <r>
    <s v="P0225"/>
    <s v="David Lee"/>
    <n v="60"/>
    <x v="3"/>
    <x v="1"/>
    <x v="1"/>
    <x v="1"/>
    <x v="2"/>
    <x v="1"/>
    <x v="1"/>
  </r>
  <r>
    <s v="P0226"/>
    <s v="Mary Clark"/>
    <n v="40"/>
    <x v="1"/>
    <x v="0"/>
    <x v="4"/>
    <x v="4"/>
    <x v="4"/>
    <x v="0"/>
    <x v="3"/>
  </r>
  <r>
    <s v="P0227"/>
    <s v="Robert Brown"/>
    <n v="70"/>
    <x v="3"/>
    <x v="0"/>
    <x v="0"/>
    <x v="2"/>
    <x v="0"/>
    <x v="1"/>
    <x v="1"/>
  </r>
  <r>
    <s v="P0228"/>
    <s v="David Lee"/>
    <n v="60"/>
    <x v="3"/>
    <x v="1"/>
    <x v="0"/>
    <x v="3"/>
    <x v="1"/>
    <x v="3"/>
    <x v="3"/>
  </r>
  <r>
    <s v="P0229"/>
    <s v="Mary Clark"/>
    <n v="35"/>
    <x v="2"/>
    <x v="0"/>
    <x v="1"/>
    <x v="0"/>
    <x v="4"/>
    <x v="4"/>
    <x v="2"/>
  </r>
  <r>
    <s v="P0230"/>
    <s v="James Taylor"/>
    <n v="25"/>
    <x v="0"/>
    <x v="0"/>
    <x v="4"/>
    <x v="1"/>
    <x v="2"/>
    <x v="0"/>
    <x v="4"/>
  </r>
  <r>
    <s v="P0231"/>
    <s v="Emily Davis"/>
    <n v="70"/>
    <x v="3"/>
    <x v="1"/>
    <x v="0"/>
    <x v="2"/>
    <x v="4"/>
    <x v="2"/>
    <x v="0"/>
  </r>
  <r>
    <s v="P0232"/>
    <s v="John Doe"/>
    <n v="35"/>
    <x v="2"/>
    <x v="1"/>
    <x v="0"/>
    <x v="0"/>
    <x v="3"/>
    <x v="3"/>
    <x v="4"/>
  </r>
  <r>
    <s v="P0233"/>
    <s v="Jane Smith"/>
    <n v="40"/>
    <x v="1"/>
    <x v="0"/>
    <x v="0"/>
    <x v="0"/>
    <x v="4"/>
    <x v="1"/>
    <x v="0"/>
  </r>
  <r>
    <s v="P0234"/>
    <s v="John Doe"/>
    <n v="46"/>
    <x v="1"/>
    <x v="1"/>
    <x v="4"/>
    <x v="1"/>
    <x v="0"/>
    <x v="0"/>
    <x v="1"/>
  </r>
  <r>
    <s v="P0235"/>
    <s v="Michael Wilson"/>
    <n v="60"/>
    <x v="3"/>
    <x v="0"/>
    <x v="4"/>
    <x v="2"/>
    <x v="1"/>
    <x v="1"/>
    <x v="1"/>
  </r>
  <r>
    <s v="P0236"/>
    <s v="Michael Wilson"/>
    <n v="25"/>
    <x v="0"/>
    <x v="0"/>
    <x v="1"/>
    <x v="0"/>
    <x v="1"/>
    <x v="1"/>
    <x v="0"/>
  </r>
  <r>
    <s v="P0237"/>
    <s v="David Lee"/>
    <n v="60"/>
    <x v="3"/>
    <x v="1"/>
    <x v="2"/>
    <x v="0"/>
    <x v="0"/>
    <x v="1"/>
    <x v="4"/>
  </r>
  <r>
    <s v="P0238"/>
    <s v="James Taylor"/>
    <n v="40"/>
    <x v="1"/>
    <x v="0"/>
    <x v="0"/>
    <x v="2"/>
    <x v="3"/>
    <x v="4"/>
    <x v="0"/>
  </r>
  <r>
    <s v="P0239"/>
    <s v="James Taylor"/>
    <n v="60"/>
    <x v="3"/>
    <x v="1"/>
    <x v="2"/>
    <x v="4"/>
    <x v="0"/>
    <x v="4"/>
    <x v="2"/>
  </r>
  <r>
    <s v="P0240"/>
    <s v="Robert Brown"/>
    <n v="25"/>
    <x v="0"/>
    <x v="0"/>
    <x v="4"/>
    <x v="0"/>
    <x v="4"/>
    <x v="2"/>
    <x v="1"/>
  </r>
  <r>
    <s v="P0241"/>
    <s v="Robert Brown"/>
    <n v="40"/>
    <x v="1"/>
    <x v="1"/>
    <x v="4"/>
    <x v="3"/>
    <x v="0"/>
    <x v="0"/>
    <x v="2"/>
  </r>
  <r>
    <s v="P0242"/>
    <s v="Robert Brown"/>
    <n v="60"/>
    <x v="3"/>
    <x v="1"/>
    <x v="4"/>
    <x v="2"/>
    <x v="0"/>
    <x v="3"/>
    <x v="1"/>
  </r>
  <r>
    <s v="P0243"/>
    <s v="Emily Davis"/>
    <n v="46"/>
    <x v="1"/>
    <x v="1"/>
    <x v="2"/>
    <x v="0"/>
    <x v="3"/>
    <x v="3"/>
    <x v="1"/>
  </r>
  <r>
    <s v="P0244"/>
    <s v="Laura Martinez"/>
    <n v="70"/>
    <x v="3"/>
    <x v="1"/>
    <x v="4"/>
    <x v="1"/>
    <x v="4"/>
    <x v="3"/>
    <x v="3"/>
  </r>
  <r>
    <s v="P0245"/>
    <s v="Sarah Johnson"/>
    <n v="40"/>
    <x v="1"/>
    <x v="0"/>
    <x v="1"/>
    <x v="3"/>
    <x v="2"/>
    <x v="1"/>
    <x v="2"/>
  </r>
  <r>
    <s v="P0246"/>
    <s v="Laura Martinez"/>
    <n v="70"/>
    <x v="3"/>
    <x v="1"/>
    <x v="4"/>
    <x v="0"/>
    <x v="2"/>
    <x v="4"/>
    <x v="2"/>
  </r>
  <r>
    <s v="P0247"/>
    <s v="John Doe"/>
    <n v="40"/>
    <x v="1"/>
    <x v="1"/>
    <x v="3"/>
    <x v="3"/>
    <x v="1"/>
    <x v="0"/>
    <x v="3"/>
  </r>
  <r>
    <s v="P0248"/>
    <s v="Laura Martinez"/>
    <n v="46"/>
    <x v="1"/>
    <x v="1"/>
    <x v="2"/>
    <x v="3"/>
    <x v="0"/>
    <x v="1"/>
    <x v="4"/>
  </r>
  <r>
    <s v="P0249"/>
    <s v="Emily Davis"/>
    <n v="70"/>
    <x v="3"/>
    <x v="1"/>
    <x v="3"/>
    <x v="4"/>
    <x v="1"/>
    <x v="4"/>
    <x v="2"/>
  </r>
  <r>
    <s v="P0250"/>
    <s v="John Doe"/>
    <n v="35"/>
    <x v="2"/>
    <x v="1"/>
    <x v="4"/>
    <x v="3"/>
    <x v="3"/>
    <x v="4"/>
    <x v="0"/>
  </r>
  <r>
    <s v="P0251"/>
    <s v="Laura Martinez"/>
    <n v="25"/>
    <x v="0"/>
    <x v="1"/>
    <x v="1"/>
    <x v="4"/>
    <x v="2"/>
    <x v="0"/>
    <x v="3"/>
  </r>
  <r>
    <s v="P0252"/>
    <s v="Emily Davis"/>
    <n v="35"/>
    <x v="2"/>
    <x v="1"/>
    <x v="0"/>
    <x v="2"/>
    <x v="0"/>
    <x v="0"/>
    <x v="2"/>
  </r>
  <r>
    <s v="P0253"/>
    <s v="Sarah Johnson"/>
    <n v="60"/>
    <x v="3"/>
    <x v="1"/>
    <x v="4"/>
    <x v="4"/>
    <x v="3"/>
    <x v="0"/>
    <x v="4"/>
  </r>
  <r>
    <s v="P0254"/>
    <s v="Laura Martinez"/>
    <n v="46"/>
    <x v="1"/>
    <x v="0"/>
    <x v="1"/>
    <x v="1"/>
    <x v="3"/>
    <x v="1"/>
    <x v="2"/>
  </r>
  <r>
    <s v="P0255"/>
    <s v="Emily Davis"/>
    <n v="35"/>
    <x v="2"/>
    <x v="1"/>
    <x v="2"/>
    <x v="0"/>
    <x v="0"/>
    <x v="2"/>
    <x v="1"/>
  </r>
  <r>
    <s v="P0256"/>
    <s v="Robert Brown"/>
    <n v="40"/>
    <x v="1"/>
    <x v="1"/>
    <x v="3"/>
    <x v="2"/>
    <x v="3"/>
    <x v="0"/>
    <x v="0"/>
  </r>
  <r>
    <s v="P0257"/>
    <s v="James Taylor"/>
    <n v="60"/>
    <x v="3"/>
    <x v="1"/>
    <x v="3"/>
    <x v="2"/>
    <x v="0"/>
    <x v="2"/>
    <x v="3"/>
  </r>
  <r>
    <s v="P0258"/>
    <s v="Robert Brown"/>
    <n v="60"/>
    <x v="3"/>
    <x v="1"/>
    <x v="3"/>
    <x v="1"/>
    <x v="0"/>
    <x v="1"/>
    <x v="1"/>
  </r>
  <r>
    <s v="P0259"/>
    <s v="James Taylor"/>
    <n v="35"/>
    <x v="2"/>
    <x v="1"/>
    <x v="2"/>
    <x v="4"/>
    <x v="4"/>
    <x v="2"/>
    <x v="4"/>
  </r>
  <r>
    <s v="P0260"/>
    <s v="Jane Smith"/>
    <n v="35"/>
    <x v="2"/>
    <x v="1"/>
    <x v="1"/>
    <x v="0"/>
    <x v="1"/>
    <x v="3"/>
    <x v="1"/>
  </r>
  <r>
    <s v="P0261"/>
    <s v="Jane Smith"/>
    <n v="46"/>
    <x v="1"/>
    <x v="0"/>
    <x v="2"/>
    <x v="4"/>
    <x v="3"/>
    <x v="2"/>
    <x v="1"/>
  </r>
  <r>
    <s v="P0262"/>
    <s v="Jane Smith"/>
    <n v="25"/>
    <x v="0"/>
    <x v="0"/>
    <x v="3"/>
    <x v="3"/>
    <x v="3"/>
    <x v="0"/>
    <x v="4"/>
  </r>
  <r>
    <s v="P0263"/>
    <s v="Sarah Johnson"/>
    <n v="35"/>
    <x v="2"/>
    <x v="0"/>
    <x v="4"/>
    <x v="4"/>
    <x v="4"/>
    <x v="1"/>
    <x v="1"/>
  </r>
  <r>
    <s v="P0264"/>
    <s v="Robert Brown"/>
    <n v="35"/>
    <x v="2"/>
    <x v="1"/>
    <x v="0"/>
    <x v="2"/>
    <x v="4"/>
    <x v="0"/>
    <x v="3"/>
  </r>
  <r>
    <s v="P0265"/>
    <s v="James Taylor"/>
    <n v="70"/>
    <x v="3"/>
    <x v="1"/>
    <x v="2"/>
    <x v="0"/>
    <x v="4"/>
    <x v="3"/>
    <x v="2"/>
  </r>
  <r>
    <s v="P0266"/>
    <s v="Emily Davis"/>
    <n v="40"/>
    <x v="1"/>
    <x v="0"/>
    <x v="2"/>
    <x v="4"/>
    <x v="2"/>
    <x v="0"/>
    <x v="1"/>
  </r>
  <r>
    <s v="P0267"/>
    <s v="John Doe"/>
    <n v="70"/>
    <x v="3"/>
    <x v="1"/>
    <x v="1"/>
    <x v="0"/>
    <x v="2"/>
    <x v="0"/>
    <x v="3"/>
  </r>
  <r>
    <s v="P0268"/>
    <s v="Emily Davis"/>
    <n v="70"/>
    <x v="3"/>
    <x v="1"/>
    <x v="1"/>
    <x v="0"/>
    <x v="2"/>
    <x v="0"/>
    <x v="2"/>
  </r>
  <r>
    <s v="P0269"/>
    <s v="John Doe"/>
    <n v="60"/>
    <x v="3"/>
    <x v="1"/>
    <x v="2"/>
    <x v="3"/>
    <x v="0"/>
    <x v="4"/>
    <x v="2"/>
  </r>
  <r>
    <s v="P0270"/>
    <s v="Michael Wilson"/>
    <n v="25"/>
    <x v="0"/>
    <x v="1"/>
    <x v="3"/>
    <x v="3"/>
    <x v="3"/>
    <x v="3"/>
    <x v="1"/>
  </r>
  <r>
    <s v="P0271"/>
    <s v="Emily Davis"/>
    <n v="40"/>
    <x v="1"/>
    <x v="0"/>
    <x v="0"/>
    <x v="2"/>
    <x v="1"/>
    <x v="0"/>
    <x v="3"/>
  </r>
  <r>
    <s v="P0272"/>
    <s v="Laura Martinez"/>
    <n v="46"/>
    <x v="1"/>
    <x v="1"/>
    <x v="1"/>
    <x v="1"/>
    <x v="0"/>
    <x v="0"/>
    <x v="1"/>
  </r>
  <r>
    <s v="P0273"/>
    <s v="Laura Martinez"/>
    <n v="46"/>
    <x v="1"/>
    <x v="0"/>
    <x v="3"/>
    <x v="0"/>
    <x v="3"/>
    <x v="0"/>
    <x v="4"/>
  </r>
  <r>
    <s v="P0274"/>
    <s v="David Lee"/>
    <n v="35"/>
    <x v="2"/>
    <x v="1"/>
    <x v="4"/>
    <x v="1"/>
    <x v="3"/>
    <x v="1"/>
    <x v="2"/>
  </r>
  <r>
    <s v="P0275"/>
    <s v="Robert Brown"/>
    <n v="35"/>
    <x v="2"/>
    <x v="1"/>
    <x v="1"/>
    <x v="2"/>
    <x v="4"/>
    <x v="4"/>
    <x v="1"/>
  </r>
  <r>
    <s v="P0276"/>
    <s v="John Doe"/>
    <n v="46"/>
    <x v="1"/>
    <x v="0"/>
    <x v="3"/>
    <x v="0"/>
    <x v="4"/>
    <x v="1"/>
    <x v="2"/>
  </r>
  <r>
    <s v="P0277"/>
    <s v="John Doe"/>
    <n v="35"/>
    <x v="2"/>
    <x v="1"/>
    <x v="3"/>
    <x v="0"/>
    <x v="0"/>
    <x v="4"/>
    <x v="3"/>
  </r>
  <r>
    <s v="P0278"/>
    <s v="Robert Brown"/>
    <n v="25"/>
    <x v="0"/>
    <x v="1"/>
    <x v="0"/>
    <x v="1"/>
    <x v="4"/>
    <x v="0"/>
    <x v="0"/>
  </r>
  <r>
    <s v="P0279"/>
    <s v="Sarah Johnson"/>
    <n v="70"/>
    <x v="3"/>
    <x v="1"/>
    <x v="0"/>
    <x v="4"/>
    <x v="3"/>
    <x v="3"/>
    <x v="1"/>
  </r>
  <r>
    <s v="P0280"/>
    <s v="David Lee"/>
    <n v="35"/>
    <x v="2"/>
    <x v="0"/>
    <x v="4"/>
    <x v="3"/>
    <x v="4"/>
    <x v="2"/>
    <x v="1"/>
  </r>
  <r>
    <s v="P0281"/>
    <s v="Sarah Johnson"/>
    <n v="60"/>
    <x v="3"/>
    <x v="0"/>
    <x v="3"/>
    <x v="4"/>
    <x v="2"/>
    <x v="2"/>
    <x v="2"/>
  </r>
  <r>
    <s v="P0282"/>
    <s v="Sarah Johnson"/>
    <n v="35"/>
    <x v="2"/>
    <x v="0"/>
    <x v="3"/>
    <x v="1"/>
    <x v="4"/>
    <x v="0"/>
    <x v="3"/>
  </r>
  <r>
    <s v="P0283"/>
    <s v="Sarah Johnson"/>
    <n v="40"/>
    <x v="1"/>
    <x v="1"/>
    <x v="0"/>
    <x v="3"/>
    <x v="3"/>
    <x v="1"/>
    <x v="4"/>
  </r>
  <r>
    <s v="P0284"/>
    <s v="Robert Brown"/>
    <n v="25"/>
    <x v="0"/>
    <x v="0"/>
    <x v="1"/>
    <x v="4"/>
    <x v="0"/>
    <x v="3"/>
    <x v="3"/>
  </r>
  <r>
    <s v="P0285"/>
    <s v="Sarah Johnson"/>
    <n v="40"/>
    <x v="1"/>
    <x v="1"/>
    <x v="1"/>
    <x v="3"/>
    <x v="1"/>
    <x v="4"/>
    <x v="1"/>
  </r>
  <r>
    <s v="P0286"/>
    <s v="Laura Martinez"/>
    <n v="40"/>
    <x v="1"/>
    <x v="1"/>
    <x v="2"/>
    <x v="0"/>
    <x v="4"/>
    <x v="0"/>
    <x v="4"/>
  </r>
  <r>
    <s v="P0287"/>
    <s v="Jane Smith"/>
    <n v="60"/>
    <x v="3"/>
    <x v="0"/>
    <x v="0"/>
    <x v="4"/>
    <x v="3"/>
    <x v="3"/>
    <x v="3"/>
  </r>
  <r>
    <s v="P0288"/>
    <s v="Michael Wilson"/>
    <n v="25"/>
    <x v="0"/>
    <x v="1"/>
    <x v="2"/>
    <x v="3"/>
    <x v="1"/>
    <x v="3"/>
    <x v="0"/>
  </r>
  <r>
    <s v="P0289"/>
    <s v="John Doe"/>
    <n v="25"/>
    <x v="0"/>
    <x v="0"/>
    <x v="0"/>
    <x v="3"/>
    <x v="1"/>
    <x v="4"/>
    <x v="2"/>
  </r>
  <r>
    <s v="P0290"/>
    <s v="John Doe"/>
    <n v="25"/>
    <x v="0"/>
    <x v="1"/>
    <x v="4"/>
    <x v="3"/>
    <x v="2"/>
    <x v="3"/>
    <x v="3"/>
  </r>
  <r>
    <s v="P0291"/>
    <s v="Michael Wilson"/>
    <n v="25"/>
    <x v="0"/>
    <x v="1"/>
    <x v="3"/>
    <x v="4"/>
    <x v="1"/>
    <x v="1"/>
    <x v="3"/>
  </r>
  <r>
    <s v="P0292"/>
    <s v="Robert Brown"/>
    <n v="25"/>
    <x v="0"/>
    <x v="0"/>
    <x v="4"/>
    <x v="2"/>
    <x v="3"/>
    <x v="1"/>
    <x v="0"/>
  </r>
  <r>
    <s v="P0293"/>
    <s v="Emily Davis"/>
    <n v="60"/>
    <x v="3"/>
    <x v="0"/>
    <x v="0"/>
    <x v="4"/>
    <x v="3"/>
    <x v="1"/>
    <x v="1"/>
  </r>
  <r>
    <s v="P0294"/>
    <s v="Robert Brown"/>
    <n v="35"/>
    <x v="2"/>
    <x v="1"/>
    <x v="3"/>
    <x v="1"/>
    <x v="4"/>
    <x v="3"/>
    <x v="2"/>
  </r>
  <r>
    <s v="P0295"/>
    <s v="John Doe"/>
    <n v="40"/>
    <x v="1"/>
    <x v="0"/>
    <x v="1"/>
    <x v="4"/>
    <x v="4"/>
    <x v="1"/>
    <x v="3"/>
  </r>
  <r>
    <s v="P0296"/>
    <s v="John Doe"/>
    <n v="25"/>
    <x v="0"/>
    <x v="1"/>
    <x v="1"/>
    <x v="3"/>
    <x v="4"/>
    <x v="4"/>
    <x v="4"/>
  </r>
  <r>
    <s v="P0297"/>
    <s v="Michael Wilson"/>
    <n v="35"/>
    <x v="2"/>
    <x v="0"/>
    <x v="2"/>
    <x v="0"/>
    <x v="1"/>
    <x v="3"/>
    <x v="3"/>
  </r>
  <r>
    <s v="P0298"/>
    <s v="Sarah Johnson"/>
    <n v="35"/>
    <x v="2"/>
    <x v="1"/>
    <x v="0"/>
    <x v="4"/>
    <x v="1"/>
    <x v="2"/>
    <x v="2"/>
  </r>
  <r>
    <s v="P0299"/>
    <s v="Robert Brown"/>
    <n v="40"/>
    <x v="1"/>
    <x v="1"/>
    <x v="0"/>
    <x v="4"/>
    <x v="2"/>
    <x v="3"/>
    <x v="3"/>
  </r>
  <r>
    <s v="P0300"/>
    <s v="James Taylor"/>
    <n v="60"/>
    <x v="3"/>
    <x v="0"/>
    <x v="1"/>
    <x v="3"/>
    <x v="4"/>
    <x v="4"/>
    <x v="0"/>
  </r>
  <r>
    <s v="P0301"/>
    <s v="Michael Wilson"/>
    <n v="46"/>
    <x v="1"/>
    <x v="1"/>
    <x v="4"/>
    <x v="0"/>
    <x v="0"/>
    <x v="2"/>
    <x v="3"/>
  </r>
  <r>
    <s v="P0302"/>
    <s v="Laura Martinez"/>
    <n v="46"/>
    <x v="1"/>
    <x v="0"/>
    <x v="3"/>
    <x v="0"/>
    <x v="2"/>
    <x v="3"/>
    <x v="3"/>
  </r>
  <r>
    <s v="P0303"/>
    <s v="John Doe"/>
    <n v="35"/>
    <x v="2"/>
    <x v="1"/>
    <x v="4"/>
    <x v="1"/>
    <x v="0"/>
    <x v="1"/>
    <x v="4"/>
  </r>
  <r>
    <s v="P0304"/>
    <s v="Michael Wilson"/>
    <n v="70"/>
    <x v="3"/>
    <x v="0"/>
    <x v="4"/>
    <x v="4"/>
    <x v="1"/>
    <x v="0"/>
    <x v="0"/>
  </r>
  <r>
    <s v="P0305"/>
    <s v="Robert Brown"/>
    <n v="70"/>
    <x v="3"/>
    <x v="1"/>
    <x v="1"/>
    <x v="0"/>
    <x v="2"/>
    <x v="0"/>
    <x v="0"/>
  </r>
  <r>
    <s v="P0306"/>
    <s v="John Doe"/>
    <n v="40"/>
    <x v="1"/>
    <x v="0"/>
    <x v="1"/>
    <x v="0"/>
    <x v="2"/>
    <x v="1"/>
    <x v="3"/>
  </r>
  <r>
    <s v="P0307"/>
    <s v="Emily Davis"/>
    <n v="46"/>
    <x v="1"/>
    <x v="1"/>
    <x v="1"/>
    <x v="2"/>
    <x v="3"/>
    <x v="0"/>
    <x v="4"/>
  </r>
  <r>
    <s v="P0308"/>
    <s v="Michael Wilson"/>
    <n v="35"/>
    <x v="2"/>
    <x v="1"/>
    <x v="2"/>
    <x v="2"/>
    <x v="1"/>
    <x v="0"/>
    <x v="3"/>
  </r>
  <r>
    <s v="P0309"/>
    <s v="David Lee"/>
    <n v="60"/>
    <x v="3"/>
    <x v="1"/>
    <x v="4"/>
    <x v="0"/>
    <x v="1"/>
    <x v="1"/>
    <x v="3"/>
  </r>
  <r>
    <s v="P0310"/>
    <s v="John Doe"/>
    <n v="46"/>
    <x v="1"/>
    <x v="1"/>
    <x v="0"/>
    <x v="1"/>
    <x v="2"/>
    <x v="1"/>
    <x v="2"/>
  </r>
  <r>
    <s v="P0311"/>
    <s v="Robert Brown"/>
    <n v="35"/>
    <x v="2"/>
    <x v="1"/>
    <x v="3"/>
    <x v="0"/>
    <x v="1"/>
    <x v="3"/>
    <x v="2"/>
  </r>
  <r>
    <s v="P0312"/>
    <s v="Jane Smith"/>
    <n v="35"/>
    <x v="2"/>
    <x v="1"/>
    <x v="2"/>
    <x v="3"/>
    <x v="2"/>
    <x v="3"/>
    <x v="4"/>
  </r>
  <r>
    <s v="P0313"/>
    <s v="James Taylor"/>
    <n v="25"/>
    <x v="0"/>
    <x v="1"/>
    <x v="0"/>
    <x v="4"/>
    <x v="3"/>
    <x v="1"/>
    <x v="1"/>
  </r>
  <r>
    <s v="P0314"/>
    <s v="Mary Clark"/>
    <n v="60"/>
    <x v="3"/>
    <x v="1"/>
    <x v="4"/>
    <x v="1"/>
    <x v="2"/>
    <x v="4"/>
    <x v="2"/>
  </r>
  <r>
    <s v="P0315"/>
    <s v="Sarah Johnson"/>
    <n v="25"/>
    <x v="0"/>
    <x v="1"/>
    <x v="1"/>
    <x v="3"/>
    <x v="1"/>
    <x v="0"/>
    <x v="1"/>
  </r>
  <r>
    <s v="P0316"/>
    <s v="Mary Clark"/>
    <n v="40"/>
    <x v="1"/>
    <x v="1"/>
    <x v="4"/>
    <x v="1"/>
    <x v="1"/>
    <x v="3"/>
    <x v="0"/>
  </r>
  <r>
    <s v="P0317"/>
    <s v="Robert Brown"/>
    <n v="25"/>
    <x v="0"/>
    <x v="1"/>
    <x v="3"/>
    <x v="3"/>
    <x v="2"/>
    <x v="0"/>
    <x v="2"/>
  </r>
  <r>
    <s v="P0318"/>
    <s v="Laura Martinez"/>
    <n v="25"/>
    <x v="0"/>
    <x v="1"/>
    <x v="2"/>
    <x v="4"/>
    <x v="2"/>
    <x v="2"/>
    <x v="2"/>
  </r>
  <r>
    <s v="P0319"/>
    <s v="Laura Martinez"/>
    <n v="46"/>
    <x v="1"/>
    <x v="1"/>
    <x v="2"/>
    <x v="4"/>
    <x v="2"/>
    <x v="1"/>
    <x v="4"/>
  </r>
  <r>
    <s v="P0320"/>
    <s v="Jane Smith"/>
    <n v="70"/>
    <x v="3"/>
    <x v="0"/>
    <x v="3"/>
    <x v="2"/>
    <x v="4"/>
    <x v="4"/>
    <x v="1"/>
  </r>
  <r>
    <s v="P0321"/>
    <s v="Sarah Johnson"/>
    <n v="35"/>
    <x v="2"/>
    <x v="1"/>
    <x v="0"/>
    <x v="3"/>
    <x v="1"/>
    <x v="2"/>
    <x v="2"/>
  </r>
  <r>
    <s v="P0322"/>
    <s v="David Lee"/>
    <n v="60"/>
    <x v="3"/>
    <x v="1"/>
    <x v="0"/>
    <x v="2"/>
    <x v="1"/>
    <x v="2"/>
    <x v="2"/>
  </r>
  <r>
    <s v="P0323"/>
    <s v="Jane Smith"/>
    <n v="25"/>
    <x v="0"/>
    <x v="0"/>
    <x v="2"/>
    <x v="3"/>
    <x v="4"/>
    <x v="2"/>
    <x v="4"/>
  </r>
  <r>
    <s v="P0324"/>
    <s v="Mary Clark"/>
    <n v="60"/>
    <x v="3"/>
    <x v="1"/>
    <x v="2"/>
    <x v="2"/>
    <x v="2"/>
    <x v="1"/>
    <x v="4"/>
  </r>
  <r>
    <s v="P0325"/>
    <s v="Jane Smith"/>
    <n v="70"/>
    <x v="3"/>
    <x v="1"/>
    <x v="1"/>
    <x v="4"/>
    <x v="3"/>
    <x v="3"/>
    <x v="1"/>
  </r>
  <r>
    <s v="P0326"/>
    <s v="Mary Clark"/>
    <n v="70"/>
    <x v="3"/>
    <x v="1"/>
    <x v="0"/>
    <x v="1"/>
    <x v="2"/>
    <x v="1"/>
    <x v="0"/>
  </r>
  <r>
    <s v="P0327"/>
    <s v="John Doe"/>
    <n v="25"/>
    <x v="0"/>
    <x v="0"/>
    <x v="3"/>
    <x v="2"/>
    <x v="2"/>
    <x v="3"/>
    <x v="0"/>
  </r>
  <r>
    <s v="P0328"/>
    <s v="Laura Martinez"/>
    <n v="40"/>
    <x v="1"/>
    <x v="1"/>
    <x v="0"/>
    <x v="3"/>
    <x v="4"/>
    <x v="2"/>
    <x v="3"/>
  </r>
  <r>
    <s v="P0329"/>
    <s v="John Doe"/>
    <n v="25"/>
    <x v="0"/>
    <x v="1"/>
    <x v="1"/>
    <x v="3"/>
    <x v="1"/>
    <x v="2"/>
    <x v="2"/>
  </r>
  <r>
    <s v="P0330"/>
    <s v="James Taylor"/>
    <n v="46"/>
    <x v="1"/>
    <x v="1"/>
    <x v="2"/>
    <x v="4"/>
    <x v="2"/>
    <x v="4"/>
    <x v="1"/>
  </r>
  <r>
    <s v="P0331"/>
    <s v="Sarah Johnson"/>
    <n v="35"/>
    <x v="2"/>
    <x v="1"/>
    <x v="2"/>
    <x v="3"/>
    <x v="1"/>
    <x v="3"/>
    <x v="2"/>
  </r>
  <r>
    <s v="P0332"/>
    <s v="David Lee"/>
    <n v="40"/>
    <x v="1"/>
    <x v="1"/>
    <x v="1"/>
    <x v="0"/>
    <x v="0"/>
    <x v="2"/>
    <x v="1"/>
  </r>
  <r>
    <s v="P0333"/>
    <s v="Mary Clark"/>
    <n v="25"/>
    <x v="0"/>
    <x v="1"/>
    <x v="3"/>
    <x v="1"/>
    <x v="1"/>
    <x v="0"/>
    <x v="1"/>
  </r>
  <r>
    <s v="P0334"/>
    <s v="David Lee"/>
    <n v="60"/>
    <x v="3"/>
    <x v="1"/>
    <x v="2"/>
    <x v="2"/>
    <x v="3"/>
    <x v="4"/>
    <x v="1"/>
  </r>
  <r>
    <s v="P0335"/>
    <s v="Mary Clark"/>
    <n v="40"/>
    <x v="1"/>
    <x v="1"/>
    <x v="4"/>
    <x v="1"/>
    <x v="3"/>
    <x v="1"/>
    <x v="2"/>
  </r>
  <r>
    <s v="P0336"/>
    <s v="Robert Brown"/>
    <n v="40"/>
    <x v="1"/>
    <x v="1"/>
    <x v="2"/>
    <x v="4"/>
    <x v="2"/>
    <x v="4"/>
    <x v="4"/>
  </r>
  <r>
    <s v="P0337"/>
    <s v="Jane Smith"/>
    <n v="25"/>
    <x v="0"/>
    <x v="0"/>
    <x v="4"/>
    <x v="2"/>
    <x v="1"/>
    <x v="0"/>
    <x v="2"/>
  </r>
  <r>
    <s v="P0338"/>
    <s v="James Taylor"/>
    <n v="40"/>
    <x v="1"/>
    <x v="1"/>
    <x v="1"/>
    <x v="2"/>
    <x v="2"/>
    <x v="3"/>
    <x v="1"/>
  </r>
  <r>
    <s v="P0339"/>
    <s v="Laura Martinez"/>
    <n v="60"/>
    <x v="3"/>
    <x v="0"/>
    <x v="1"/>
    <x v="0"/>
    <x v="4"/>
    <x v="1"/>
    <x v="3"/>
  </r>
  <r>
    <s v="P0340"/>
    <s v="Mary Clark"/>
    <n v="70"/>
    <x v="3"/>
    <x v="1"/>
    <x v="2"/>
    <x v="4"/>
    <x v="3"/>
    <x v="1"/>
    <x v="0"/>
  </r>
  <r>
    <s v="P0341"/>
    <s v="David Lee"/>
    <n v="40"/>
    <x v="1"/>
    <x v="1"/>
    <x v="0"/>
    <x v="3"/>
    <x v="2"/>
    <x v="3"/>
    <x v="1"/>
  </r>
  <r>
    <s v="P0342"/>
    <s v="James Taylor"/>
    <n v="70"/>
    <x v="3"/>
    <x v="1"/>
    <x v="4"/>
    <x v="0"/>
    <x v="4"/>
    <x v="4"/>
    <x v="3"/>
  </r>
  <r>
    <s v="P0343"/>
    <s v="Emily Davis"/>
    <n v="60"/>
    <x v="3"/>
    <x v="1"/>
    <x v="3"/>
    <x v="0"/>
    <x v="2"/>
    <x v="2"/>
    <x v="4"/>
  </r>
  <r>
    <s v="P0344"/>
    <s v="Emily Davis"/>
    <n v="25"/>
    <x v="0"/>
    <x v="1"/>
    <x v="2"/>
    <x v="1"/>
    <x v="1"/>
    <x v="4"/>
    <x v="1"/>
  </r>
  <r>
    <s v="P0345"/>
    <s v="John Doe"/>
    <n v="35"/>
    <x v="2"/>
    <x v="1"/>
    <x v="3"/>
    <x v="1"/>
    <x v="1"/>
    <x v="0"/>
    <x v="3"/>
  </r>
  <r>
    <s v="P0346"/>
    <s v="Laura Martinez"/>
    <n v="40"/>
    <x v="1"/>
    <x v="1"/>
    <x v="2"/>
    <x v="1"/>
    <x v="1"/>
    <x v="2"/>
    <x v="1"/>
  </r>
  <r>
    <s v="P0347"/>
    <s v="Robert Brown"/>
    <n v="35"/>
    <x v="2"/>
    <x v="1"/>
    <x v="0"/>
    <x v="0"/>
    <x v="1"/>
    <x v="4"/>
    <x v="2"/>
  </r>
  <r>
    <s v="P0348"/>
    <s v="David Lee"/>
    <n v="60"/>
    <x v="3"/>
    <x v="1"/>
    <x v="0"/>
    <x v="3"/>
    <x v="0"/>
    <x v="3"/>
    <x v="3"/>
  </r>
  <r>
    <s v="P0349"/>
    <s v="Jane Smith"/>
    <n v="40"/>
    <x v="1"/>
    <x v="0"/>
    <x v="0"/>
    <x v="2"/>
    <x v="4"/>
    <x v="0"/>
    <x v="2"/>
  </r>
  <r>
    <s v="P0350"/>
    <s v="Jane Smith"/>
    <n v="70"/>
    <x v="3"/>
    <x v="1"/>
    <x v="0"/>
    <x v="1"/>
    <x v="4"/>
    <x v="0"/>
    <x v="2"/>
  </r>
  <r>
    <s v="P0351"/>
    <s v="David Lee"/>
    <n v="46"/>
    <x v="1"/>
    <x v="0"/>
    <x v="1"/>
    <x v="3"/>
    <x v="1"/>
    <x v="0"/>
    <x v="3"/>
  </r>
  <r>
    <s v="P0352"/>
    <s v="Sarah Johnson"/>
    <n v="35"/>
    <x v="2"/>
    <x v="0"/>
    <x v="1"/>
    <x v="4"/>
    <x v="0"/>
    <x v="2"/>
    <x v="0"/>
  </r>
  <r>
    <s v="P0353"/>
    <s v="Robert Brown"/>
    <n v="40"/>
    <x v="1"/>
    <x v="1"/>
    <x v="4"/>
    <x v="1"/>
    <x v="1"/>
    <x v="1"/>
    <x v="3"/>
  </r>
  <r>
    <s v="P0354"/>
    <s v="James Taylor"/>
    <n v="35"/>
    <x v="2"/>
    <x v="0"/>
    <x v="3"/>
    <x v="2"/>
    <x v="0"/>
    <x v="2"/>
    <x v="0"/>
  </r>
  <r>
    <s v="P0355"/>
    <s v="Mary Clark"/>
    <n v="40"/>
    <x v="1"/>
    <x v="1"/>
    <x v="2"/>
    <x v="4"/>
    <x v="1"/>
    <x v="4"/>
    <x v="1"/>
  </r>
  <r>
    <s v="P0356"/>
    <s v="Sarah Johnson"/>
    <n v="25"/>
    <x v="0"/>
    <x v="1"/>
    <x v="2"/>
    <x v="4"/>
    <x v="3"/>
    <x v="1"/>
    <x v="1"/>
  </r>
  <r>
    <s v="P0357"/>
    <s v="Mary Clark"/>
    <n v="70"/>
    <x v="3"/>
    <x v="0"/>
    <x v="1"/>
    <x v="2"/>
    <x v="3"/>
    <x v="4"/>
    <x v="3"/>
  </r>
  <r>
    <s v="P0358"/>
    <s v="Mary Clark"/>
    <n v="35"/>
    <x v="2"/>
    <x v="1"/>
    <x v="2"/>
    <x v="1"/>
    <x v="2"/>
    <x v="1"/>
    <x v="1"/>
  </r>
  <r>
    <s v="P0359"/>
    <s v="Sarah Johnson"/>
    <n v="46"/>
    <x v="1"/>
    <x v="1"/>
    <x v="1"/>
    <x v="0"/>
    <x v="1"/>
    <x v="2"/>
    <x v="4"/>
  </r>
  <r>
    <s v="P0360"/>
    <s v="John Doe"/>
    <n v="46"/>
    <x v="1"/>
    <x v="1"/>
    <x v="4"/>
    <x v="2"/>
    <x v="4"/>
    <x v="0"/>
    <x v="2"/>
  </r>
  <r>
    <s v="P0361"/>
    <s v="Emily Davis"/>
    <n v="60"/>
    <x v="3"/>
    <x v="0"/>
    <x v="3"/>
    <x v="2"/>
    <x v="2"/>
    <x v="3"/>
    <x v="2"/>
  </r>
  <r>
    <s v="P0362"/>
    <s v="Mary Clark"/>
    <n v="40"/>
    <x v="1"/>
    <x v="1"/>
    <x v="4"/>
    <x v="2"/>
    <x v="3"/>
    <x v="0"/>
    <x v="0"/>
  </r>
  <r>
    <s v="P0363"/>
    <s v="Sarah Johnson"/>
    <n v="35"/>
    <x v="2"/>
    <x v="1"/>
    <x v="0"/>
    <x v="4"/>
    <x v="1"/>
    <x v="2"/>
    <x v="1"/>
  </r>
  <r>
    <s v="P0364"/>
    <s v="Sarah Johnson"/>
    <n v="60"/>
    <x v="3"/>
    <x v="0"/>
    <x v="0"/>
    <x v="3"/>
    <x v="2"/>
    <x v="1"/>
    <x v="0"/>
  </r>
  <r>
    <s v="P0365"/>
    <s v="Michael Wilson"/>
    <n v="35"/>
    <x v="2"/>
    <x v="1"/>
    <x v="0"/>
    <x v="0"/>
    <x v="1"/>
    <x v="0"/>
    <x v="2"/>
  </r>
  <r>
    <s v="P0366"/>
    <s v="John Doe"/>
    <n v="40"/>
    <x v="1"/>
    <x v="0"/>
    <x v="4"/>
    <x v="1"/>
    <x v="3"/>
    <x v="2"/>
    <x v="2"/>
  </r>
  <r>
    <s v="P0367"/>
    <s v="Laura Martinez"/>
    <n v="46"/>
    <x v="1"/>
    <x v="0"/>
    <x v="2"/>
    <x v="1"/>
    <x v="2"/>
    <x v="4"/>
    <x v="1"/>
  </r>
  <r>
    <s v="P0368"/>
    <s v="Michael Wilson"/>
    <n v="25"/>
    <x v="0"/>
    <x v="0"/>
    <x v="3"/>
    <x v="3"/>
    <x v="3"/>
    <x v="3"/>
    <x v="4"/>
  </r>
  <r>
    <s v="P0369"/>
    <s v="Michael Wilson"/>
    <n v="46"/>
    <x v="1"/>
    <x v="1"/>
    <x v="0"/>
    <x v="2"/>
    <x v="0"/>
    <x v="0"/>
    <x v="4"/>
  </r>
  <r>
    <s v="P0370"/>
    <s v="David Lee"/>
    <n v="60"/>
    <x v="3"/>
    <x v="0"/>
    <x v="0"/>
    <x v="0"/>
    <x v="3"/>
    <x v="1"/>
    <x v="1"/>
  </r>
  <r>
    <s v="P0371"/>
    <s v="Emily Davis"/>
    <n v="70"/>
    <x v="3"/>
    <x v="1"/>
    <x v="0"/>
    <x v="1"/>
    <x v="1"/>
    <x v="4"/>
    <x v="1"/>
  </r>
  <r>
    <s v="P0372"/>
    <s v="Sarah Johnson"/>
    <n v="25"/>
    <x v="0"/>
    <x v="0"/>
    <x v="3"/>
    <x v="1"/>
    <x v="4"/>
    <x v="2"/>
    <x v="0"/>
  </r>
  <r>
    <s v="P0373"/>
    <s v="Emily Davis"/>
    <n v="60"/>
    <x v="3"/>
    <x v="1"/>
    <x v="0"/>
    <x v="2"/>
    <x v="3"/>
    <x v="3"/>
    <x v="1"/>
  </r>
  <r>
    <s v="P0374"/>
    <s v="Robert Brown"/>
    <n v="40"/>
    <x v="1"/>
    <x v="0"/>
    <x v="3"/>
    <x v="3"/>
    <x v="4"/>
    <x v="1"/>
    <x v="4"/>
  </r>
  <r>
    <s v="P0375"/>
    <s v="David Lee"/>
    <n v="25"/>
    <x v="0"/>
    <x v="0"/>
    <x v="0"/>
    <x v="0"/>
    <x v="0"/>
    <x v="2"/>
    <x v="1"/>
  </r>
  <r>
    <s v="P0376"/>
    <s v="Laura Martinez"/>
    <n v="60"/>
    <x v="3"/>
    <x v="1"/>
    <x v="4"/>
    <x v="3"/>
    <x v="2"/>
    <x v="2"/>
    <x v="0"/>
  </r>
  <r>
    <s v="P0377"/>
    <s v="Emily Davis"/>
    <n v="40"/>
    <x v="1"/>
    <x v="1"/>
    <x v="4"/>
    <x v="3"/>
    <x v="2"/>
    <x v="0"/>
    <x v="0"/>
  </r>
  <r>
    <s v="P0378"/>
    <s v="Jane Smith"/>
    <n v="46"/>
    <x v="1"/>
    <x v="1"/>
    <x v="3"/>
    <x v="0"/>
    <x v="4"/>
    <x v="0"/>
    <x v="0"/>
  </r>
  <r>
    <s v="P0379"/>
    <s v="Mary Clark"/>
    <n v="70"/>
    <x v="3"/>
    <x v="0"/>
    <x v="4"/>
    <x v="0"/>
    <x v="2"/>
    <x v="1"/>
    <x v="0"/>
  </r>
  <r>
    <s v="P0380"/>
    <s v="Robert Brown"/>
    <n v="40"/>
    <x v="1"/>
    <x v="1"/>
    <x v="3"/>
    <x v="1"/>
    <x v="3"/>
    <x v="2"/>
    <x v="3"/>
  </r>
  <r>
    <s v="P0381"/>
    <s v="John Doe"/>
    <n v="35"/>
    <x v="2"/>
    <x v="1"/>
    <x v="4"/>
    <x v="1"/>
    <x v="4"/>
    <x v="0"/>
    <x v="1"/>
  </r>
  <r>
    <s v="P0382"/>
    <s v="Laura Martinez"/>
    <n v="40"/>
    <x v="1"/>
    <x v="0"/>
    <x v="4"/>
    <x v="0"/>
    <x v="1"/>
    <x v="3"/>
    <x v="2"/>
  </r>
  <r>
    <s v="P0383"/>
    <s v="Robert Brown"/>
    <n v="40"/>
    <x v="1"/>
    <x v="1"/>
    <x v="3"/>
    <x v="4"/>
    <x v="3"/>
    <x v="3"/>
    <x v="1"/>
  </r>
  <r>
    <s v="P0384"/>
    <s v="Mary Clark"/>
    <n v="70"/>
    <x v="3"/>
    <x v="1"/>
    <x v="2"/>
    <x v="1"/>
    <x v="3"/>
    <x v="2"/>
    <x v="3"/>
  </r>
  <r>
    <s v="P0385"/>
    <s v="David Lee"/>
    <n v="35"/>
    <x v="2"/>
    <x v="1"/>
    <x v="4"/>
    <x v="4"/>
    <x v="3"/>
    <x v="0"/>
    <x v="0"/>
  </r>
  <r>
    <s v="P0386"/>
    <s v="Mary Clark"/>
    <n v="60"/>
    <x v="3"/>
    <x v="1"/>
    <x v="0"/>
    <x v="0"/>
    <x v="1"/>
    <x v="1"/>
    <x v="3"/>
  </r>
  <r>
    <s v="P0387"/>
    <s v="Michael Wilson"/>
    <n v="60"/>
    <x v="3"/>
    <x v="1"/>
    <x v="2"/>
    <x v="1"/>
    <x v="0"/>
    <x v="1"/>
    <x v="4"/>
  </r>
  <r>
    <s v="P0388"/>
    <s v="Mary Clark"/>
    <n v="40"/>
    <x v="1"/>
    <x v="1"/>
    <x v="3"/>
    <x v="3"/>
    <x v="2"/>
    <x v="1"/>
    <x v="4"/>
  </r>
  <r>
    <s v="P0389"/>
    <s v="Michael Wilson"/>
    <n v="35"/>
    <x v="2"/>
    <x v="1"/>
    <x v="2"/>
    <x v="0"/>
    <x v="4"/>
    <x v="3"/>
    <x v="1"/>
  </r>
  <r>
    <s v="P0390"/>
    <s v="David Lee"/>
    <n v="35"/>
    <x v="2"/>
    <x v="0"/>
    <x v="1"/>
    <x v="2"/>
    <x v="0"/>
    <x v="0"/>
    <x v="1"/>
  </r>
  <r>
    <s v="P0391"/>
    <s v="James Taylor"/>
    <n v="70"/>
    <x v="3"/>
    <x v="1"/>
    <x v="1"/>
    <x v="4"/>
    <x v="4"/>
    <x v="0"/>
    <x v="2"/>
  </r>
  <r>
    <s v="P0392"/>
    <s v="Michael Wilson"/>
    <n v="46"/>
    <x v="1"/>
    <x v="0"/>
    <x v="4"/>
    <x v="0"/>
    <x v="2"/>
    <x v="3"/>
    <x v="2"/>
  </r>
  <r>
    <s v="P0393"/>
    <s v="John Doe"/>
    <n v="60"/>
    <x v="3"/>
    <x v="1"/>
    <x v="4"/>
    <x v="0"/>
    <x v="1"/>
    <x v="1"/>
    <x v="4"/>
  </r>
  <r>
    <s v="P0394"/>
    <s v="Mary Clark"/>
    <n v="70"/>
    <x v="3"/>
    <x v="1"/>
    <x v="0"/>
    <x v="1"/>
    <x v="3"/>
    <x v="1"/>
    <x v="0"/>
  </r>
  <r>
    <s v="P0395"/>
    <s v="Mary Clark"/>
    <n v="25"/>
    <x v="0"/>
    <x v="0"/>
    <x v="2"/>
    <x v="1"/>
    <x v="3"/>
    <x v="2"/>
    <x v="3"/>
  </r>
  <r>
    <s v="P0396"/>
    <s v="John Doe"/>
    <n v="60"/>
    <x v="3"/>
    <x v="0"/>
    <x v="1"/>
    <x v="1"/>
    <x v="1"/>
    <x v="4"/>
    <x v="2"/>
  </r>
  <r>
    <s v="P0397"/>
    <s v="Jane Smith"/>
    <n v="70"/>
    <x v="3"/>
    <x v="1"/>
    <x v="4"/>
    <x v="2"/>
    <x v="0"/>
    <x v="0"/>
    <x v="2"/>
  </r>
  <r>
    <s v="P0398"/>
    <s v="Sarah Johnson"/>
    <n v="60"/>
    <x v="3"/>
    <x v="0"/>
    <x v="2"/>
    <x v="1"/>
    <x v="0"/>
    <x v="0"/>
    <x v="0"/>
  </r>
  <r>
    <s v="P0399"/>
    <s v="James Taylor"/>
    <n v="46"/>
    <x v="1"/>
    <x v="1"/>
    <x v="4"/>
    <x v="0"/>
    <x v="4"/>
    <x v="0"/>
    <x v="0"/>
  </r>
  <r>
    <s v="P0400"/>
    <s v="Laura Martinez"/>
    <n v="25"/>
    <x v="0"/>
    <x v="0"/>
    <x v="4"/>
    <x v="1"/>
    <x v="1"/>
    <x v="4"/>
    <x v="1"/>
  </r>
  <r>
    <s v="P0401"/>
    <s v="Michael Wilson"/>
    <n v="46"/>
    <x v="1"/>
    <x v="1"/>
    <x v="1"/>
    <x v="3"/>
    <x v="0"/>
    <x v="2"/>
    <x v="3"/>
  </r>
  <r>
    <s v="P0402"/>
    <s v="John Doe"/>
    <n v="25"/>
    <x v="0"/>
    <x v="1"/>
    <x v="1"/>
    <x v="1"/>
    <x v="1"/>
    <x v="4"/>
    <x v="0"/>
  </r>
  <r>
    <s v="P0403"/>
    <s v="David Lee"/>
    <n v="40"/>
    <x v="1"/>
    <x v="0"/>
    <x v="4"/>
    <x v="2"/>
    <x v="2"/>
    <x v="1"/>
    <x v="2"/>
  </r>
  <r>
    <s v="P0404"/>
    <s v="Michael Wilson"/>
    <n v="70"/>
    <x v="3"/>
    <x v="1"/>
    <x v="3"/>
    <x v="3"/>
    <x v="3"/>
    <x v="1"/>
    <x v="2"/>
  </r>
  <r>
    <s v="P0405"/>
    <s v="Sarah Johnson"/>
    <n v="25"/>
    <x v="0"/>
    <x v="0"/>
    <x v="4"/>
    <x v="0"/>
    <x v="3"/>
    <x v="0"/>
    <x v="4"/>
  </r>
  <r>
    <s v="P0406"/>
    <s v="David Lee"/>
    <n v="46"/>
    <x v="1"/>
    <x v="1"/>
    <x v="4"/>
    <x v="0"/>
    <x v="3"/>
    <x v="3"/>
    <x v="0"/>
  </r>
  <r>
    <s v="P0407"/>
    <s v="Robert Brown"/>
    <n v="60"/>
    <x v="3"/>
    <x v="0"/>
    <x v="0"/>
    <x v="4"/>
    <x v="1"/>
    <x v="0"/>
    <x v="1"/>
  </r>
  <r>
    <s v="P0408"/>
    <s v="Mary Clark"/>
    <n v="25"/>
    <x v="0"/>
    <x v="1"/>
    <x v="0"/>
    <x v="3"/>
    <x v="1"/>
    <x v="3"/>
    <x v="3"/>
  </r>
  <r>
    <s v="P0409"/>
    <s v="Robert Brown"/>
    <n v="70"/>
    <x v="3"/>
    <x v="1"/>
    <x v="0"/>
    <x v="4"/>
    <x v="4"/>
    <x v="4"/>
    <x v="1"/>
  </r>
  <r>
    <s v="P0410"/>
    <s v="Michael Wilson"/>
    <n v="25"/>
    <x v="0"/>
    <x v="1"/>
    <x v="3"/>
    <x v="3"/>
    <x v="3"/>
    <x v="1"/>
    <x v="2"/>
  </r>
  <r>
    <s v="P0411"/>
    <s v="Sarah Johnson"/>
    <n v="35"/>
    <x v="2"/>
    <x v="1"/>
    <x v="3"/>
    <x v="3"/>
    <x v="4"/>
    <x v="3"/>
    <x v="1"/>
  </r>
  <r>
    <s v="P0412"/>
    <s v="James Taylor"/>
    <n v="60"/>
    <x v="3"/>
    <x v="1"/>
    <x v="4"/>
    <x v="2"/>
    <x v="3"/>
    <x v="4"/>
    <x v="2"/>
  </r>
  <r>
    <s v="P0413"/>
    <s v="Michael Wilson"/>
    <n v="70"/>
    <x v="3"/>
    <x v="0"/>
    <x v="0"/>
    <x v="4"/>
    <x v="4"/>
    <x v="1"/>
    <x v="2"/>
  </r>
  <r>
    <s v="P0414"/>
    <s v="John Doe"/>
    <n v="70"/>
    <x v="3"/>
    <x v="1"/>
    <x v="3"/>
    <x v="2"/>
    <x v="4"/>
    <x v="3"/>
    <x v="2"/>
  </r>
  <r>
    <s v="P0415"/>
    <s v="Emily Davis"/>
    <n v="40"/>
    <x v="1"/>
    <x v="0"/>
    <x v="1"/>
    <x v="3"/>
    <x v="2"/>
    <x v="0"/>
    <x v="2"/>
  </r>
  <r>
    <s v="P0416"/>
    <s v="Michael Wilson"/>
    <n v="46"/>
    <x v="1"/>
    <x v="0"/>
    <x v="4"/>
    <x v="0"/>
    <x v="4"/>
    <x v="0"/>
    <x v="2"/>
  </r>
  <r>
    <s v="P0417"/>
    <s v="Mary Clark"/>
    <n v="40"/>
    <x v="1"/>
    <x v="1"/>
    <x v="2"/>
    <x v="3"/>
    <x v="1"/>
    <x v="0"/>
    <x v="4"/>
  </r>
  <r>
    <s v="P0418"/>
    <s v="Mary Clark"/>
    <n v="70"/>
    <x v="3"/>
    <x v="0"/>
    <x v="4"/>
    <x v="2"/>
    <x v="4"/>
    <x v="4"/>
    <x v="1"/>
  </r>
  <r>
    <s v="P0419"/>
    <s v="Michael Wilson"/>
    <n v="60"/>
    <x v="3"/>
    <x v="1"/>
    <x v="2"/>
    <x v="4"/>
    <x v="3"/>
    <x v="0"/>
    <x v="4"/>
  </r>
  <r>
    <s v="P0420"/>
    <s v="David Lee"/>
    <n v="25"/>
    <x v="0"/>
    <x v="1"/>
    <x v="0"/>
    <x v="4"/>
    <x v="4"/>
    <x v="2"/>
    <x v="4"/>
  </r>
  <r>
    <s v="P0421"/>
    <s v="Emily Davis"/>
    <n v="25"/>
    <x v="0"/>
    <x v="1"/>
    <x v="2"/>
    <x v="2"/>
    <x v="0"/>
    <x v="1"/>
    <x v="0"/>
  </r>
  <r>
    <s v="P0422"/>
    <s v="John Doe"/>
    <n v="60"/>
    <x v="3"/>
    <x v="1"/>
    <x v="0"/>
    <x v="4"/>
    <x v="3"/>
    <x v="4"/>
    <x v="0"/>
  </r>
  <r>
    <s v="P0423"/>
    <s v="Michael Wilson"/>
    <n v="70"/>
    <x v="3"/>
    <x v="0"/>
    <x v="1"/>
    <x v="1"/>
    <x v="0"/>
    <x v="0"/>
    <x v="0"/>
  </r>
  <r>
    <s v="P0424"/>
    <s v="David Lee"/>
    <n v="25"/>
    <x v="0"/>
    <x v="1"/>
    <x v="2"/>
    <x v="0"/>
    <x v="3"/>
    <x v="1"/>
    <x v="3"/>
  </r>
  <r>
    <s v="P0425"/>
    <s v="Mary Clark"/>
    <n v="25"/>
    <x v="0"/>
    <x v="1"/>
    <x v="4"/>
    <x v="0"/>
    <x v="1"/>
    <x v="3"/>
    <x v="0"/>
  </r>
  <r>
    <s v="P0426"/>
    <s v="Mary Clark"/>
    <n v="25"/>
    <x v="0"/>
    <x v="0"/>
    <x v="0"/>
    <x v="0"/>
    <x v="1"/>
    <x v="0"/>
    <x v="1"/>
  </r>
  <r>
    <s v="P0427"/>
    <s v="Sarah Johnson"/>
    <n v="46"/>
    <x v="1"/>
    <x v="1"/>
    <x v="4"/>
    <x v="4"/>
    <x v="1"/>
    <x v="1"/>
    <x v="4"/>
  </r>
  <r>
    <s v="P0428"/>
    <s v="Michael Wilson"/>
    <n v="46"/>
    <x v="1"/>
    <x v="1"/>
    <x v="3"/>
    <x v="4"/>
    <x v="0"/>
    <x v="2"/>
    <x v="1"/>
  </r>
  <r>
    <s v="P0429"/>
    <s v="Emily Davis"/>
    <n v="35"/>
    <x v="2"/>
    <x v="1"/>
    <x v="0"/>
    <x v="3"/>
    <x v="2"/>
    <x v="3"/>
    <x v="0"/>
  </r>
  <r>
    <s v="P0430"/>
    <s v="Jane Smith"/>
    <n v="40"/>
    <x v="1"/>
    <x v="1"/>
    <x v="2"/>
    <x v="3"/>
    <x v="3"/>
    <x v="2"/>
    <x v="3"/>
  </r>
  <r>
    <s v="P0431"/>
    <s v="Emily Davis"/>
    <n v="60"/>
    <x v="3"/>
    <x v="1"/>
    <x v="0"/>
    <x v="0"/>
    <x v="1"/>
    <x v="1"/>
    <x v="3"/>
  </r>
  <r>
    <s v="P0432"/>
    <s v="Mary Clark"/>
    <n v="60"/>
    <x v="3"/>
    <x v="1"/>
    <x v="4"/>
    <x v="1"/>
    <x v="3"/>
    <x v="2"/>
    <x v="4"/>
  </r>
  <r>
    <s v="P0433"/>
    <s v="Mary Clark"/>
    <n v="60"/>
    <x v="3"/>
    <x v="0"/>
    <x v="1"/>
    <x v="3"/>
    <x v="0"/>
    <x v="1"/>
    <x v="1"/>
  </r>
  <r>
    <s v="P0434"/>
    <s v="Robert Brown"/>
    <n v="35"/>
    <x v="2"/>
    <x v="0"/>
    <x v="0"/>
    <x v="3"/>
    <x v="2"/>
    <x v="1"/>
    <x v="2"/>
  </r>
  <r>
    <s v="P0435"/>
    <s v="Mary Clark"/>
    <n v="46"/>
    <x v="1"/>
    <x v="1"/>
    <x v="2"/>
    <x v="4"/>
    <x v="0"/>
    <x v="2"/>
    <x v="1"/>
  </r>
  <r>
    <s v="P0436"/>
    <s v="John Doe"/>
    <n v="70"/>
    <x v="3"/>
    <x v="0"/>
    <x v="3"/>
    <x v="1"/>
    <x v="3"/>
    <x v="1"/>
    <x v="0"/>
  </r>
  <r>
    <s v="P0437"/>
    <s v="Laura Martinez"/>
    <n v="70"/>
    <x v="3"/>
    <x v="1"/>
    <x v="1"/>
    <x v="0"/>
    <x v="2"/>
    <x v="0"/>
    <x v="2"/>
  </r>
  <r>
    <s v="P0438"/>
    <s v="Michael Wilson"/>
    <n v="35"/>
    <x v="2"/>
    <x v="1"/>
    <x v="3"/>
    <x v="3"/>
    <x v="2"/>
    <x v="1"/>
    <x v="3"/>
  </r>
  <r>
    <s v="P0439"/>
    <s v="Emily Davis"/>
    <n v="70"/>
    <x v="3"/>
    <x v="1"/>
    <x v="0"/>
    <x v="1"/>
    <x v="0"/>
    <x v="4"/>
    <x v="4"/>
  </r>
  <r>
    <s v="P0440"/>
    <s v="Laura Martinez"/>
    <n v="60"/>
    <x v="3"/>
    <x v="1"/>
    <x v="4"/>
    <x v="1"/>
    <x v="1"/>
    <x v="1"/>
    <x v="4"/>
  </r>
  <r>
    <s v="P0441"/>
    <s v="David Lee"/>
    <n v="40"/>
    <x v="1"/>
    <x v="1"/>
    <x v="4"/>
    <x v="0"/>
    <x v="3"/>
    <x v="4"/>
    <x v="3"/>
  </r>
  <r>
    <s v="P0442"/>
    <s v="Jane Smith"/>
    <n v="25"/>
    <x v="0"/>
    <x v="0"/>
    <x v="2"/>
    <x v="1"/>
    <x v="4"/>
    <x v="1"/>
    <x v="0"/>
  </r>
  <r>
    <s v="P0443"/>
    <s v="John Doe"/>
    <n v="46"/>
    <x v="1"/>
    <x v="1"/>
    <x v="4"/>
    <x v="1"/>
    <x v="4"/>
    <x v="1"/>
    <x v="3"/>
  </r>
  <r>
    <s v="P0444"/>
    <s v="Emily Davis"/>
    <n v="46"/>
    <x v="1"/>
    <x v="1"/>
    <x v="1"/>
    <x v="1"/>
    <x v="0"/>
    <x v="2"/>
    <x v="0"/>
  </r>
  <r>
    <s v="P0445"/>
    <s v="Laura Martinez"/>
    <n v="35"/>
    <x v="2"/>
    <x v="1"/>
    <x v="4"/>
    <x v="3"/>
    <x v="3"/>
    <x v="0"/>
    <x v="2"/>
  </r>
  <r>
    <s v="P0446"/>
    <s v="Jane Smith"/>
    <n v="46"/>
    <x v="1"/>
    <x v="0"/>
    <x v="2"/>
    <x v="0"/>
    <x v="3"/>
    <x v="0"/>
    <x v="3"/>
  </r>
  <r>
    <s v="P0447"/>
    <s v="Robert Brown"/>
    <n v="60"/>
    <x v="3"/>
    <x v="1"/>
    <x v="0"/>
    <x v="1"/>
    <x v="0"/>
    <x v="3"/>
    <x v="0"/>
  </r>
  <r>
    <s v="P0448"/>
    <s v="John Doe"/>
    <n v="70"/>
    <x v="3"/>
    <x v="1"/>
    <x v="0"/>
    <x v="1"/>
    <x v="3"/>
    <x v="2"/>
    <x v="2"/>
  </r>
  <r>
    <s v="P0449"/>
    <s v="John Doe"/>
    <n v="60"/>
    <x v="3"/>
    <x v="1"/>
    <x v="4"/>
    <x v="3"/>
    <x v="1"/>
    <x v="2"/>
    <x v="3"/>
  </r>
  <r>
    <s v="P0450"/>
    <s v="Robert Brown"/>
    <n v="35"/>
    <x v="2"/>
    <x v="1"/>
    <x v="3"/>
    <x v="0"/>
    <x v="0"/>
    <x v="0"/>
    <x v="4"/>
  </r>
  <r>
    <s v="P0451"/>
    <s v="Michael Wilson"/>
    <n v="60"/>
    <x v="3"/>
    <x v="0"/>
    <x v="0"/>
    <x v="4"/>
    <x v="1"/>
    <x v="2"/>
    <x v="3"/>
  </r>
  <r>
    <s v="P0452"/>
    <s v="Robert Brown"/>
    <n v="70"/>
    <x v="3"/>
    <x v="0"/>
    <x v="4"/>
    <x v="3"/>
    <x v="3"/>
    <x v="0"/>
    <x v="1"/>
  </r>
  <r>
    <s v="P0453"/>
    <s v="John Doe"/>
    <n v="40"/>
    <x v="1"/>
    <x v="0"/>
    <x v="2"/>
    <x v="0"/>
    <x v="0"/>
    <x v="2"/>
    <x v="3"/>
  </r>
  <r>
    <s v="P0454"/>
    <s v="John Doe"/>
    <n v="35"/>
    <x v="2"/>
    <x v="0"/>
    <x v="4"/>
    <x v="1"/>
    <x v="3"/>
    <x v="1"/>
    <x v="1"/>
  </r>
  <r>
    <s v="P0455"/>
    <s v="Laura Martinez"/>
    <n v="40"/>
    <x v="1"/>
    <x v="1"/>
    <x v="0"/>
    <x v="0"/>
    <x v="0"/>
    <x v="0"/>
    <x v="2"/>
  </r>
  <r>
    <s v="P0456"/>
    <s v="Mary Clark"/>
    <n v="25"/>
    <x v="0"/>
    <x v="1"/>
    <x v="2"/>
    <x v="0"/>
    <x v="3"/>
    <x v="0"/>
    <x v="3"/>
  </r>
  <r>
    <s v="P0457"/>
    <s v="Jane Smith"/>
    <n v="40"/>
    <x v="1"/>
    <x v="0"/>
    <x v="4"/>
    <x v="0"/>
    <x v="1"/>
    <x v="4"/>
    <x v="2"/>
  </r>
  <r>
    <s v="P0458"/>
    <s v="Robert Brown"/>
    <n v="25"/>
    <x v="0"/>
    <x v="0"/>
    <x v="1"/>
    <x v="4"/>
    <x v="1"/>
    <x v="2"/>
    <x v="2"/>
  </r>
  <r>
    <s v="P0459"/>
    <s v="Jane Smith"/>
    <n v="25"/>
    <x v="0"/>
    <x v="0"/>
    <x v="2"/>
    <x v="0"/>
    <x v="3"/>
    <x v="2"/>
    <x v="0"/>
  </r>
  <r>
    <s v="P0460"/>
    <s v="Robert Brown"/>
    <n v="40"/>
    <x v="1"/>
    <x v="1"/>
    <x v="1"/>
    <x v="4"/>
    <x v="0"/>
    <x v="0"/>
    <x v="2"/>
  </r>
  <r>
    <s v="P0461"/>
    <s v="David Lee"/>
    <n v="35"/>
    <x v="2"/>
    <x v="0"/>
    <x v="3"/>
    <x v="1"/>
    <x v="4"/>
    <x v="1"/>
    <x v="2"/>
  </r>
  <r>
    <s v="P0462"/>
    <s v="John Doe"/>
    <n v="70"/>
    <x v="3"/>
    <x v="0"/>
    <x v="2"/>
    <x v="4"/>
    <x v="1"/>
    <x v="1"/>
    <x v="3"/>
  </r>
  <r>
    <s v="P0463"/>
    <s v="Mary Clark"/>
    <n v="60"/>
    <x v="3"/>
    <x v="0"/>
    <x v="1"/>
    <x v="1"/>
    <x v="1"/>
    <x v="1"/>
    <x v="3"/>
  </r>
  <r>
    <s v="P0464"/>
    <s v="Laura Martinez"/>
    <n v="60"/>
    <x v="3"/>
    <x v="1"/>
    <x v="0"/>
    <x v="1"/>
    <x v="4"/>
    <x v="2"/>
    <x v="4"/>
  </r>
  <r>
    <s v="P0465"/>
    <s v="Mary Clark"/>
    <n v="70"/>
    <x v="3"/>
    <x v="0"/>
    <x v="0"/>
    <x v="4"/>
    <x v="3"/>
    <x v="4"/>
    <x v="0"/>
  </r>
  <r>
    <s v="P0466"/>
    <s v="Mary Clark"/>
    <n v="25"/>
    <x v="0"/>
    <x v="1"/>
    <x v="3"/>
    <x v="3"/>
    <x v="0"/>
    <x v="0"/>
    <x v="2"/>
  </r>
  <r>
    <s v="P0467"/>
    <s v="Mary Clark"/>
    <n v="25"/>
    <x v="0"/>
    <x v="1"/>
    <x v="2"/>
    <x v="2"/>
    <x v="3"/>
    <x v="3"/>
    <x v="0"/>
  </r>
  <r>
    <s v="P0468"/>
    <s v="Jane Smith"/>
    <n v="35"/>
    <x v="2"/>
    <x v="0"/>
    <x v="2"/>
    <x v="0"/>
    <x v="2"/>
    <x v="4"/>
    <x v="1"/>
  </r>
  <r>
    <s v="P0469"/>
    <s v="Robert Brown"/>
    <n v="46"/>
    <x v="1"/>
    <x v="1"/>
    <x v="2"/>
    <x v="2"/>
    <x v="1"/>
    <x v="3"/>
    <x v="2"/>
  </r>
  <r>
    <s v="P0470"/>
    <s v="James Taylor"/>
    <n v="40"/>
    <x v="1"/>
    <x v="0"/>
    <x v="3"/>
    <x v="0"/>
    <x v="2"/>
    <x v="4"/>
    <x v="0"/>
  </r>
  <r>
    <s v="P0471"/>
    <s v="David Lee"/>
    <n v="25"/>
    <x v="0"/>
    <x v="1"/>
    <x v="2"/>
    <x v="0"/>
    <x v="1"/>
    <x v="1"/>
    <x v="4"/>
  </r>
  <r>
    <s v="P0472"/>
    <s v="Emily Davis"/>
    <n v="60"/>
    <x v="3"/>
    <x v="1"/>
    <x v="0"/>
    <x v="1"/>
    <x v="1"/>
    <x v="2"/>
    <x v="4"/>
  </r>
  <r>
    <s v="P0473"/>
    <s v="Mary Clark"/>
    <n v="35"/>
    <x v="2"/>
    <x v="1"/>
    <x v="1"/>
    <x v="0"/>
    <x v="2"/>
    <x v="3"/>
    <x v="2"/>
  </r>
  <r>
    <s v="P0474"/>
    <s v="Michael Wilson"/>
    <n v="40"/>
    <x v="1"/>
    <x v="1"/>
    <x v="0"/>
    <x v="0"/>
    <x v="2"/>
    <x v="4"/>
    <x v="1"/>
  </r>
  <r>
    <s v="P0475"/>
    <s v="Jane Smith"/>
    <n v="35"/>
    <x v="2"/>
    <x v="1"/>
    <x v="0"/>
    <x v="4"/>
    <x v="3"/>
    <x v="2"/>
    <x v="4"/>
  </r>
  <r>
    <s v="P0476"/>
    <s v="Laura Martinez"/>
    <n v="40"/>
    <x v="1"/>
    <x v="0"/>
    <x v="1"/>
    <x v="2"/>
    <x v="2"/>
    <x v="3"/>
    <x v="4"/>
  </r>
  <r>
    <s v="P0477"/>
    <s v="Emily Davis"/>
    <n v="40"/>
    <x v="1"/>
    <x v="0"/>
    <x v="0"/>
    <x v="4"/>
    <x v="3"/>
    <x v="0"/>
    <x v="1"/>
  </r>
  <r>
    <s v="P0478"/>
    <s v="James Taylor"/>
    <n v="70"/>
    <x v="3"/>
    <x v="0"/>
    <x v="3"/>
    <x v="0"/>
    <x v="3"/>
    <x v="4"/>
    <x v="0"/>
  </r>
  <r>
    <s v="P0479"/>
    <s v="Michael Wilson"/>
    <n v="25"/>
    <x v="0"/>
    <x v="1"/>
    <x v="1"/>
    <x v="1"/>
    <x v="3"/>
    <x v="0"/>
    <x v="4"/>
  </r>
  <r>
    <s v="P0480"/>
    <s v="James Taylor"/>
    <n v="35"/>
    <x v="2"/>
    <x v="1"/>
    <x v="0"/>
    <x v="4"/>
    <x v="1"/>
    <x v="1"/>
    <x v="3"/>
  </r>
  <r>
    <s v="P0481"/>
    <s v="Emily Davis"/>
    <n v="35"/>
    <x v="2"/>
    <x v="0"/>
    <x v="4"/>
    <x v="4"/>
    <x v="1"/>
    <x v="0"/>
    <x v="4"/>
  </r>
  <r>
    <s v="P0482"/>
    <s v="Mary Clark"/>
    <n v="70"/>
    <x v="3"/>
    <x v="1"/>
    <x v="0"/>
    <x v="3"/>
    <x v="2"/>
    <x v="0"/>
    <x v="0"/>
  </r>
  <r>
    <s v="P0483"/>
    <s v="Michael Wilson"/>
    <n v="60"/>
    <x v="3"/>
    <x v="0"/>
    <x v="3"/>
    <x v="0"/>
    <x v="1"/>
    <x v="4"/>
    <x v="0"/>
  </r>
  <r>
    <s v="P0484"/>
    <s v="James Taylor"/>
    <n v="60"/>
    <x v="3"/>
    <x v="0"/>
    <x v="2"/>
    <x v="1"/>
    <x v="2"/>
    <x v="1"/>
    <x v="2"/>
  </r>
  <r>
    <s v="P0485"/>
    <s v="Laura Martinez"/>
    <n v="25"/>
    <x v="0"/>
    <x v="0"/>
    <x v="0"/>
    <x v="4"/>
    <x v="1"/>
    <x v="0"/>
    <x v="3"/>
  </r>
  <r>
    <s v="P0486"/>
    <s v="Robert Brown"/>
    <n v="25"/>
    <x v="0"/>
    <x v="0"/>
    <x v="2"/>
    <x v="4"/>
    <x v="0"/>
    <x v="2"/>
    <x v="0"/>
  </r>
  <r>
    <s v="P0487"/>
    <s v="John Doe"/>
    <n v="46"/>
    <x v="1"/>
    <x v="0"/>
    <x v="4"/>
    <x v="1"/>
    <x v="0"/>
    <x v="3"/>
    <x v="1"/>
  </r>
  <r>
    <s v="P0488"/>
    <s v="Robert Brown"/>
    <n v="70"/>
    <x v="3"/>
    <x v="0"/>
    <x v="0"/>
    <x v="0"/>
    <x v="2"/>
    <x v="0"/>
    <x v="3"/>
  </r>
  <r>
    <s v="P0489"/>
    <s v="Emily Davis"/>
    <n v="60"/>
    <x v="3"/>
    <x v="0"/>
    <x v="1"/>
    <x v="3"/>
    <x v="1"/>
    <x v="1"/>
    <x v="3"/>
  </r>
  <r>
    <s v="P0490"/>
    <s v="Jane Smith"/>
    <n v="40"/>
    <x v="1"/>
    <x v="1"/>
    <x v="2"/>
    <x v="4"/>
    <x v="1"/>
    <x v="0"/>
    <x v="1"/>
  </r>
  <r>
    <s v="P0491"/>
    <s v="John Doe"/>
    <n v="35"/>
    <x v="2"/>
    <x v="0"/>
    <x v="4"/>
    <x v="3"/>
    <x v="3"/>
    <x v="3"/>
    <x v="4"/>
  </r>
  <r>
    <s v="P0492"/>
    <s v="David Lee"/>
    <n v="25"/>
    <x v="0"/>
    <x v="0"/>
    <x v="1"/>
    <x v="2"/>
    <x v="4"/>
    <x v="1"/>
    <x v="1"/>
  </r>
  <r>
    <s v="P0493"/>
    <s v="Laura Martinez"/>
    <n v="35"/>
    <x v="2"/>
    <x v="1"/>
    <x v="1"/>
    <x v="0"/>
    <x v="2"/>
    <x v="4"/>
    <x v="1"/>
  </r>
  <r>
    <s v="P0494"/>
    <s v="David Lee"/>
    <n v="35"/>
    <x v="2"/>
    <x v="1"/>
    <x v="1"/>
    <x v="2"/>
    <x v="4"/>
    <x v="1"/>
    <x v="4"/>
  </r>
  <r>
    <s v="P0495"/>
    <s v="Michael Wilson"/>
    <n v="46"/>
    <x v="1"/>
    <x v="1"/>
    <x v="1"/>
    <x v="2"/>
    <x v="4"/>
    <x v="4"/>
    <x v="4"/>
  </r>
  <r>
    <s v="P0496"/>
    <s v="John Doe"/>
    <n v="60"/>
    <x v="3"/>
    <x v="0"/>
    <x v="0"/>
    <x v="2"/>
    <x v="2"/>
    <x v="1"/>
    <x v="4"/>
  </r>
  <r>
    <s v="P0497"/>
    <s v="David Lee"/>
    <n v="25"/>
    <x v="0"/>
    <x v="1"/>
    <x v="0"/>
    <x v="0"/>
    <x v="1"/>
    <x v="3"/>
    <x v="4"/>
  </r>
  <r>
    <s v="P0498"/>
    <s v="David Lee"/>
    <n v="35"/>
    <x v="2"/>
    <x v="1"/>
    <x v="0"/>
    <x v="0"/>
    <x v="2"/>
    <x v="3"/>
    <x v="4"/>
  </r>
  <r>
    <s v="P0499"/>
    <s v="James Taylor"/>
    <n v="25"/>
    <x v="0"/>
    <x v="1"/>
    <x v="4"/>
    <x v="1"/>
    <x v="4"/>
    <x v="1"/>
    <x v="1"/>
  </r>
  <r>
    <s v="P0500"/>
    <s v="Robert Brown"/>
    <n v="40"/>
    <x v="1"/>
    <x v="1"/>
    <x v="4"/>
    <x v="3"/>
    <x v="1"/>
    <x v="0"/>
    <x v="2"/>
  </r>
  <r>
    <s v="P0501"/>
    <s v="James Taylor"/>
    <n v="46"/>
    <x v="1"/>
    <x v="1"/>
    <x v="4"/>
    <x v="3"/>
    <x v="0"/>
    <x v="3"/>
    <x v="2"/>
  </r>
  <r>
    <s v="P0502"/>
    <s v="John Doe"/>
    <n v="40"/>
    <x v="1"/>
    <x v="0"/>
    <x v="3"/>
    <x v="1"/>
    <x v="2"/>
    <x v="4"/>
    <x v="0"/>
  </r>
  <r>
    <s v="P0503"/>
    <s v="John Doe"/>
    <n v="25"/>
    <x v="0"/>
    <x v="1"/>
    <x v="4"/>
    <x v="1"/>
    <x v="2"/>
    <x v="4"/>
    <x v="2"/>
  </r>
  <r>
    <s v="P0504"/>
    <s v="Emily Davis"/>
    <n v="25"/>
    <x v="0"/>
    <x v="0"/>
    <x v="0"/>
    <x v="2"/>
    <x v="1"/>
    <x v="2"/>
    <x v="2"/>
  </r>
  <r>
    <s v="P0505"/>
    <s v="James Taylor"/>
    <n v="60"/>
    <x v="3"/>
    <x v="1"/>
    <x v="0"/>
    <x v="1"/>
    <x v="0"/>
    <x v="4"/>
    <x v="1"/>
  </r>
  <r>
    <s v="P0506"/>
    <s v="Sarah Johnson"/>
    <n v="35"/>
    <x v="2"/>
    <x v="0"/>
    <x v="3"/>
    <x v="4"/>
    <x v="0"/>
    <x v="2"/>
    <x v="4"/>
  </r>
  <r>
    <s v="P0507"/>
    <s v="Robert Brown"/>
    <n v="35"/>
    <x v="2"/>
    <x v="1"/>
    <x v="3"/>
    <x v="3"/>
    <x v="1"/>
    <x v="1"/>
    <x v="4"/>
  </r>
  <r>
    <s v="P0508"/>
    <s v="John Doe"/>
    <n v="40"/>
    <x v="1"/>
    <x v="0"/>
    <x v="4"/>
    <x v="1"/>
    <x v="3"/>
    <x v="1"/>
    <x v="1"/>
  </r>
  <r>
    <s v="P0509"/>
    <s v="Emily Davis"/>
    <n v="46"/>
    <x v="1"/>
    <x v="0"/>
    <x v="2"/>
    <x v="4"/>
    <x v="2"/>
    <x v="1"/>
    <x v="2"/>
  </r>
  <r>
    <s v="P0510"/>
    <s v="James Taylor"/>
    <n v="70"/>
    <x v="3"/>
    <x v="1"/>
    <x v="3"/>
    <x v="4"/>
    <x v="2"/>
    <x v="0"/>
    <x v="1"/>
  </r>
  <r>
    <s v="P0511"/>
    <s v="Robert Brown"/>
    <n v="35"/>
    <x v="2"/>
    <x v="0"/>
    <x v="1"/>
    <x v="4"/>
    <x v="4"/>
    <x v="0"/>
    <x v="0"/>
  </r>
  <r>
    <s v="P0512"/>
    <s v="James Taylor"/>
    <n v="60"/>
    <x v="3"/>
    <x v="0"/>
    <x v="0"/>
    <x v="4"/>
    <x v="1"/>
    <x v="2"/>
    <x v="4"/>
  </r>
  <r>
    <s v="P0513"/>
    <s v="John Doe"/>
    <n v="40"/>
    <x v="1"/>
    <x v="0"/>
    <x v="1"/>
    <x v="2"/>
    <x v="4"/>
    <x v="4"/>
    <x v="3"/>
  </r>
  <r>
    <s v="P0514"/>
    <s v="Jane Doe"/>
    <n v="40"/>
    <x v="1"/>
    <x v="1"/>
    <x v="0"/>
    <x v="4"/>
    <x v="4"/>
    <x v="4"/>
    <x v="0"/>
  </r>
  <r>
    <s v="P0515"/>
    <s v="Michael Smith"/>
    <n v="70"/>
    <x v="3"/>
    <x v="1"/>
    <x v="0"/>
    <x v="2"/>
    <x v="0"/>
    <x v="1"/>
    <x v="0"/>
  </r>
  <r>
    <s v="P0516"/>
    <s v="O'Connor, Sean"/>
    <n v="60"/>
    <x v="3"/>
    <x v="0"/>
    <x v="3"/>
    <x v="2"/>
    <x v="2"/>
    <x v="3"/>
    <x v="1"/>
  </r>
  <r>
    <s v="P0517"/>
    <s v="Patrick O’Neal"/>
    <n v="46"/>
    <x v="1"/>
    <x v="0"/>
    <x v="3"/>
    <x v="4"/>
    <x v="4"/>
    <x v="0"/>
    <x v="2"/>
  </r>
  <r>
    <s v="P0518"/>
    <s v="Anastacia Williams"/>
    <n v="60"/>
    <x v="3"/>
    <x v="1"/>
    <x v="1"/>
    <x v="3"/>
    <x v="0"/>
    <x v="0"/>
    <x v="4"/>
  </r>
  <r>
    <s v="P0519"/>
    <s v="Lisa Johnson"/>
    <n v="46"/>
    <x v="1"/>
    <x v="1"/>
    <x v="0"/>
    <x v="4"/>
    <x v="1"/>
    <x v="1"/>
    <x v="3"/>
  </r>
  <r>
    <s v="P0520"/>
    <s v="Mike Tyler"/>
    <n v="60"/>
    <x v="3"/>
    <x v="0"/>
    <x v="1"/>
    <x v="4"/>
    <x v="4"/>
    <x v="0"/>
    <x v="0"/>
  </r>
  <r>
    <s v="P0521"/>
    <s v="Joseph Brown"/>
    <n v="60"/>
    <x v="3"/>
    <x v="0"/>
    <x v="2"/>
    <x v="4"/>
    <x v="2"/>
    <x v="1"/>
    <x v="3"/>
  </r>
  <r>
    <s v="P0522"/>
    <s v="Brown Joseph"/>
    <n v="25"/>
    <x v="0"/>
    <x v="0"/>
    <x v="1"/>
    <x v="3"/>
    <x v="4"/>
    <x v="2"/>
    <x v="2"/>
  </r>
  <r>
    <s v="P0523"/>
    <s v="Emmaline Walker"/>
    <n v="40"/>
    <x v="1"/>
    <x v="1"/>
    <x v="4"/>
    <x v="0"/>
    <x v="1"/>
    <x v="4"/>
    <x v="2"/>
  </r>
  <r>
    <s v="P0524"/>
    <s v="George Washington"/>
    <n v="60"/>
    <x v="3"/>
    <x v="1"/>
    <x v="1"/>
    <x v="0"/>
    <x v="4"/>
    <x v="3"/>
    <x v="3"/>
  </r>
  <r>
    <s v="P0525"/>
    <s v="Chris O’Donell"/>
    <n v="70"/>
    <x v="3"/>
    <x v="1"/>
    <x v="4"/>
    <x v="2"/>
    <x v="2"/>
    <x v="4"/>
    <x v="4"/>
  </r>
  <r>
    <s v="P0526"/>
    <s v="Martha Stewart"/>
    <n v="60"/>
    <x v="3"/>
    <x v="1"/>
    <x v="4"/>
    <x v="2"/>
    <x v="0"/>
    <x v="4"/>
    <x v="2"/>
  </r>
  <r>
    <s v="P0527"/>
    <s v="David Lee"/>
    <n v="35"/>
    <x v="2"/>
    <x v="1"/>
    <x v="4"/>
    <x v="3"/>
    <x v="2"/>
    <x v="2"/>
    <x v="3"/>
  </r>
  <r>
    <s v="P0528"/>
    <s v="Lily Anderson"/>
    <n v="40"/>
    <x v="1"/>
    <x v="1"/>
    <x v="2"/>
    <x v="1"/>
    <x v="0"/>
    <x v="0"/>
    <x v="0"/>
  </r>
  <r>
    <s v="P0529"/>
    <s v="Robertjackson"/>
    <n v="35"/>
    <x v="2"/>
    <x v="1"/>
    <x v="1"/>
    <x v="0"/>
    <x v="3"/>
    <x v="3"/>
    <x v="3"/>
  </r>
  <r>
    <s v="P0530"/>
    <s v="Johnson Jr., Bob"/>
    <n v="40"/>
    <x v="1"/>
    <x v="1"/>
    <x v="1"/>
    <x v="2"/>
    <x v="2"/>
    <x v="0"/>
    <x v="3"/>
  </r>
  <r>
    <s v="P0531"/>
    <s v="Elizabeth Taylor"/>
    <n v="35"/>
    <x v="2"/>
    <x v="1"/>
    <x v="2"/>
    <x v="0"/>
    <x v="2"/>
    <x v="4"/>
    <x v="1"/>
  </r>
  <r>
    <s v="P0532"/>
    <s v="Isabella R. Martinez"/>
    <n v="60"/>
    <x v="3"/>
    <x v="1"/>
    <x v="0"/>
    <x v="3"/>
    <x v="1"/>
    <x v="1"/>
    <x v="2"/>
  </r>
  <r>
    <s v="P0533"/>
    <s v="Jefferson, Alexander"/>
    <n v="60"/>
    <x v="3"/>
    <x v="1"/>
    <x v="3"/>
    <x v="3"/>
    <x v="4"/>
    <x v="4"/>
    <x v="4"/>
  </r>
  <r>
    <s v="P0534"/>
    <s v="Oliver White"/>
    <n v="25"/>
    <x v="0"/>
    <x v="0"/>
    <x v="1"/>
    <x v="1"/>
    <x v="0"/>
    <x v="0"/>
    <x v="4"/>
  </r>
  <r>
    <s v="P0535"/>
    <s v="Brayden Cooper"/>
    <n v="70"/>
    <x v="3"/>
    <x v="0"/>
    <x v="3"/>
    <x v="1"/>
    <x v="0"/>
    <x v="4"/>
    <x v="1"/>
  </r>
  <r>
    <s v="P0536"/>
    <s v="Hannah-Louise Robinson"/>
    <n v="35"/>
    <x v="2"/>
    <x v="1"/>
    <x v="2"/>
    <x v="3"/>
    <x v="1"/>
    <x v="1"/>
    <x v="4"/>
  </r>
  <r>
    <s v="P0537"/>
    <s v="Christopherowen"/>
    <n v="46"/>
    <x v="1"/>
    <x v="1"/>
    <x v="0"/>
    <x v="2"/>
    <x v="1"/>
    <x v="2"/>
    <x v="3"/>
  </r>
  <r>
    <s v="P0538"/>
    <s v="Henry Adams"/>
    <n v="25"/>
    <x v="0"/>
    <x v="1"/>
    <x v="0"/>
    <x v="0"/>
    <x v="4"/>
    <x v="0"/>
    <x v="1"/>
  </r>
  <r>
    <s v="P0539"/>
    <s v="Ethan Allan Hill"/>
    <n v="35"/>
    <x v="2"/>
    <x v="1"/>
    <x v="0"/>
    <x v="4"/>
    <x v="4"/>
    <x v="4"/>
    <x v="0"/>
  </r>
  <r>
    <s v="P0540"/>
    <s v="Sofia Mitchell"/>
    <n v="35"/>
    <x v="2"/>
    <x v="1"/>
    <x v="2"/>
    <x v="1"/>
    <x v="2"/>
    <x v="0"/>
    <x v="2"/>
  </r>
  <r>
    <s v="P0541"/>
    <s v="Grace Ward"/>
    <n v="25"/>
    <x v="0"/>
    <x v="0"/>
    <x v="4"/>
    <x v="4"/>
    <x v="3"/>
    <x v="2"/>
    <x v="2"/>
  </r>
  <r>
    <s v="P0542"/>
    <s v="Jennifer Wilson"/>
    <n v="60"/>
    <x v="3"/>
    <x v="1"/>
    <x v="4"/>
    <x v="2"/>
    <x v="4"/>
    <x v="4"/>
    <x v="2"/>
  </r>
  <r>
    <s v="P0543"/>
    <s v="David Miller"/>
    <n v="35"/>
    <x v="2"/>
    <x v="0"/>
    <x v="3"/>
    <x v="1"/>
    <x v="1"/>
    <x v="4"/>
    <x v="3"/>
  </r>
  <r>
    <s v="P0544"/>
    <s v="Emily Johnsn"/>
    <n v="60"/>
    <x v="3"/>
    <x v="0"/>
    <x v="4"/>
    <x v="4"/>
    <x v="4"/>
    <x v="0"/>
    <x v="0"/>
  </r>
  <r>
    <s v="P0545"/>
    <s v="Martinez, Isabella"/>
    <n v="25"/>
    <x v="0"/>
    <x v="1"/>
    <x v="4"/>
    <x v="2"/>
    <x v="0"/>
    <x v="0"/>
    <x v="1"/>
  </r>
  <r>
    <s v="P0546"/>
    <s v="Anthony Tomas"/>
    <n v="60"/>
    <x v="3"/>
    <x v="1"/>
    <x v="0"/>
    <x v="0"/>
    <x v="3"/>
    <x v="1"/>
    <x v="1"/>
  </r>
  <r>
    <s v="P0547"/>
    <s v="Sara’Parker"/>
    <n v="40"/>
    <x v="1"/>
    <x v="1"/>
    <x v="0"/>
    <x v="2"/>
    <x v="2"/>
    <x v="2"/>
    <x v="2"/>
  </r>
  <r>
    <s v="P0548"/>
    <s v="Benjamin Evans"/>
    <n v="46"/>
    <x v="1"/>
    <x v="1"/>
    <x v="3"/>
    <x v="1"/>
    <x v="0"/>
    <x v="1"/>
    <x v="0"/>
  </r>
  <r>
    <s v="P0549"/>
    <s v="Victor Gonzalez"/>
    <n v="35"/>
    <x v="2"/>
    <x v="0"/>
    <x v="1"/>
    <x v="3"/>
    <x v="0"/>
    <x v="4"/>
    <x v="0"/>
  </r>
  <r>
    <s v="P0550"/>
    <s v="Ava Grace"/>
    <n v="70"/>
    <x v="3"/>
    <x v="1"/>
    <x v="3"/>
    <x v="0"/>
    <x v="3"/>
    <x v="0"/>
    <x v="0"/>
  </r>
  <r>
    <s v="P0551"/>
    <s v="Adam Brooks"/>
    <n v="46"/>
    <x v="1"/>
    <x v="1"/>
    <x v="3"/>
    <x v="4"/>
    <x v="2"/>
    <x v="4"/>
    <x v="4"/>
  </r>
  <r>
    <s v="P0552"/>
    <s v="Katherine Clark"/>
    <n v="60"/>
    <x v="3"/>
    <x v="0"/>
    <x v="2"/>
    <x v="1"/>
    <x v="1"/>
    <x v="4"/>
    <x v="4"/>
  </r>
  <r>
    <s v="P0553"/>
    <s v="Thomas Morgan"/>
    <n v="35"/>
    <x v="2"/>
    <x v="0"/>
    <x v="2"/>
    <x v="3"/>
    <x v="2"/>
    <x v="3"/>
    <x v="2"/>
  </r>
  <r>
    <s v="P0554"/>
    <s v="Zachary Turner"/>
    <n v="60"/>
    <x v="3"/>
    <x v="0"/>
    <x v="3"/>
    <x v="2"/>
    <x v="4"/>
    <x v="3"/>
    <x v="0"/>
  </r>
  <r>
    <s v="P0555"/>
    <s v="Zoey Matthews"/>
    <n v="40"/>
    <x v="1"/>
    <x v="1"/>
    <x v="3"/>
    <x v="3"/>
    <x v="0"/>
    <x v="4"/>
    <x v="0"/>
  </r>
  <r>
    <s v="P0556"/>
    <s v="Calvin Harper"/>
    <n v="25"/>
    <x v="0"/>
    <x v="1"/>
    <x v="3"/>
    <x v="1"/>
    <x v="4"/>
    <x v="0"/>
    <x v="1"/>
  </r>
  <r>
    <s v="P0557"/>
    <s v="Gabriella Lewis"/>
    <n v="35"/>
    <x v="2"/>
    <x v="1"/>
    <x v="4"/>
    <x v="1"/>
    <x v="1"/>
    <x v="4"/>
    <x v="1"/>
  </r>
  <r>
    <s v="P0558"/>
    <s v="Mark Green"/>
    <n v="40"/>
    <x v="1"/>
    <x v="1"/>
    <x v="2"/>
    <x v="3"/>
    <x v="4"/>
    <x v="3"/>
    <x v="2"/>
  </r>
  <r>
    <s v="P0559"/>
    <s v="Daniel King"/>
    <n v="40"/>
    <x v="1"/>
    <x v="1"/>
    <x v="3"/>
    <x v="2"/>
    <x v="2"/>
    <x v="0"/>
    <x v="0"/>
  </r>
  <r>
    <s v="P0560"/>
    <s v="Olivia Hall"/>
    <n v="35"/>
    <x v="2"/>
    <x v="1"/>
    <x v="0"/>
    <x v="3"/>
    <x v="4"/>
    <x v="4"/>
    <x v="2"/>
  </r>
  <r>
    <s v="P0561"/>
    <s v="Brianna Lee"/>
    <n v="60"/>
    <x v="3"/>
    <x v="0"/>
    <x v="0"/>
    <x v="1"/>
    <x v="1"/>
    <x v="2"/>
    <x v="1"/>
  </r>
  <r>
    <s v="P0562"/>
    <s v="Alexander Phillips"/>
    <n v="70"/>
    <x v="3"/>
    <x v="1"/>
    <x v="4"/>
    <x v="1"/>
    <x v="1"/>
    <x v="2"/>
    <x v="1"/>
  </r>
  <r>
    <s v="P0563"/>
    <s v="Samuel Scott"/>
    <n v="40"/>
    <x v="1"/>
    <x v="1"/>
    <x v="4"/>
    <x v="4"/>
    <x v="1"/>
    <x v="4"/>
    <x v="4"/>
  </r>
  <r>
    <s v="P0564"/>
    <s v="Maddison Young"/>
    <n v="46"/>
    <x v="1"/>
    <x v="1"/>
    <x v="1"/>
    <x v="4"/>
    <x v="2"/>
    <x v="0"/>
    <x v="2"/>
  </r>
  <r>
    <s v="P0565"/>
    <s v="Evelyn Baker"/>
    <n v="40"/>
    <x v="1"/>
    <x v="0"/>
    <x v="1"/>
    <x v="0"/>
    <x v="1"/>
    <x v="4"/>
    <x v="2"/>
  </r>
  <r>
    <s v="P0566"/>
    <s v="Aiden Gonzales"/>
    <n v="70"/>
    <x v="3"/>
    <x v="0"/>
    <x v="1"/>
    <x v="1"/>
    <x v="0"/>
    <x v="4"/>
    <x v="0"/>
  </r>
  <r>
    <s v="P0567"/>
    <s v="Ryan Nelson"/>
    <n v="60"/>
    <x v="3"/>
    <x v="1"/>
    <x v="4"/>
    <x v="4"/>
    <x v="1"/>
    <x v="3"/>
    <x v="0"/>
  </r>
  <r>
    <s v="P0568"/>
    <s v="Abigail Carter"/>
    <n v="60"/>
    <x v="3"/>
    <x v="1"/>
    <x v="4"/>
    <x v="3"/>
    <x v="4"/>
    <x v="2"/>
    <x v="4"/>
  </r>
  <r>
    <s v="P0569"/>
    <s v="David Lee"/>
    <n v="46"/>
    <x v="1"/>
    <x v="1"/>
    <x v="4"/>
    <x v="2"/>
    <x v="4"/>
    <x v="3"/>
    <x v="3"/>
  </r>
  <r>
    <s v="P0570"/>
    <s v="Laura Martinez"/>
    <n v="40"/>
    <x v="1"/>
    <x v="1"/>
    <x v="0"/>
    <x v="3"/>
    <x v="4"/>
    <x v="3"/>
    <x v="3"/>
  </r>
  <r>
    <s v="P0571"/>
    <s v="Michael Wilson"/>
    <n v="60"/>
    <x v="3"/>
    <x v="1"/>
    <x v="4"/>
    <x v="2"/>
    <x v="2"/>
    <x v="4"/>
    <x v="3"/>
  </r>
  <r>
    <s v="P0572"/>
    <s v="Emily Davis"/>
    <n v="70"/>
    <x v="3"/>
    <x v="0"/>
    <x v="0"/>
    <x v="4"/>
    <x v="4"/>
    <x v="3"/>
    <x v="2"/>
  </r>
  <r>
    <s v="P0573"/>
    <s v="Laura Martinez"/>
    <n v="35"/>
    <x v="2"/>
    <x v="1"/>
    <x v="1"/>
    <x v="0"/>
    <x v="2"/>
    <x v="2"/>
    <x v="2"/>
  </r>
  <r>
    <s v="P0574"/>
    <s v="Laura Martinez"/>
    <n v="25"/>
    <x v="0"/>
    <x v="1"/>
    <x v="1"/>
    <x v="3"/>
    <x v="2"/>
    <x v="3"/>
    <x v="1"/>
  </r>
  <r>
    <s v="P0575"/>
    <s v="Robert Brown"/>
    <n v="25"/>
    <x v="0"/>
    <x v="0"/>
    <x v="1"/>
    <x v="3"/>
    <x v="1"/>
    <x v="2"/>
    <x v="2"/>
  </r>
  <r>
    <s v="P0576"/>
    <s v="Sarah Johnson"/>
    <n v="25"/>
    <x v="0"/>
    <x v="0"/>
    <x v="3"/>
    <x v="3"/>
    <x v="0"/>
    <x v="3"/>
    <x v="2"/>
  </r>
  <r>
    <s v="P0577"/>
    <s v="James Taylor"/>
    <n v="40"/>
    <x v="1"/>
    <x v="1"/>
    <x v="3"/>
    <x v="2"/>
    <x v="1"/>
    <x v="2"/>
    <x v="2"/>
  </r>
  <r>
    <s v="P0578"/>
    <s v="Julian Montgomery"/>
    <n v="46"/>
    <x v="1"/>
    <x v="1"/>
    <x v="2"/>
    <x v="4"/>
    <x v="1"/>
    <x v="3"/>
    <x v="4"/>
  </r>
  <r>
    <s v="P0579"/>
    <s v="Cynthia Adams"/>
    <n v="60"/>
    <x v="3"/>
    <x v="1"/>
    <x v="2"/>
    <x v="3"/>
    <x v="2"/>
    <x v="3"/>
    <x v="2"/>
  </r>
  <r>
    <s v="P0580"/>
    <s v="Sydney Martin"/>
    <n v="35"/>
    <x v="2"/>
    <x v="0"/>
    <x v="2"/>
    <x v="3"/>
    <x v="2"/>
    <x v="0"/>
    <x v="0"/>
  </r>
  <r>
    <s v="P0581"/>
    <s v="Alison Cox"/>
    <n v="70"/>
    <x v="3"/>
    <x v="1"/>
    <x v="3"/>
    <x v="0"/>
    <x v="4"/>
    <x v="2"/>
    <x v="0"/>
  </r>
  <r>
    <s v="P0582"/>
    <s v="Philip Bell"/>
    <n v="35"/>
    <x v="2"/>
    <x v="1"/>
    <x v="3"/>
    <x v="0"/>
    <x v="4"/>
    <x v="2"/>
    <x v="1"/>
  </r>
  <r>
    <s v="P0583"/>
    <s v="Anthony Page"/>
    <n v="70"/>
    <x v="3"/>
    <x v="1"/>
    <x v="2"/>
    <x v="4"/>
    <x v="1"/>
    <x v="2"/>
    <x v="4"/>
  </r>
  <r>
    <s v="P0584"/>
    <s v="Hailey Perry"/>
    <n v="40"/>
    <x v="1"/>
    <x v="0"/>
    <x v="2"/>
    <x v="4"/>
    <x v="3"/>
    <x v="1"/>
    <x v="0"/>
  </r>
  <r>
    <s v="P0585"/>
    <s v="Gabriel Bryant"/>
    <n v="25"/>
    <x v="0"/>
    <x v="1"/>
    <x v="4"/>
    <x v="1"/>
    <x v="3"/>
    <x v="3"/>
    <x v="4"/>
  </r>
  <r>
    <s v="P0586"/>
    <s v="Grayson Baileyy"/>
    <n v="40"/>
    <x v="1"/>
    <x v="1"/>
    <x v="2"/>
    <x v="0"/>
    <x v="4"/>
    <x v="2"/>
    <x v="4"/>
  </r>
  <r>
    <s v="P0587"/>
    <s v="Christian Wood"/>
    <n v="46"/>
    <x v="1"/>
    <x v="0"/>
    <x v="4"/>
    <x v="1"/>
    <x v="3"/>
    <x v="1"/>
    <x v="1"/>
  </r>
  <r>
    <s v="P0588"/>
    <s v="Scarlett Barnes"/>
    <n v="46"/>
    <x v="1"/>
    <x v="0"/>
    <x v="0"/>
    <x v="2"/>
    <x v="4"/>
    <x v="0"/>
    <x v="4"/>
  </r>
  <r>
    <s v="P0589"/>
    <s v="Nathaniel Ross"/>
    <n v="70"/>
    <x v="3"/>
    <x v="1"/>
    <x v="3"/>
    <x v="1"/>
    <x v="2"/>
    <x v="2"/>
    <x v="2"/>
  </r>
  <r>
    <s v="P0590"/>
    <s v="Elizabeth Hamilton"/>
    <n v="60"/>
    <x v="3"/>
    <x v="1"/>
    <x v="2"/>
    <x v="3"/>
    <x v="1"/>
    <x v="2"/>
    <x v="4"/>
  </r>
  <r>
    <s v="P0591"/>
    <s v="Cooper Watson"/>
    <n v="60"/>
    <x v="3"/>
    <x v="1"/>
    <x v="3"/>
    <x v="1"/>
    <x v="0"/>
    <x v="1"/>
    <x v="1"/>
  </r>
  <r>
    <s v="P0592"/>
    <s v="Melissa Brooks"/>
    <n v="70"/>
    <x v="3"/>
    <x v="1"/>
    <x v="3"/>
    <x v="4"/>
    <x v="1"/>
    <x v="3"/>
    <x v="1"/>
  </r>
  <r>
    <s v="P0593"/>
    <s v="Daniel Scott"/>
    <n v="46"/>
    <x v="1"/>
    <x v="1"/>
    <x v="3"/>
    <x v="2"/>
    <x v="4"/>
    <x v="0"/>
    <x v="1"/>
  </r>
  <r>
    <s v="P0594"/>
    <s v="Landon Richards"/>
    <n v="46"/>
    <x v="1"/>
    <x v="0"/>
    <x v="0"/>
    <x v="3"/>
    <x v="4"/>
    <x v="2"/>
    <x v="0"/>
  </r>
  <r>
    <s v="P0595"/>
    <s v="Jeremiah Wrightt"/>
    <n v="46"/>
    <x v="1"/>
    <x v="0"/>
    <x v="1"/>
    <x v="1"/>
    <x v="1"/>
    <x v="3"/>
    <x v="2"/>
  </r>
  <r>
    <s v="P0596"/>
    <s v="Jose’Flores"/>
    <n v="40"/>
    <x v="1"/>
    <x v="1"/>
    <x v="2"/>
    <x v="2"/>
    <x v="4"/>
    <x v="0"/>
    <x v="0"/>
  </r>
  <r>
    <s v="P0597"/>
    <s v="Chloe Campbell"/>
    <n v="46"/>
    <x v="1"/>
    <x v="1"/>
    <x v="1"/>
    <x v="2"/>
    <x v="3"/>
    <x v="4"/>
    <x v="3"/>
  </r>
  <r>
    <s v="P0598"/>
    <s v="Oscar Simmons"/>
    <n v="35"/>
    <x v="2"/>
    <x v="0"/>
    <x v="1"/>
    <x v="3"/>
    <x v="3"/>
    <x v="4"/>
    <x v="2"/>
  </r>
  <r>
    <s v="P0599"/>
    <s v="Genesis Peterson"/>
    <n v="25"/>
    <x v="0"/>
    <x v="0"/>
    <x v="1"/>
    <x v="1"/>
    <x v="4"/>
    <x v="0"/>
    <x v="4"/>
  </r>
  <r>
    <s v="P0600"/>
    <s v="Kayleigh Howard"/>
    <n v="46"/>
    <x v="1"/>
    <x v="1"/>
    <x v="3"/>
    <x v="2"/>
    <x v="4"/>
    <x v="1"/>
    <x v="1"/>
  </r>
  <r>
    <s v="P0601"/>
    <s v="Aisabelle Dawson"/>
    <n v="70"/>
    <x v="3"/>
    <x v="0"/>
    <x v="4"/>
    <x v="2"/>
    <x v="3"/>
    <x v="0"/>
    <x v="3"/>
  </r>
  <r>
    <s v="P0602"/>
    <s v="Eleanor Powell"/>
    <n v="25"/>
    <x v="0"/>
    <x v="1"/>
    <x v="3"/>
    <x v="0"/>
    <x v="4"/>
    <x v="0"/>
    <x v="2"/>
  </r>
  <r>
    <s v="P0603"/>
    <s v="Xavier Long"/>
    <n v="40"/>
    <x v="1"/>
    <x v="1"/>
    <x v="3"/>
    <x v="2"/>
    <x v="4"/>
    <x v="1"/>
    <x v="0"/>
  </r>
  <r>
    <s v="P0604"/>
    <s v="Sebastian Fleming"/>
    <n v="70"/>
    <x v="3"/>
    <x v="1"/>
    <x v="1"/>
    <x v="0"/>
    <x v="1"/>
    <x v="1"/>
    <x v="1"/>
  </r>
  <r>
    <s v="P0605"/>
    <s v="Julian Barnett"/>
    <n v="25"/>
    <x v="0"/>
    <x v="1"/>
    <x v="3"/>
    <x v="1"/>
    <x v="0"/>
    <x v="3"/>
    <x v="0"/>
  </r>
  <r>
    <s v="P0606"/>
    <s v="Nolan Armstrong"/>
    <n v="70"/>
    <x v="3"/>
    <x v="1"/>
    <x v="1"/>
    <x v="1"/>
    <x v="3"/>
    <x v="3"/>
    <x v="2"/>
  </r>
  <r>
    <s v="P0607"/>
    <s v="Sadie Hopkins"/>
    <n v="40"/>
    <x v="1"/>
    <x v="1"/>
    <x v="4"/>
    <x v="1"/>
    <x v="1"/>
    <x v="1"/>
    <x v="2"/>
  </r>
  <r>
    <s v="P0608"/>
    <s v="Aria Patrick"/>
    <n v="35"/>
    <x v="2"/>
    <x v="1"/>
    <x v="2"/>
    <x v="4"/>
    <x v="0"/>
    <x v="4"/>
    <x v="3"/>
  </r>
  <r>
    <s v="P0609"/>
    <s v="Taylor Griffin"/>
    <n v="40"/>
    <x v="1"/>
    <x v="1"/>
    <x v="1"/>
    <x v="1"/>
    <x v="4"/>
    <x v="4"/>
    <x v="4"/>
  </r>
  <r>
    <s v="P0610"/>
    <s v="Micah Jenkins"/>
    <n v="40"/>
    <x v="1"/>
    <x v="1"/>
    <x v="4"/>
    <x v="2"/>
    <x v="4"/>
    <x v="0"/>
    <x v="0"/>
  </r>
  <r>
    <s v="P0611"/>
    <s v="Finn Butler"/>
    <n v="70"/>
    <x v="3"/>
    <x v="0"/>
    <x v="2"/>
    <x v="3"/>
    <x v="1"/>
    <x v="2"/>
    <x v="3"/>
  </r>
  <r>
    <s v="P0612"/>
    <s v="Harper Quinn"/>
    <n v="60"/>
    <x v="3"/>
    <x v="1"/>
    <x v="0"/>
    <x v="0"/>
    <x v="4"/>
    <x v="0"/>
    <x v="1"/>
  </r>
  <r>
    <s v="P0613"/>
    <s v="Dulce Craigg"/>
    <n v="46"/>
    <x v="1"/>
    <x v="0"/>
    <x v="1"/>
    <x v="4"/>
    <x v="2"/>
    <x v="0"/>
    <x v="4"/>
  </r>
  <r>
    <s v="P0614"/>
    <s v="Mara Carroll"/>
    <n v="46"/>
    <x v="1"/>
    <x v="0"/>
    <x v="1"/>
    <x v="1"/>
    <x v="1"/>
    <x v="2"/>
    <x v="3"/>
  </r>
  <r>
    <s v="P0615"/>
    <s v="Philip Schwarz"/>
    <n v="35"/>
    <x v="2"/>
    <x v="1"/>
    <x v="0"/>
    <x v="1"/>
    <x v="0"/>
    <x v="1"/>
    <x v="0"/>
  </r>
  <r>
    <s v="P0616"/>
    <s v="Kathleen Brennan"/>
    <n v="35"/>
    <x v="2"/>
    <x v="1"/>
    <x v="0"/>
    <x v="3"/>
    <x v="1"/>
    <x v="4"/>
    <x v="2"/>
  </r>
  <r>
    <s v="P0617"/>
    <s v="Nereida O'Carroll"/>
    <n v="46"/>
    <x v="1"/>
    <x v="0"/>
    <x v="1"/>
    <x v="3"/>
    <x v="3"/>
    <x v="0"/>
    <x v="1"/>
  </r>
  <r>
    <s v="P0618"/>
    <s v="Gaston Goldwyn"/>
    <n v="60"/>
    <x v="3"/>
    <x v="0"/>
    <x v="0"/>
    <x v="4"/>
    <x v="1"/>
    <x v="2"/>
    <x v="0"/>
  </r>
  <r>
    <s v="P0619"/>
    <s v="Etta Molinari"/>
    <n v="46"/>
    <x v="1"/>
    <x v="1"/>
    <x v="3"/>
    <x v="0"/>
    <x v="4"/>
    <x v="3"/>
    <x v="4"/>
  </r>
  <r>
    <s v="P0620"/>
    <s v="Earlean Van Huff"/>
    <n v="60"/>
    <x v="3"/>
    <x v="1"/>
    <x v="2"/>
    <x v="1"/>
    <x v="4"/>
    <x v="0"/>
    <x v="4"/>
  </r>
  <r>
    <s v="P0621"/>
    <s v="Vincenza Knudson"/>
    <n v="35"/>
    <x v="2"/>
    <x v="1"/>
    <x v="2"/>
    <x v="4"/>
    <x v="2"/>
    <x v="4"/>
    <x v="2"/>
  </r>
  <r>
    <s v="P0622"/>
    <s v="Fallon Marie"/>
    <n v="25"/>
    <x v="0"/>
    <x v="1"/>
    <x v="2"/>
    <x v="2"/>
    <x v="2"/>
    <x v="1"/>
    <x v="2"/>
  </r>
  <r>
    <s v="P0623"/>
    <s v="Arcelia Nguyen"/>
    <n v="70"/>
    <x v="3"/>
    <x v="1"/>
    <x v="3"/>
    <x v="2"/>
    <x v="2"/>
    <x v="0"/>
    <x v="1"/>
  </r>
  <r>
    <s v="P0624"/>
    <s v="Franklyn Dahlen"/>
    <n v="35"/>
    <x v="2"/>
    <x v="1"/>
    <x v="0"/>
    <x v="4"/>
    <x v="0"/>
    <x v="0"/>
    <x v="1"/>
  </r>
  <r>
    <s v="P0625"/>
    <s v="Sherron Carl"/>
    <n v="35"/>
    <x v="2"/>
    <x v="1"/>
    <x v="4"/>
    <x v="1"/>
    <x v="2"/>
    <x v="2"/>
    <x v="2"/>
  </r>
  <r>
    <s v="P0626"/>
    <s v="Marcel Swindell"/>
    <n v="40"/>
    <x v="1"/>
    <x v="0"/>
    <x v="0"/>
    <x v="4"/>
    <x v="0"/>
    <x v="3"/>
    <x v="2"/>
  </r>
  <r>
    <s v="P0627"/>
    <s v="Kina"/>
    <n v="40"/>
    <x v="1"/>
    <x v="1"/>
    <x v="1"/>
    <x v="1"/>
    <x v="2"/>
    <x v="3"/>
    <x v="4"/>
  </r>
  <r>
    <s v="P0628"/>
    <s v="Shavonne Lonsdale"/>
    <n v="40"/>
    <x v="1"/>
    <x v="1"/>
    <x v="2"/>
    <x v="3"/>
    <x v="0"/>
    <x v="1"/>
    <x v="2"/>
  </r>
  <r>
    <s v="P0629"/>
    <s v="Shavon Kotsonis"/>
    <n v="70"/>
    <x v="3"/>
    <x v="0"/>
    <x v="0"/>
    <x v="4"/>
    <x v="1"/>
    <x v="4"/>
    <x v="3"/>
  </r>
  <r>
    <s v="P0630"/>
    <s v="Lauralee Coakley"/>
    <n v="40"/>
    <x v="1"/>
    <x v="0"/>
    <x v="4"/>
    <x v="1"/>
    <x v="1"/>
    <x v="1"/>
    <x v="0"/>
  </r>
  <r>
    <s v="P0631"/>
    <s v="Loreta Hoffman"/>
    <n v="60"/>
    <x v="3"/>
    <x v="0"/>
    <x v="1"/>
    <x v="4"/>
    <x v="4"/>
    <x v="0"/>
    <x v="2"/>
  </r>
  <r>
    <s v="P0632"/>
    <s v="Teresa Daniels"/>
    <n v="46"/>
    <x v="1"/>
    <x v="1"/>
    <x v="3"/>
    <x v="4"/>
    <x v="0"/>
    <x v="0"/>
    <x v="1"/>
  </r>
  <r>
    <s v="P0633"/>
    <s v="Belinda Manning"/>
    <n v="25"/>
    <x v="0"/>
    <x v="1"/>
    <x v="3"/>
    <x v="1"/>
    <x v="3"/>
    <x v="3"/>
    <x v="3"/>
  </r>
  <r>
    <s v="P0634"/>
    <s v="Holly Brennan"/>
    <n v="35"/>
    <x v="2"/>
    <x v="1"/>
    <x v="4"/>
    <x v="1"/>
    <x v="4"/>
    <x v="4"/>
    <x v="1"/>
  </r>
  <r>
    <s v="P0635"/>
    <s v="Many Conant"/>
    <n v="60"/>
    <x v="3"/>
    <x v="1"/>
    <x v="1"/>
    <x v="0"/>
    <x v="1"/>
    <x v="2"/>
    <x v="3"/>
  </r>
  <r>
    <s v="P0636"/>
    <s v="Libbie Thompson"/>
    <n v="25"/>
    <x v="0"/>
    <x v="1"/>
    <x v="2"/>
    <x v="4"/>
    <x v="0"/>
    <x v="4"/>
    <x v="2"/>
  </r>
  <r>
    <s v="P0637"/>
    <s v="Lester Liz"/>
    <n v="60"/>
    <x v="3"/>
    <x v="0"/>
    <x v="0"/>
    <x v="2"/>
    <x v="2"/>
    <x v="0"/>
    <x v="0"/>
  </r>
  <r>
    <s v="P0638"/>
    <s v="Marvel Tamara"/>
    <n v="60"/>
    <x v="3"/>
    <x v="1"/>
    <x v="1"/>
    <x v="4"/>
    <x v="3"/>
    <x v="2"/>
    <x v="1"/>
  </r>
  <r>
    <s v="P0639"/>
    <s v="Angelyn"/>
    <n v="35"/>
    <x v="2"/>
    <x v="1"/>
    <x v="3"/>
    <x v="4"/>
    <x v="1"/>
    <x v="4"/>
    <x v="3"/>
  </r>
  <r>
    <s v="P0640"/>
    <s v="Francesca Neuel"/>
    <n v="46"/>
    <x v="1"/>
    <x v="1"/>
    <x v="4"/>
    <x v="1"/>
    <x v="4"/>
    <x v="4"/>
    <x v="4"/>
  </r>
  <r>
    <s v="P0641"/>
    <s v="Garth Liam"/>
    <n v="40"/>
    <x v="1"/>
    <x v="0"/>
    <x v="4"/>
    <x v="4"/>
    <x v="0"/>
    <x v="2"/>
    <x v="2"/>
  </r>
  <r>
    <s v="P0642"/>
    <s v="Carla Pamela"/>
    <n v="70"/>
    <x v="3"/>
    <x v="0"/>
    <x v="0"/>
    <x v="4"/>
    <x v="3"/>
    <x v="0"/>
    <x v="0"/>
  </r>
  <r>
    <s v="P0643"/>
    <s v="Veta Mason"/>
    <n v="46"/>
    <x v="1"/>
    <x v="1"/>
    <x v="4"/>
    <x v="2"/>
    <x v="0"/>
    <x v="4"/>
    <x v="2"/>
  </r>
  <r>
    <s v="P0644"/>
    <s v="Stasia Julie"/>
    <n v="70"/>
    <x v="3"/>
    <x v="1"/>
    <x v="4"/>
    <x v="1"/>
    <x v="2"/>
    <x v="2"/>
    <x v="4"/>
  </r>
  <r>
    <s v="P0645"/>
    <s v="Jona Nicole"/>
    <n v="35"/>
    <x v="2"/>
    <x v="1"/>
    <x v="1"/>
    <x v="4"/>
    <x v="4"/>
    <x v="0"/>
    <x v="0"/>
  </r>
  <r>
    <s v="P0646"/>
    <s v="Judie Donnie"/>
    <n v="35"/>
    <x v="2"/>
    <x v="0"/>
    <x v="2"/>
    <x v="3"/>
    <x v="0"/>
    <x v="2"/>
    <x v="4"/>
  </r>
  <r>
    <s v="P0647"/>
    <s v="Dewitt Keith"/>
    <n v="35"/>
    <x v="2"/>
    <x v="0"/>
    <x v="0"/>
    <x v="0"/>
    <x v="1"/>
    <x v="2"/>
    <x v="2"/>
  </r>
  <r>
    <s v="P0648"/>
    <s v="Nena Dianne"/>
    <n v="25"/>
    <x v="0"/>
    <x v="1"/>
    <x v="1"/>
    <x v="2"/>
    <x v="4"/>
    <x v="4"/>
    <x v="3"/>
  </r>
  <r>
    <s v="P0649"/>
    <s v="Kelsie Finn"/>
    <n v="70"/>
    <x v="3"/>
    <x v="0"/>
    <x v="2"/>
    <x v="4"/>
    <x v="1"/>
    <x v="0"/>
    <x v="2"/>
  </r>
  <r>
    <s v="P0650"/>
    <s v="Sau Damala"/>
    <n v="46"/>
    <x v="1"/>
    <x v="1"/>
    <x v="1"/>
    <x v="3"/>
    <x v="0"/>
    <x v="4"/>
    <x v="2"/>
  </r>
  <r>
    <s v="P0651"/>
    <s v="Shanice Ziko"/>
    <n v="46"/>
    <x v="1"/>
    <x v="1"/>
    <x v="1"/>
    <x v="4"/>
    <x v="4"/>
    <x v="1"/>
    <x v="2"/>
  </r>
  <r>
    <s v="P0652"/>
    <s v="Chase Kidna"/>
    <n v="60"/>
    <x v="3"/>
    <x v="1"/>
    <x v="4"/>
    <x v="4"/>
    <x v="1"/>
    <x v="1"/>
    <x v="1"/>
  </r>
  <r>
    <s v="P0653"/>
    <s v="Tommie Josh"/>
    <n v="60"/>
    <x v="3"/>
    <x v="1"/>
    <x v="2"/>
    <x v="1"/>
    <x v="2"/>
    <x v="0"/>
    <x v="4"/>
  </r>
  <r>
    <s v="P0654"/>
    <s v="Dorcas Nicole"/>
    <n v="60"/>
    <x v="3"/>
    <x v="0"/>
    <x v="0"/>
    <x v="1"/>
    <x v="2"/>
    <x v="2"/>
    <x v="4"/>
  </r>
  <r>
    <s v="P0655"/>
    <s v="Porsch"/>
    <n v="35"/>
    <x v="2"/>
    <x v="1"/>
    <x v="0"/>
    <x v="1"/>
    <x v="0"/>
    <x v="4"/>
    <x v="4"/>
  </r>
  <r>
    <s v="P0656"/>
    <s v="Willodean Leah"/>
    <n v="46"/>
    <x v="1"/>
    <x v="0"/>
    <x v="2"/>
    <x v="3"/>
    <x v="4"/>
    <x v="4"/>
    <x v="1"/>
  </r>
  <r>
    <s v="P0657"/>
    <s v="Weston Mac"/>
    <n v="70"/>
    <x v="3"/>
    <x v="1"/>
    <x v="4"/>
    <x v="4"/>
    <x v="3"/>
    <x v="0"/>
    <x v="3"/>
  </r>
  <r>
    <s v="P0658"/>
    <s v="Roma Carlton"/>
    <n v="35"/>
    <x v="2"/>
    <x v="1"/>
    <x v="3"/>
    <x v="0"/>
    <x v="4"/>
    <x v="0"/>
    <x v="2"/>
  </r>
  <r>
    <s v="P0659"/>
    <s v="Felisa O'Nell"/>
    <n v="25"/>
    <x v="0"/>
    <x v="1"/>
    <x v="1"/>
    <x v="2"/>
    <x v="2"/>
    <x v="1"/>
    <x v="3"/>
  </r>
  <r>
    <s v="P0660"/>
    <s v="Demetria Fishburn"/>
    <n v="60"/>
    <x v="3"/>
    <x v="1"/>
    <x v="4"/>
    <x v="1"/>
    <x v="1"/>
    <x v="3"/>
    <x v="1"/>
  </r>
  <r>
    <s v="P0661"/>
    <s v="Jeromy Badmus"/>
    <n v="35"/>
    <x v="2"/>
    <x v="1"/>
    <x v="2"/>
    <x v="1"/>
    <x v="3"/>
    <x v="0"/>
    <x v="4"/>
  </r>
  <r>
    <s v="P0662"/>
    <s v="Rasheeda Keela"/>
    <n v="35"/>
    <x v="2"/>
    <x v="0"/>
    <x v="1"/>
    <x v="4"/>
    <x v="0"/>
    <x v="3"/>
    <x v="2"/>
  </r>
  <r>
    <s v="P0663"/>
    <s v="David Lee"/>
    <n v="25"/>
    <x v="0"/>
    <x v="0"/>
    <x v="0"/>
    <x v="4"/>
    <x v="3"/>
    <x v="0"/>
    <x v="0"/>
  </r>
  <r>
    <s v="P0664"/>
    <s v="Emily Davis"/>
    <n v="40"/>
    <x v="1"/>
    <x v="0"/>
    <x v="3"/>
    <x v="3"/>
    <x v="0"/>
    <x v="2"/>
    <x v="0"/>
  </r>
  <r>
    <s v="P0665"/>
    <s v="Laura Martinez"/>
    <n v="46"/>
    <x v="1"/>
    <x v="0"/>
    <x v="0"/>
    <x v="3"/>
    <x v="3"/>
    <x v="2"/>
    <x v="3"/>
  </r>
  <r>
    <s v="P0666"/>
    <s v="Michael Wilson"/>
    <n v="70"/>
    <x v="3"/>
    <x v="1"/>
    <x v="2"/>
    <x v="1"/>
    <x v="0"/>
    <x v="1"/>
    <x v="4"/>
  </r>
  <r>
    <s v="P0667"/>
    <s v="Michael Wilson"/>
    <n v="40"/>
    <x v="1"/>
    <x v="0"/>
    <x v="1"/>
    <x v="4"/>
    <x v="0"/>
    <x v="1"/>
    <x v="0"/>
  </r>
  <r>
    <s v="P0668"/>
    <s v="Michael Wilson"/>
    <n v="60"/>
    <x v="3"/>
    <x v="1"/>
    <x v="2"/>
    <x v="0"/>
    <x v="3"/>
    <x v="3"/>
    <x v="3"/>
  </r>
  <r>
    <s v="P0669"/>
    <s v="Mary Clark"/>
    <n v="35"/>
    <x v="2"/>
    <x v="1"/>
    <x v="1"/>
    <x v="2"/>
    <x v="3"/>
    <x v="0"/>
    <x v="1"/>
  </r>
  <r>
    <s v="P0670"/>
    <s v="Mary Clark"/>
    <n v="25"/>
    <x v="0"/>
    <x v="0"/>
    <x v="4"/>
    <x v="4"/>
    <x v="0"/>
    <x v="4"/>
    <x v="3"/>
  </r>
  <r>
    <s v="P0671"/>
    <s v="Robert Brown"/>
    <n v="25"/>
    <x v="0"/>
    <x v="0"/>
    <x v="3"/>
    <x v="4"/>
    <x v="2"/>
    <x v="1"/>
    <x v="3"/>
  </r>
  <r>
    <s v="P0672"/>
    <s v="John Doe"/>
    <n v="46"/>
    <x v="1"/>
    <x v="1"/>
    <x v="4"/>
    <x v="3"/>
    <x v="3"/>
    <x v="4"/>
    <x v="3"/>
  </r>
  <r>
    <s v="P0673"/>
    <s v="Michael Wilson"/>
    <n v="40"/>
    <x v="1"/>
    <x v="0"/>
    <x v="4"/>
    <x v="2"/>
    <x v="4"/>
    <x v="4"/>
    <x v="2"/>
  </r>
  <r>
    <s v="P0674"/>
    <s v="James Taylor"/>
    <n v="46"/>
    <x v="1"/>
    <x v="1"/>
    <x v="2"/>
    <x v="1"/>
    <x v="1"/>
    <x v="0"/>
    <x v="3"/>
  </r>
  <r>
    <s v="P0675"/>
    <s v="John Doe"/>
    <n v="35"/>
    <x v="2"/>
    <x v="0"/>
    <x v="3"/>
    <x v="4"/>
    <x v="0"/>
    <x v="3"/>
    <x v="3"/>
  </r>
  <r>
    <s v="P0676"/>
    <s v="Robert Brown"/>
    <n v="46"/>
    <x v="1"/>
    <x v="1"/>
    <x v="1"/>
    <x v="1"/>
    <x v="0"/>
    <x v="0"/>
    <x v="2"/>
  </r>
  <r>
    <s v="P0677"/>
    <s v="Emily Davis"/>
    <n v="70"/>
    <x v="3"/>
    <x v="1"/>
    <x v="1"/>
    <x v="4"/>
    <x v="1"/>
    <x v="1"/>
    <x v="2"/>
  </r>
  <r>
    <s v="P0678"/>
    <s v="John Doe"/>
    <n v="25"/>
    <x v="0"/>
    <x v="0"/>
    <x v="0"/>
    <x v="1"/>
    <x v="2"/>
    <x v="4"/>
    <x v="1"/>
  </r>
  <r>
    <s v="P0679"/>
    <s v="John Doe"/>
    <n v="25"/>
    <x v="0"/>
    <x v="1"/>
    <x v="1"/>
    <x v="2"/>
    <x v="1"/>
    <x v="0"/>
    <x v="4"/>
  </r>
  <r>
    <s v="P0680"/>
    <s v="Laura Martinez"/>
    <n v="60"/>
    <x v="3"/>
    <x v="0"/>
    <x v="2"/>
    <x v="3"/>
    <x v="3"/>
    <x v="0"/>
    <x v="0"/>
  </r>
  <r>
    <s v="P0681"/>
    <s v="Jane Smith"/>
    <n v="60"/>
    <x v="3"/>
    <x v="1"/>
    <x v="4"/>
    <x v="2"/>
    <x v="1"/>
    <x v="0"/>
    <x v="0"/>
  </r>
  <r>
    <s v="P0682"/>
    <s v="Laura Martinez"/>
    <n v="35"/>
    <x v="2"/>
    <x v="0"/>
    <x v="4"/>
    <x v="0"/>
    <x v="0"/>
    <x v="1"/>
    <x v="3"/>
  </r>
  <r>
    <s v="P0683"/>
    <s v="David Lee"/>
    <n v="70"/>
    <x v="3"/>
    <x v="1"/>
    <x v="4"/>
    <x v="3"/>
    <x v="1"/>
    <x v="3"/>
    <x v="1"/>
  </r>
  <r>
    <s v="P0684"/>
    <s v="Mary Clark"/>
    <n v="40"/>
    <x v="1"/>
    <x v="1"/>
    <x v="3"/>
    <x v="2"/>
    <x v="4"/>
    <x v="0"/>
    <x v="3"/>
  </r>
  <r>
    <s v="P0685"/>
    <s v="Mary Clark"/>
    <n v="46"/>
    <x v="1"/>
    <x v="1"/>
    <x v="1"/>
    <x v="0"/>
    <x v="3"/>
    <x v="1"/>
    <x v="0"/>
  </r>
  <r>
    <s v="P0686"/>
    <s v="Jane Smith"/>
    <n v="35"/>
    <x v="2"/>
    <x v="0"/>
    <x v="2"/>
    <x v="4"/>
    <x v="1"/>
    <x v="4"/>
    <x v="2"/>
  </r>
  <r>
    <s v="P0687"/>
    <s v="Sarah Johnson"/>
    <n v="60"/>
    <x v="3"/>
    <x v="1"/>
    <x v="3"/>
    <x v="4"/>
    <x v="0"/>
    <x v="2"/>
    <x v="4"/>
  </r>
  <r>
    <s v="P0688"/>
    <s v="Sarah Johnson"/>
    <n v="46"/>
    <x v="1"/>
    <x v="1"/>
    <x v="0"/>
    <x v="1"/>
    <x v="3"/>
    <x v="1"/>
    <x v="1"/>
  </r>
  <r>
    <s v="P0689"/>
    <s v="Robert Brown"/>
    <n v="60"/>
    <x v="3"/>
    <x v="1"/>
    <x v="2"/>
    <x v="3"/>
    <x v="0"/>
    <x v="2"/>
    <x v="2"/>
  </r>
  <r>
    <s v="P0690"/>
    <s v="Jane Smith"/>
    <n v="46"/>
    <x v="1"/>
    <x v="1"/>
    <x v="2"/>
    <x v="4"/>
    <x v="2"/>
    <x v="0"/>
    <x v="4"/>
  </r>
  <r>
    <s v="P0691"/>
    <s v="John Doe"/>
    <n v="40"/>
    <x v="1"/>
    <x v="0"/>
    <x v="2"/>
    <x v="3"/>
    <x v="4"/>
    <x v="0"/>
    <x v="1"/>
  </r>
  <r>
    <s v="P0692"/>
    <s v="Sarah Johnson"/>
    <n v="35"/>
    <x v="2"/>
    <x v="1"/>
    <x v="4"/>
    <x v="4"/>
    <x v="2"/>
    <x v="1"/>
    <x v="1"/>
  </r>
  <r>
    <s v="P0693"/>
    <s v="Michael Wilson"/>
    <n v="46"/>
    <x v="1"/>
    <x v="0"/>
    <x v="2"/>
    <x v="1"/>
    <x v="4"/>
    <x v="2"/>
    <x v="0"/>
  </r>
  <r>
    <s v="P0694"/>
    <s v="James Taylor"/>
    <n v="70"/>
    <x v="3"/>
    <x v="1"/>
    <x v="1"/>
    <x v="2"/>
    <x v="1"/>
    <x v="0"/>
    <x v="2"/>
  </r>
  <r>
    <s v="P0695"/>
    <s v="John Doe"/>
    <n v="25"/>
    <x v="0"/>
    <x v="1"/>
    <x v="2"/>
    <x v="1"/>
    <x v="3"/>
    <x v="4"/>
    <x v="1"/>
  </r>
  <r>
    <s v="P0696"/>
    <s v="David Lee"/>
    <n v="70"/>
    <x v="3"/>
    <x v="0"/>
    <x v="4"/>
    <x v="0"/>
    <x v="1"/>
    <x v="3"/>
    <x v="1"/>
  </r>
  <r>
    <s v="P0697"/>
    <s v="Michael Wilson"/>
    <n v="70"/>
    <x v="3"/>
    <x v="1"/>
    <x v="2"/>
    <x v="4"/>
    <x v="4"/>
    <x v="3"/>
    <x v="4"/>
  </r>
  <r>
    <s v="P0698"/>
    <s v="Michael Wilson"/>
    <n v="25"/>
    <x v="0"/>
    <x v="1"/>
    <x v="0"/>
    <x v="0"/>
    <x v="4"/>
    <x v="0"/>
    <x v="0"/>
  </r>
  <r>
    <s v="P0699"/>
    <s v="Jane Smith"/>
    <n v="70"/>
    <x v="3"/>
    <x v="1"/>
    <x v="0"/>
    <x v="0"/>
    <x v="4"/>
    <x v="2"/>
    <x v="3"/>
  </r>
  <r>
    <s v="P0700"/>
    <s v="Robert Brown"/>
    <n v="46"/>
    <x v="1"/>
    <x v="0"/>
    <x v="4"/>
    <x v="3"/>
    <x v="0"/>
    <x v="0"/>
    <x v="0"/>
  </r>
  <r>
    <s v="P0701"/>
    <s v="David Lee"/>
    <n v="46"/>
    <x v="1"/>
    <x v="0"/>
    <x v="1"/>
    <x v="4"/>
    <x v="3"/>
    <x v="2"/>
    <x v="3"/>
  </r>
  <r>
    <s v="P0702"/>
    <s v="Sarah Johnson"/>
    <n v="46"/>
    <x v="1"/>
    <x v="0"/>
    <x v="1"/>
    <x v="0"/>
    <x v="1"/>
    <x v="4"/>
    <x v="2"/>
  </r>
  <r>
    <s v="P0703"/>
    <s v="Jane Smith"/>
    <n v="25"/>
    <x v="0"/>
    <x v="1"/>
    <x v="3"/>
    <x v="2"/>
    <x v="1"/>
    <x v="2"/>
    <x v="2"/>
  </r>
  <r>
    <s v="P0704"/>
    <s v="Sarah Johnson"/>
    <n v="70"/>
    <x v="3"/>
    <x v="1"/>
    <x v="4"/>
    <x v="0"/>
    <x v="2"/>
    <x v="0"/>
    <x v="1"/>
  </r>
  <r>
    <s v="P0705"/>
    <s v="Jane Smith"/>
    <n v="25"/>
    <x v="0"/>
    <x v="0"/>
    <x v="2"/>
    <x v="2"/>
    <x v="4"/>
    <x v="4"/>
    <x v="2"/>
  </r>
  <r>
    <s v="P0706"/>
    <s v="Jane Smith"/>
    <n v="46"/>
    <x v="1"/>
    <x v="1"/>
    <x v="4"/>
    <x v="3"/>
    <x v="4"/>
    <x v="1"/>
    <x v="1"/>
  </r>
  <r>
    <s v="P0707"/>
    <s v="Jane Smith"/>
    <n v="70"/>
    <x v="3"/>
    <x v="1"/>
    <x v="3"/>
    <x v="0"/>
    <x v="4"/>
    <x v="3"/>
    <x v="0"/>
  </r>
  <r>
    <s v="P0708"/>
    <s v="Robert Brown"/>
    <n v="70"/>
    <x v="3"/>
    <x v="0"/>
    <x v="4"/>
    <x v="1"/>
    <x v="1"/>
    <x v="0"/>
    <x v="2"/>
  </r>
  <r>
    <s v="P0709"/>
    <s v="Jane Smith"/>
    <n v="60"/>
    <x v="3"/>
    <x v="1"/>
    <x v="4"/>
    <x v="3"/>
    <x v="2"/>
    <x v="0"/>
    <x v="0"/>
  </r>
  <r>
    <s v="P0710"/>
    <s v="Emily Davis"/>
    <n v="60"/>
    <x v="3"/>
    <x v="1"/>
    <x v="3"/>
    <x v="2"/>
    <x v="0"/>
    <x v="0"/>
    <x v="0"/>
  </r>
  <r>
    <s v="P0711"/>
    <s v="James Taylor"/>
    <n v="40"/>
    <x v="1"/>
    <x v="1"/>
    <x v="1"/>
    <x v="3"/>
    <x v="3"/>
    <x v="4"/>
    <x v="2"/>
  </r>
  <r>
    <s v="P0712"/>
    <s v="Sarah Johnson"/>
    <n v="35"/>
    <x v="2"/>
    <x v="1"/>
    <x v="2"/>
    <x v="0"/>
    <x v="0"/>
    <x v="1"/>
    <x v="0"/>
  </r>
  <r>
    <s v="P0713"/>
    <s v="John Doe"/>
    <n v="60"/>
    <x v="3"/>
    <x v="1"/>
    <x v="3"/>
    <x v="4"/>
    <x v="1"/>
    <x v="2"/>
    <x v="2"/>
  </r>
  <r>
    <s v="P0714"/>
    <s v="Laura Martinez"/>
    <n v="25"/>
    <x v="0"/>
    <x v="1"/>
    <x v="0"/>
    <x v="4"/>
    <x v="4"/>
    <x v="1"/>
    <x v="2"/>
  </r>
  <r>
    <s v="P0715"/>
    <s v="David Lee"/>
    <n v="60"/>
    <x v="3"/>
    <x v="1"/>
    <x v="1"/>
    <x v="2"/>
    <x v="3"/>
    <x v="4"/>
    <x v="2"/>
  </r>
  <r>
    <s v="P0716"/>
    <s v="Mary Clark"/>
    <n v="40"/>
    <x v="1"/>
    <x v="1"/>
    <x v="0"/>
    <x v="2"/>
    <x v="1"/>
    <x v="0"/>
    <x v="3"/>
  </r>
  <r>
    <s v="P0717"/>
    <s v="Robert Brown"/>
    <n v="70"/>
    <x v="3"/>
    <x v="1"/>
    <x v="1"/>
    <x v="4"/>
    <x v="1"/>
    <x v="3"/>
    <x v="0"/>
  </r>
  <r>
    <s v="P0718"/>
    <s v="John Doe"/>
    <n v="40"/>
    <x v="1"/>
    <x v="0"/>
    <x v="2"/>
    <x v="2"/>
    <x v="1"/>
    <x v="0"/>
    <x v="4"/>
  </r>
  <r>
    <s v="P0719"/>
    <s v="Michael Wilson"/>
    <n v="70"/>
    <x v="3"/>
    <x v="1"/>
    <x v="2"/>
    <x v="3"/>
    <x v="3"/>
    <x v="2"/>
    <x v="2"/>
  </r>
  <r>
    <s v="P0720"/>
    <s v="Emily Davis"/>
    <n v="70"/>
    <x v="3"/>
    <x v="1"/>
    <x v="4"/>
    <x v="1"/>
    <x v="3"/>
    <x v="3"/>
    <x v="0"/>
  </r>
  <r>
    <s v="P0721"/>
    <s v="Mary Clark"/>
    <n v="35"/>
    <x v="2"/>
    <x v="1"/>
    <x v="0"/>
    <x v="1"/>
    <x v="2"/>
    <x v="0"/>
    <x v="1"/>
  </r>
  <r>
    <s v="P0722"/>
    <s v="Laura Martinez"/>
    <n v="60"/>
    <x v="3"/>
    <x v="1"/>
    <x v="1"/>
    <x v="3"/>
    <x v="2"/>
    <x v="3"/>
    <x v="2"/>
  </r>
  <r>
    <s v="P0723"/>
    <s v="John Doe"/>
    <n v="25"/>
    <x v="0"/>
    <x v="0"/>
    <x v="2"/>
    <x v="1"/>
    <x v="0"/>
    <x v="1"/>
    <x v="2"/>
  </r>
  <r>
    <s v="P0724"/>
    <s v="Mary Clark"/>
    <n v="25"/>
    <x v="0"/>
    <x v="1"/>
    <x v="3"/>
    <x v="0"/>
    <x v="3"/>
    <x v="4"/>
    <x v="4"/>
  </r>
  <r>
    <s v="P0725"/>
    <s v="John Doe"/>
    <n v="46"/>
    <x v="1"/>
    <x v="1"/>
    <x v="2"/>
    <x v="3"/>
    <x v="3"/>
    <x v="0"/>
    <x v="3"/>
  </r>
  <r>
    <s v="P0726"/>
    <s v="Emily Davis"/>
    <n v="70"/>
    <x v="3"/>
    <x v="1"/>
    <x v="3"/>
    <x v="2"/>
    <x v="3"/>
    <x v="2"/>
    <x v="3"/>
  </r>
  <r>
    <s v="P0727"/>
    <s v="Laura Martinez"/>
    <n v="25"/>
    <x v="0"/>
    <x v="0"/>
    <x v="1"/>
    <x v="3"/>
    <x v="2"/>
    <x v="1"/>
    <x v="2"/>
  </r>
  <r>
    <s v="P0728"/>
    <s v="Michael Wilson"/>
    <n v="35"/>
    <x v="2"/>
    <x v="1"/>
    <x v="2"/>
    <x v="4"/>
    <x v="1"/>
    <x v="0"/>
    <x v="0"/>
  </r>
  <r>
    <s v="P0729"/>
    <s v="Jane Smith"/>
    <n v="70"/>
    <x v="3"/>
    <x v="1"/>
    <x v="2"/>
    <x v="2"/>
    <x v="4"/>
    <x v="1"/>
    <x v="1"/>
  </r>
  <r>
    <s v="P0730"/>
    <s v="Sarah Johnson"/>
    <n v="35"/>
    <x v="2"/>
    <x v="0"/>
    <x v="1"/>
    <x v="4"/>
    <x v="2"/>
    <x v="2"/>
    <x v="1"/>
  </r>
  <r>
    <s v="P0731"/>
    <s v="Michael Wilson"/>
    <n v="25"/>
    <x v="0"/>
    <x v="1"/>
    <x v="2"/>
    <x v="2"/>
    <x v="3"/>
    <x v="0"/>
    <x v="0"/>
  </r>
  <r>
    <s v="P0732"/>
    <s v="Jane Smith"/>
    <n v="25"/>
    <x v="0"/>
    <x v="1"/>
    <x v="3"/>
    <x v="1"/>
    <x v="2"/>
    <x v="2"/>
    <x v="2"/>
  </r>
  <r>
    <s v="P0733"/>
    <s v="Robert Brown"/>
    <n v="46"/>
    <x v="1"/>
    <x v="0"/>
    <x v="2"/>
    <x v="3"/>
    <x v="0"/>
    <x v="3"/>
    <x v="1"/>
  </r>
  <r>
    <s v="P0734"/>
    <s v="James Taylor"/>
    <n v="25"/>
    <x v="0"/>
    <x v="1"/>
    <x v="0"/>
    <x v="0"/>
    <x v="3"/>
    <x v="2"/>
    <x v="3"/>
  </r>
  <r>
    <s v="P0735"/>
    <s v="David Lee"/>
    <n v="70"/>
    <x v="3"/>
    <x v="0"/>
    <x v="4"/>
    <x v="2"/>
    <x v="0"/>
    <x v="3"/>
    <x v="0"/>
  </r>
  <r>
    <s v="P0736"/>
    <s v="David Lee"/>
    <n v="70"/>
    <x v="3"/>
    <x v="1"/>
    <x v="3"/>
    <x v="2"/>
    <x v="3"/>
    <x v="0"/>
    <x v="4"/>
  </r>
  <r>
    <s v="P0737"/>
    <s v="Sarah Johnson"/>
    <n v="70"/>
    <x v="3"/>
    <x v="1"/>
    <x v="0"/>
    <x v="4"/>
    <x v="2"/>
    <x v="3"/>
    <x v="2"/>
  </r>
  <r>
    <s v="P0738"/>
    <s v="Laura Martinez"/>
    <n v="46"/>
    <x v="1"/>
    <x v="0"/>
    <x v="1"/>
    <x v="1"/>
    <x v="1"/>
    <x v="0"/>
    <x v="0"/>
  </r>
  <r>
    <s v="P0739"/>
    <s v="Emily Davis"/>
    <n v="46"/>
    <x v="1"/>
    <x v="1"/>
    <x v="3"/>
    <x v="4"/>
    <x v="4"/>
    <x v="0"/>
    <x v="1"/>
  </r>
  <r>
    <s v="P0740"/>
    <s v="Laura Martinez"/>
    <n v="25"/>
    <x v="0"/>
    <x v="1"/>
    <x v="4"/>
    <x v="4"/>
    <x v="0"/>
    <x v="4"/>
    <x v="2"/>
  </r>
  <r>
    <s v="P0741"/>
    <s v="Emily Davis"/>
    <n v="40"/>
    <x v="1"/>
    <x v="1"/>
    <x v="4"/>
    <x v="1"/>
    <x v="2"/>
    <x v="0"/>
    <x v="3"/>
  </r>
  <r>
    <s v="P0742"/>
    <s v="Laura Martinez"/>
    <n v="40"/>
    <x v="1"/>
    <x v="1"/>
    <x v="1"/>
    <x v="0"/>
    <x v="1"/>
    <x v="3"/>
    <x v="2"/>
  </r>
  <r>
    <s v="P0743"/>
    <s v="James Taylor"/>
    <n v="46"/>
    <x v="1"/>
    <x v="0"/>
    <x v="1"/>
    <x v="4"/>
    <x v="2"/>
    <x v="4"/>
    <x v="2"/>
  </r>
  <r>
    <s v="P0744"/>
    <s v="Robert Brown"/>
    <n v="25"/>
    <x v="0"/>
    <x v="1"/>
    <x v="3"/>
    <x v="4"/>
    <x v="0"/>
    <x v="4"/>
    <x v="3"/>
  </r>
  <r>
    <s v="P0745"/>
    <s v="Robert Brown"/>
    <n v="40"/>
    <x v="1"/>
    <x v="0"/>
    <x v="2"/>
    <x v="2"/>
    <x v="4"/>
    <x v="0"/>
    <x v="3"/>
  </r>
  <r>
    <s v="P0746"/>
    <s v="Jane Smith"/>
    <n v="25"/>
    <x v="0"/>
    <x v="0"/>
    <x v="1"/>
    <x v="1"/>
    <x v="2"/>
    <x v="2"/>
    <x v="2"/>
  </r>
  <r>
    <s v="P0747"/>
    <s v="Mary Clark"/>
    <n v="25"/>
    <x v="0"/>
    <x v="0"/>
    <x v="2"/>
    <x v="3"/>
    <x v="3"/>
    <x v="2"/>
    <x v="3"/>
  </r>
  <r>
    <s v="P0748"/>
    <s v="Robert Brown"/>
    <n v="25"/>
    <x v="0"/>
    <x v="1"/>
    <x v="0"/>
    <x v="0"/>
    <x v="1"/>
    <x v="4"/>
    <x v="0"/>
  </r>
  <r>
    <s v="P0749"/>
    <s v="Robert Brown"/>
    <n v="60"/>
    <x v="3"/>
    <x v="1"/>
    <x v="4"/>
    <x v="0"/>
    <x v="2"/>
    <x v="0"/>
    <x v="3"/>
  </r>
  <r>
    <s v="P0750"/>
    <s v="Michael Wilson"/>
    <n v="70"/>
    <x v="3"/>
    <x v="1"/>
    <x v="2"/>
    <x v="1"/>
    <x v="1"/>
    <x v="2"/>
    <x v="3"/>
  </r>
  <r>
    <s v="P0751"/>
    <s v="Michael Wilson"/>
    <n v="25"/>
    <x v="0"/>
    <x v="1"/>
    <x v="4"/>
    <x v="2"/>
    <x v="3"/>
    <x v="0"/>
    <x v="2"/>
  </r>
  <r>
    <s v="P0752"/>
    <s v="Jane Smith"/>
    <n v="60"/>
    <x v="3"/>
    <x v="1"/>
    <x v="2"/>
    <x v="2"/>
    <x v="4"/>
    <x v="0"/>
    <x v="0"/>
  </r>
  <r>
    <s v="P0753"/>
    <s v="Mary Clark"/>
    <n v="46"/>
    <x v="1"/>
    <x v="1"/>
    <x v="0"/>
    <x v="1"/>
    <x v="4"/>
    <x v="4"/>
    <x v="4"/>
  </r>
  <r>
    <s v="P0754"/>
    <s v="Sarah Johnson"/>
    <n v="40"/>
    <x v="1"/>
    <x v="1"/>
    <x v="1"/>
    <x v="2"/>
    <x v="3"/>
    <x v="4"/>
    <x v="4"/>
  </r>
  <r>
    <s v="P0755"/>
    <s v="Michael Wilson"/>
    <n v="70"/>
    <x v="3"/>
    <x v="1"/>
    <x v="0"/>
    <x v="0"/>
    <x v="1"/>
    <x v="1"/>
    <x v="1"/>
  </r>
  <r>
    <s v="P0756"/>
    <s v="Sarah Johnson"/>
    <n v="40"/>
    <x v="1"/>
    <x v="1"/>
    <x v="1"/>
    <x v="0"/>
    <x v="2"/>
    <x v="2"/>
    <x v="3"/>
  </r>
  <r>
    <s v="P0757"/>
    <s v="John Doe"/>
    <n v="70"/>
    <x v="3"/>
    <x v="0"/>
    <x v="1"/>
    <x v="3"/>
    <x v="3"/>
    <x v="2"/>
    <x v="3"/>
  </r>
  <r>
    <s v="P0758"/>
    <s v="Michael Wilson"/>
    <n v="40"/>
    <x v="1"/>
    <x v="1"/>
    <x v="4"/>
    <x v="1"/>
    <x v="0"/>
    <x v="2"/>
    <x v="0"/>
  </r>
  <r>
    <s v="P0759"/>
    <s v="James Taylor"/>
    <n v="70"/>
    <x v="3"/>
    <x v="0"/>
    <x v="0"/>
    <x v="4"/>
    <x v="1"/>
    <x v="3"/>
    <x v="4"/>
  </r>
  <r>
    <s v="P0760"/>
    <s v="Mary Clark"/>
    <n v="40"/>
    <x v="1"/>
    <x v="0"/>
    <x v="2"/>
    <x v="4"/>
    <x v="4"/>
    <x v="0"/>
    <x v="1"/>
  </r>
  <r>
    <s v="P0761"/>
    <s v="Jane Smith"/>
    <n v="40"/>
    <x v="1"/>
    <x v="0"/>
    <x v="0"/>
    <x v="3"/>
    <x v="3"/>
    <x v="4"/>
    <x v="0"/>
  </r>
  <r>
    <s v="P0762"/>
    <s v="John Doe"/>
    <n v="40"/>
    <x v="1"/>
    <x v="1"/>
    <x v="4"/>
    <x v="3"/>
    <x v="4"/>
    <x v="2"/>
    <x v="3"/>
  </r>
  <r>
    <s v="P0763"/>
    <s v="Mary Clark"/>
    <n v="40"/>
    <x v="1"/>
    <x v="1"/>
    <x v="1"/>
    <x v="2"/>
    <x v="1"/>
    <x v="1"/>
    <x v="4"/>
  </r>
  <r>
    <s v="P0764"/>
    <s v="James Taylor"/>
    <n v="46"/>
    <x v="1"/>
    <x v="1"/>
    <x v="4"/>
    <x v="3"/>
    <x v="4"/>
    <x v="2"/>
    <x v="1"/>
  </r>
  <r>
    <s v="P0765"/>
    <s v="Mary Clark"/>
    <n v="25"/>
    <x v="0"/>
    <x v="0"/>
    <x v="3"/>
    <x v="3"/>
    <x v="3"/>
    <x v="0"/>
    <x v="2"/>
  </r>
  <r>
    <s v="P0766"/>
    <s v="James Taylor"/>
    <n v="35"/>
    <x v="2"/>
    <x v="1"/>
    <x v="3"/>
    <x v="4"/>
    <x v="1"/>
    <x v="0"/>
    <x v="4"/>
  </r>
  <r>
    <s v="P0767"/>
    <s v="James Taylor"/>
    <n v="60"/>
    <x v="3"/>
    <x v="0"/>
    <x v="2"/>
    <x v="2"/>
    <x v="0"/>
    <x v="4"/>
    <x v="1"/>
  </r>
  <r>
    <s v="P0768"/>
    <s v="Sarah Johnson"/>
    <n v="35"/>
    <x v="2"/>
    <x v="1"/>
    <x v="4"/>
    <x v="3"/>
    <x v="3"/>
    <x v="3"/>
    <x v="0"/>
  </r>
  <r>
    <s v="P0769"/>
    <s v="Laura Martinez"/>
    <n v="35"/>
    <x v="2"/>
    <x v="1"/>
    <x v="2"/>
    <x v="3"/>
    <x v="2"/>
    <x v="4"/>
    <x v="2"/>
  </r>
  <r>
    <s v="P0770"/>
    <s v="John Doe"/>
    <n v="70"/>
    <x v="3"/>
    <x v="1"/>
    <x v="2"/>
    <x v="2"/>
    <x v="3"/>
    <x v="2"/>
    <x v="1"/>
  </r>
  <r>
    <s v="P0771"/>
    <s v="Mary Clark"/>
    <n v="25"/>
    <x v="0"/>
    <x v="0"/>
    <x v="3"/>
    <x v="1"/>
    <x v="1"/>
    <x v="1"/>
    <x v="1"/>
  </r>
  <r>
    <s v="P0772"/>
    <s v="Emily Davis"/>
    <n v="70"/>
    <x v="3"/>
    <x v="1"/>
    <x v="2"/>
    <x v="2"/>
    <x v="3"/>
    <x v="4"/>
    <x v="3"/>
  </r>
  <r>
    <s v="P0773"/>
    <s v="John Doe"/>
    <n v="25"/>
    <x v="0"/>
    <x v="0"/>
    <x v="3"/>
    <x v="4"/>
    <x v="0"/>
    <x v="3"/>
    <x v="4"/>
  </r>
  <r>
    <s v="P0774"/>
    <s v="Laura Martinez"/>
    <n v="25"/>
    <x v="0"/>
    <x v="1"/>
    <x v="1"/>
    <x v="1"/>
    <x v="0"/>
    <x v="4"/>
    <x v="3"/>
  </r>
  <r>
    <s v="P0775"/>
    <s v="John Doe"/>
    <n v="40"/>
    <x v="1"/>
    <x v="0"/>
    <x v="4"/>
    <x v="0"/>
    <x v="2"/>
    <x v="0"/>
    <x v="2"/>
  </r>
  <r>
    <s v="P0776"/>
    <s v="Robert Brown"/>
    <n v="46"/>
    <x v="1"/>
    <x v="1"/>
    <x v="2"/>
    <x v="2"/>
    <x v="4"/>
    <x v="2"/>
    <x v="1"/>
  </r>
  <r>
    <s v="P0777"/>
    <s v="Emily Davis"/>
    <n v="40"/>
    <x v="1"/>
    <x v="0"/>
    <x v="3"/>
    <x v="4"/>
    <x v="1"/>
    <x v="2"/>
    <x v="3"/>
  </r>
  <r>
    <s v="P0778"/>
    <s v="Laura Martinez"/>
    <n v="46"/>
    <x v="1"/>
    <x v="1"/>
    <x v="0"/>
    <x v="1"/>
    <x v="1"/>
    <x v="2"/>
    <x v="4"/>
  </r>
  <r>
    <s v="P0779"/>
    <s v="Sarah Johnson"/>
    <n v="70"/>
    <x v="3"/>
    <x v="1"/>
    <x v="2"/>
    <x v="2"/>
    <x v="4"/>
    <x v="2"/>
    <x v="2"/>
  </r>
  <r>
    <s v="P0780"/>
    <s v="Mary Clark"/>
    <n v="46"/>
    <x v="1"/>
    <x v="1"/>
    <x v="1"/>
    <x v="3"/>
    <x v="0"/>
    <x v="2"/>
    <x v="0"/>
  </r>
  <r>
    <s v="P0781"/>
    <s v="David Lee"/>
    <n v="70"/>
    <x v="3"/>
    <x v="1"/>
    <x v="1"/>
    <x v="2"/>
    <x v="0"/>
    <x v="2"/>
    <x v="3"/>
  </r>
  <r>
    <s v="P0782"/>
    <s v="Laura Martinez"/>
    <n v="35"/>
    <x v="2"/>
    <x v="1"/>
    <x v="0"/>
    <x v="0"/>
    <x v="3"/>
    <x v="1"/>
    <x v="2"/>
  </r>
  <r>
    <s v="P0783"/>
    <s v="Jane Smith"/>
    <n v="35"/>
    <x v="2"/>
    <x v="1"/>
    <x v="3"/>
    <x v="2"/>
    <x v="2"/>
    <x v="3"/>
    <x v="0"/>
  </r>
  <r>
    <s v="P0784"/>
    <s v="Mary Clark"/>
    <n v="46"/>
    <x v="1"/>
    <x v="0"/>
    <x v="2"/>
    <x v="1"/>
    <x v="2"/>
    <x v="2"/>
    <x v="3"/>
  </r>
  <r>
    <s v="P0785"/>
    <s v="Laura Martinez"/>
    <n v="46"/>
    <x v="1"/>
    <x v="0"/>
    <x v="3"/>
    <x v="1"/>
    <x v="2"/>
    <x v="3"/>
    <x v="2"/>
  </r>
  <r>
    <s v="P0786"/>
    <s v="Robert Brown"/>
    <n v="70"/>
    <x v="3"/>
    <x v="0"/>
    <x v="1"/>
    <x v="2"/>
    <x v="3"/>
    <x v="2"/>
    <x v="2"/>
  </r>
  <r>
    <s v="P0787"/>
    <s v="David Lee"/>
    <n v="40"/>
    <x v="1"/>
    <x v="0"/>
    <x v="3"/>
    <x v="1"/>
    <x v="2"/>
    <x v="4"/>
    <x v="3"/>
  </r>
  <r>
    <s v="P0788"/>
    <s v="Robert Brown"/>
    <n v="70"/>
    <x v="3"/>
    <x v="0"/>
    <x v="1"/>
    <x v="3"/>
    <x v="4"/>
    <x v="2"/>
    <x v="2"/>
  </r>
  <r>
    <s v="P0789"/>
    <s v="David Lee"/>
    <n v="40"/>
    <x v="1"/>
    <x v="1"/>
    <x v="3"/>
    <x v="2"/>
    <x v="3"/>
    <x v="0"/>
    <x v="1"/>
  </r>
  <r>
    <s v="P0790"/>
    <s v="Jane Smith"/>
    <n v="35"/>
    <x v="2"/>
    <x v="0"/>
    <x v="0"/>
    <x v="3"/>
    <x v="4"/>
    <x v="1"/>
    <x v="3"/>
  </r>
  <r>
    <s v="P0791"/>
    <s v="Mary Clark"/>
    <n v="25"/>
    <x v="0"/>
    <x v="1"/>
    <x v="4"/>
    <x v="3"/>
    <x v="3"/>
    <x v="4"/>
    <x v="2"/>
  </r>
  <r>
    <s v="P0792"/>
    <s v="Sarah Johnson"/>
    <n v="46"/>
    <x v="1"/>
    <x v="1"/>
    <x v="0"/>
    <x v="4"/>
    <x v="2"/>
    <x v="4"/>
    <x v="0"/>
  </r>
  <r>
    <s v="P0793"/>
    <s v="Robert Brown"/>
    <n v="40"/>
    <x v="1"/>
    <x v="1"/>
    <x v="0"/>
    <x v="2"/>
    <x v="4"/>
    <x v="0"/>
    <x v="0"/>
  </r>
  <r>
    <s v="P0794"/>
    <s v="Robert Brown"/>
    <n v="70"/>
    <x v="3"/>
    <x v="1"/>
    <x v="4"/>
    <x v="1"/>
    <x v="4"/>
    <x v="2"/>
    <x v="1"/>
  </r>
  <r>
    <s v="P0795"/>
    <s v="James Taylor"/>
    <n v="35"/>
    <x v="2"/>
    <x v="1"/>
    <x v="4"/>
    <x v="3"/>
    <x v="4"/>
    <x v="1"/>
    <x v="3"/>
  </r>
  <r>
    <s v="P0796"/>
    <s v="David Lee"/>
    <n v="40"/>
    <x v="1"/>
    <x v="1"/>
    <x v="2"/>
    <x v="4"/>
    <x v="3"/>
    <x v="4"/>
    <x v="2"/>
  </r>
  <r>
    <s v="P0797"/>
    <s v="Michael Wilson"/>
    <n v="70"/>
    <x v="3"/>
    <x v="1"/>
    <x v="2"/>
    <x v="2"/>
    <x v="1"/>
    <x v="1"/>
    <x v="2"/>
  </r>
  <r>
    <s v="P0798"/>
    <s v="Mary Clark"/>
    <n v="46"/>
    <x v="1"/>
    <x v="0"/>
    <x v="0"/>
    <x v="2"/>
    <x v="2"/>
    <x v="4"/>
    <x v="0"/>
  </r>
  <r>
    <s v="P0799"/>
    <s v="David Lee"/>
    <n v="46"/>
    <x v="1"/>
    <x v="0"/>
    <x v="0"/>
    <x v="0"/>
    <x v="4"/>
    <x v="2"/>
    <x v="1"/>
  </r>
  <r>
    <s v="P0800"/>
    <s v="James Taylor"/>
    <n v="60"/>
    <x v="3"/>
    <x v="1"/>
    <x v="1"/>
    <x v="0"/>
    <x v="1"/>
    <x v="4"/>
    <x v="0"/>
  </r>
  <r>
    <s v="P0801"/>
    <s v="John Doe"/>
    <n v="25"/>
    <x v="0"/>
    <x v="0"/>
    <x v="1"/>
    <x v="3"/>
    <x v="2"/>
    <x v="4"/>
    <x v="0"/>
  </r>
  <r>
    <s v="P0802"/>
    <s v="David Lee"/>
    <n v="60"/>
    <x v="3"/>
    <x v="1"/>
    <x v="2"/>
    <x v="0"/>
    <x v="2"/>
    <x v="3"/>
    <x v="1"/>
  </r>
  <r>
    <s v="P0803"/>
    <s v="Sarah Johnson"/>
    <n v="35"/>
    <x v="2"/>
    <x v="1"/>
    <x v="2"/>
    <x v="3"/>
    <x v="4"/>
    <x v="2"/>
    <x v="3"/>
  </r>
  <r>
    <s v="P0804"/>
    <s v="Mary Clark"/>
    <n v="40"/>
    <x v="1"/>
    <x v="0"/>
    <x v="1"/>
    <x v="1"/>
    <x v="4"/>
    <x v="0"/>
    <x v="2"/>
  </r>
  <r>
    <s v="P0805"/>
    <s v="James Taylor"/>
    <n v="35"/>
    <x v="2"/>
    <x v="1"/>
    <x v="1"/>
    <x v="3"/>
    <x v="3"/>
    <x v="0"/>
    <x v="3"/>
  </r>
  <r>
    <s v="P0806"/>
    <s v="John Doe"/>
    <n v="70"/>
    <x v="3"/>
    <x v="0"/>
    <x v="3"/>
    <x v="0"/>
    <x v="1"/>
    <x v="2"/>
    <x v="4"/>
  </r>
  <r>
    <s v="P0807"/>
    <s v="Emily Davis"/>
    <n v="46"/>
    <x v="1"/>
    <x v="0"/>
    <x v="3"/>
    <x v="1"/>
    <x v="1"/>
    <x v="0"/>
    <x v="4"/>
  </r>
  <r>
    <s v="P0808"/>
    <s v="James Taylor"/>
    <n v="60"/>
    <x v="3"/>
    <x v="1"/>
    <x v="1"/>
    <x v="0"/>
    <x v="4"/>
    <x v="2"/>
    <x v="4"/>
  </r>
  <r>
    <s v="P0809"/>
    <s v="Emily Davis"/>
    <n v="60"/>
    <x v="3"/>
    <x v="1"/>
    <x v="3"/>
    <x v="3"/>
    <x v="2"/>
    <x v="0"/>
    <x v="1"/>
  </r>
  <r>
    <s v="P0810"/>
    <s v="Mary Clark"/>
    <n v="60"/>
    <x v="3"/>
    <x v="1"/>
    <x v="4"/>
    <x v="4"/>
    <x v="4"/>
    <x v="3"/>
    <x v="0"/>
  </r>
  <r>
    <s v="P0811"/>
    <s v="Robert Brown"/>
    <n v="35"/>
    <x v="2"/>
    <x v="1"/>
    <x v="2"/>
    <x v="2"/>
    <x v="2"/>
    <x v="0"/>
    <x v="3"/>
  </r>
  <r>
    <s v="P0812"/>
    <s v="James Taylor"/>
    <n v="46"/>
    <x v="1"/>
    <x v="1"/>
    <x v="2"/>
    <x v="0"/>
    <x v="2"/>
    <x v="4"/>
    <x v="2"/>
  </r>
  <r>
    <s v="P0813"/>
    <s v="Jane Smith"/>
    <n v="40"/>
    <x v="1"/>
    <x v="1"/>
    <x v="1"/>
    <x v="3"/>
    <x v="4"/>
    <x v="2"/>
    <x v="4"/>
  </r>
  <r>
    <s v="P0814"/>
    <s v="Emily Davis"/>
    <n v="70"/>
    <x v="3"/>
    <x v="1"/>
    <x v="0"/>
    <x v="1"/>
    <x v="0"/>
    <x v="1"/>
    <x v="3"/>
  </r>
  <r>
    <s v="P0815"/>
    <s v="Sarah Johnson"/>
    <n v="40"/>
    <x v="1"/>
    <x v="1"/>
    <x v="1"/>
    <x v="0"/>
    <x v="1"/>
    <x v="1"/>
    <x v="4"/>
  </r>
  <r>
    <s v="P0816"/>
    <s v="Jane Smith"/>
    <n v="35"/>
    <x v="2"/>
    <x v="1"/>
    <x v="3"/>
    <x v="0"/>
    <x v="2"/>
    <x v="2"/>
    <x v="4"/>
  </r>
  <r>
    <s v="P0817"/>
    <s v="Laura Martinez"/>
    <n v="70"/>
    <x v="3"/>
    <x v="1"/>
    <x v="0"/>
    <x v="2"/>
    <x v="2"/>
    <x v="3"/>
    <x v="2"/>
  </r>
  <r>
    <s v="P0818"/>
    <s v="Laura Martinez"/>
    <n v="60"/>
    <x v="3"/>
    <x v="1"/>
    <x v="3"/>
    <x v="3"/>
    <x v="0"/>
    <x v="0"/>
    <x v="1"/>
  </r>
  <r>
    <s v="P0819"/>
    <s v="John Doe"/>
    <n v="25"/>
    <x v="0"/>
    <x v="1"/>
    <x v="4"/>
    <x v="4"/>
    <x v="3"/>
    <x v="3"/>
    <x v="0"/>
  </r>
  <r>
    <s v="P0820"/>
    <s v="Robert Brown"/>
    <n v="35"/>
    <x v="2"/>
    <x v="0"/>
    <x v="3"/>
    <x v="1"/>
    <x v="0"/>
    <x v="1"/>
    <x v="1"/>
  </r>
  <r>
    <s v="P0821"/>
    <s v="Mary Clark"/>
    <n v="35"/>
    <x v="2"/>
    <x v="0"/>
    <x v="4"/>
    <x v="3"/>
    <x v="0"/>
    <x v="2"/>
    <x v="3"/>
  </r>
  <r>
    <s v="P0822"/>
    <s v="James Taylor"/>
    <n v="46"/>
    <x v="1"/>
    <x v="1"/>
    <x v="4"/>
    <x v="1"/>
    <x v="2"/>
    <x v="2"/>
    <x v="1"/>
  </r>
  <r>
    <s v="P0823"/>
    <s v="Michael Wilson"/>
    <n v="40"/>
    <x v="1"/>
    <x v="0"/>
    <x v="3"/>
    <x v="0"/>
    <x v="1"/>
    <x v="3"/>
    <x v="3"/>
  </r>
  <r>
    <s v="P0824"/>
    <s v="Sarah Johnson"/>
    <n v="35"/>
    <x v="2"/>
    <x v="0"/>
    <x v="3"/>
    <x v="2"/>
    <x v="0"/>
    <x v="3"/>
    <x v="3"/>
  </r>
  <r>
    <s v="P0825"/>
    <s v="Emily Davis"/>
    <n v="35"/>
    <x v="2"/>
    <x v="1"/>
    <x v="4"/>
    <x v="2"/>
    <x v="3"/>
    <x v="0"/>
    <x v="0"/>
  </r>
  <r>
    <s v="P0826"/>
    <s v="Mary Clark"/>
    <n v="60"/>
    <x v="3"/>
    <x v="1"/>
    <x v="0"/>
    <x v="4"/>
    <x v="4"/>
    <x v="4"/>
    <x v="2"/>
  </r>
  <r>
    <s v="P0827"/>
    <s v="Jane Smith"/>
    <n v="60"/>
    <x v="3"/>
    <x v="1"/>
    <x v="4"/>
    <x v="2"/>
    <x v="0"/>
    <x v="4"/>
    <x v="0"/>
  </r>
  <r>
    <s v="P0828"/>
    <s v="Laura Martinez"/>
    <n v="70"/>
    <x v="3"/>
    <x v="1"/>
    <x v="2"/>
    <x v="0"/>
    <x v="0"/>
    <x v="0"/>
    <x v="1"/>
  </r>
  <r>
    <s v="P0829"/>
    <s v="Sarah Johnson"/>
    <n v="25"/>
    <x v="0"/>
    <x v="0"/>
    <x v="4"/>
    <x v="4"/>
    <x v="3"/>
    <x v="4"/>
    <x v="3"/>
  </r>
  <r>
    <s v="P0830"/>
    <s v="Michael Wilson"/>
    <n v="46"/>
    <x v="1"/>
    <x v="0"/>
    <x v="0"/>
    <x v="3"/>
    <x v="1"/>
    <x v="1"/>
    <x v="4"/>
  </r>
  <r>
    <s v="P0831"/>
    <s v="James Taylor"/>
    <n v="25"/>
    <x v="0"/>
    <x v="1"/>
    <x v="2"/>
    <x v="2"/>
    <x v="0"/>
    <x v="4"/>
    <x v="4"/>
  </r>
  <r>
    <s v="P0832"/>
    <s v="John Doe"/>
    <n v="70"/>
    <x v="3"/>
    <x v="0"/>
    <x v="1"/>
    <x v="4"/>
    <x v="0"/>
    <x v="0"/>
    <x v="3"/>
  </r>
  <r>
    <s v="P0833"/>
    <s v="Michael Wilson"/>
    <n v="60"/>
    <x v="3"/>
    <x v="1"/>
    <x v="1"/>
    <x v="0"/>
    <x v="1"/>
    <x v="4"/>
    <x v="0"/>
  </r>
  <r>
    <s v="P0834"/>
    <s v="Sarah Johnson"/>
    <n v="40"/>
    <x v="1"/>
    <x v="1"/>
    <x v="0"/>
    <x v="1"/>
    <x v="3"/>
    <x v="2"/>
    <x v="2"/>
  </r>
  <r>
    <s v="P0835"/>
    <s v="Michael Wilson"/>
    <n v="60"/>
    <x v="3"/>
    <x v="1"/>
    <x v="4"/>
    <x v="1"/>
    <x v="0"/>
    <x v="3"/>
    <x v="0"/>
  </r>
  <r>
    <s v="P0836"/>
    <s v="Sarah Johnson"/>
    <n v="46"/>
    <x v="1"/>
    <x v="1"/>
    <x v="3"/>
    <x v="0"/>
    <x v="1"/>
    <x v="1"/>
    <x v="3"/>
  </r>
  <r>
    <s v="P0837"/>
    <s v="Sarah Johnson"/>
    <n v="60"/>
    <x v="3"/>
    <x v="1"/>
    <x v="0"/>
    <x v="0"/>
    <x v="0"/>
    <x v="2"/>
    <x v="3"/>
  </r>
  <r>
    <s v="P0838"/>
    <s v="David Lee"/>
    <n v="46"/>
    <x v="1"/>
    <x v="1"/>
    <x v="2"/>
    <x v="1"/>
    <x v="4"/>
    <x v="2"/>
    <x v="2"/>
  </r>
  <r>
    <s v="P0839"/>
    <s v="Emily Davis"/>
    <n v="46"/>
    <x v="1"/>
    <x v="1"/>
    <x v="2"/>
    <x v="4"/>
    <x v="2"/>
    <x v="0"/>
    <x v="1"/>
  </r>
  <r>
    <s v="P0840"/>
    <s v="Laura Martinez"/>
    <n v="46"/>
    <x v="1"/>
    <x v="1"/>
    <x v="1"/>
    <x v="1"/>
    <x v="4"/>
    <x v="3"/>
    <x v="1"/>
  </r>
  <r>
    <s v="P0841"/>
    <s v="David Lee"/>
    <n v="70"/>
    <x v="3"/>
    <x v="1"/>
    <x v="2"/>
    <x v="0"/>
    <x v="0"/>
    <x v="3"/>
    <x v="2"/>
  </r>
  <r>
    <s v="P0842"/>
    <s v="James Taylor"/>
    <n v="46"/>
    <x v="1"/>
    <x v="0"/>
    <x v="0"/>
    <x v="2"/>
    <x v="3"/>
    <x v="1"/>
    <x v="1"/>
  </r>
  <r>
    <s v="P0843"/>
    <s v="David Lee"/>
    <n v="46"/>
    <x v="1"/>
    <x v="1"/>
    <x v="2"/>
    <x v="3"/>
    <x v="2"/>
    <x v="0"/>
    <x v="4"/>
  </r>
  <r>
    <s v="P0844"/>
    <s v="Robert Brown"/>
    <n v="40"/>
    <x v="1"/>
    <x v="1"/>
    <x v="0"/>
    <x v="2"/>
    <x v="4"/>
    <x v="1"/>
    <x v="1"/>
  </r>
  <r>
    <s v="P0845"/>
    <s v="Robert Brown"/>
    <n v="25"/>
    <x v="0"/>
    <x v="1"/>
    <x v="3"/>
    <x v="2"/>
    <x v="1"/>
    <x v="4"/>
    <x v="1"/>
  </r>
  <r>
    <s v="P0846"/>
    <s v="Laura Martinez"/>
    <n v="35"/>
    <x v="2"/>
    <x v="0"/>
    <x v="1"/>
    <x v="0"/>
    <x v="3"/>
    <x v="2"/>
    <x v="1"/>
  </r>
  <r>
    <s v="P0847"/>
    <s v="Michael Wilson"/>
    <n v="25"/>
    <x v="0"/>
    <x v="0"/>
    <x v="2"/>
    <x v="1"/>
    <x v="4"/>
    <x v="1"/>
    <x v="4"/>
  </r>
  <r>
    <s v="P0848"/>
    <s v="Emily Davis"/>
    <n v="46"/>
    <x v="1"/>
    <x v="1"/>
    <x v="0"/>
    <x v="4"/>
    <x v="1"/>
    <x v="2"/>
    <x v="1"/>
  </r>
  <r>
    <s v="P0849"/>
    <s v="Laura Martinez"/>
    <n v="40"/>
    <x v="1"/>
    <x v="0"/>
    <x v="4"/>
    <x v="2"/>
    <x v="0"/>
    <x v="0"/>
    <x v="4"/>
  </r>
  <r>
    <s v="P0850"/>
    <s v="Sarah Johnson"/>
    <n v="60"/>
    <x v="3"/>
    <x v="1"/>
    <x v="1"/>
    <x v="1"/>
    <x v="1"/>
    <x v="4"/>
    <x v="2"/>
  </r>
  <r>
    <s v="P0851"/>
    <s v="Jane Smith"/>
    <n v="40"/>
    <x v="1"/>
    <x v="0"/>
    <x v="3"/>
    <x v="4"/>
    <x v="4"/>
    <x v="0"/>
    <x v="0"/>
  </r>
  <r>
    <s v="P0852"/>
    <s v="Emily Davis"/>
    <n v="46"/>
    <x v="1"/>
    <x v="1"/>
    <x v="0"/>
    <x v="2"/>
    <x v="4"/>
    <x v="4"/>
    <x v="2"/>
  </r>
  <r>
    <s v="P0853"/>
    <s v="Emily Davis"/>
    <n v="40"/>
    <x v="1"/>
    <x v="1"/>
    <x v="3"/>
    <x v="4"/>
    <x v="0"/>
    <x v="4"/>
    <x v="0"/>
  </r>
  <r>
    <s v="P0854"/>
    <s v="Sarah Johnson"/>
    <n v="40"/>
    <x v="1"/>
    <x v="1"/>
    <x v="3"/>
    <x v="1"/>
    <x v="1"/>
    <x v="2"/>
    <x v="2"/>
  </r>
  <r>
    <s v="P0855"/>
    <s v="Sarah Johnson"/>
    <n v="46"/>
    <x v="1"/>
    <x v="0"/>
    <x v="2"/>
    <x v="3"/>
    <x v="1"/>
    <x v="0"/>
    <x v="0"/>
  </r>
  <r>
    <s v="P0856"/>
    <s v="John Doe"/>
    <n v="70"/>
    <x v="3"/>
    <x v="0"/>
    <x v="2"/>
    <x v="1"/>
    <x v="0"/>
    <x v="0"/>
    <x v="0"/>
  </r>
  <r>
    <s v="P0857"/>
    <s v="Laura Martinez"/>
    <n v="40"/>
    <x v="1"/>
    <x v="1"/>
    <x v="0"/>
    <x v="0"/>
    <x v="1"/>
    <x v="1"/>
    <x v="3"/>
  </r>
  <r>
    <s v="P0858"/>
    <s v="Sarah Johnson"/>
    <n v="35"/>
    <x v="2"/>
    <x v="1"/>
    <x v="4"/>
    <x v="4"/>
    <x v="0"/>
    <x v="0"/>
    <x v="0"/>
  </r>
  <r>
    <s v="P0859"/>
    <s v="Robert Brown"/>
    <n v="35"/>
    <x v="2"/>
    <x v="0"/>
    <x v="0"/>
    <x v="3"/>
    <x v="3"/>
    <x v="1"/>
    <x v="0"/>
  </r>
  <r>
    <s v="P0860"/>
    <s v="James Taylor"/>
    <n v="40"/>
    <x v="1"/>
    <x v="0"/>
    <x v="4"/>
    <x v="4"/>
    <x v="4"/>
    <x v="3"/>
    <x v="3"/>
  </r>
  <r>
    <s v="P0861"/>
    <s v="Jane Smith"/>
    <n v="70"/>
    <x v="3"/>
    <x v="0"/>
    <x v="3"/>
    <x v="4"/>
    <x v="3"/>
    <x v="3"/>
    <x v="1"/>
  </r>
  <r>
    <s v="P0862"/>
    <s v="Laura Martinez"/>
    <n v="60"/>
    <x v="3"/>
    <x v="0"/>
    <x v="1"/>
    <x v="2"/>
    <x v="2"/>
    <x v="3"/>
    <x v="1"/>
  </r>
  <r>
    <s v="P0863"/>
    <s v="Mary Clark"/>
    <n v="46"/>
    <x v="1"/>
    <x v="0"/>
    <x v="0"/>
    <x v="0"/>
    <x v="2"/>
    <x v="0"/>
    <x v="3"/>
  </r>
  <r>
    <s v="P0864"/>
    <s v="Robert Brown"/>
    <n v="35"/>
    <x v="2"/>
    <x v="0"/>
    <x v="0"/>
    <x v="4"/>
    <x v="2"/>
    <x v="0"/>
    <x v="4"/>
  </r>
  <r>
    <s v="P0865"/>
    <s v="Michael Wilson"/>
    <n v="60"/>
    <x v="3"/>
    <x v="1"/>
    <x v="4"/>
    <x v="1"/>
    <x v="0"/>
    <x v="1"/>
    <x v="0"/>
  </r>
  <r>
    <s v="P0866"/>
    <s v="Sarah Johnson"/>
    <n v="40"/>
    <x v="1"/>
    <x v="0"/>
    <x v="3"/>
    <x v="1"/>
    <x v="1"/>
    <x v="4"/>
    <x v="0"/>
  </r>
  <r>
    <s v="P0867"/>
    <s v="Mary Clark"/>
    <n v="60"/>
    <x v="3"/>
    <x v="1"/>
    <x v="3"/>
    <x v="2"/>
    <x v="3"/>
    <x v="1"/>
    <x v="3"/>
  </r>
  <r>
    <s v="P0868"/>
    <s v="Sarah Johnson"/>
    <n v="25"/>
    <x v="0"/>
    <x v="1"/>
    <x v="4"/>
    <x v="0"/>
    <x v="3"/>
    <x v="3"/>
    <x v="3"/>
  </r>
  <r>
    <s v="P0869"/>
    <s v="Emily Davis"/>
    <n v="35"/>
    <x v="2"/>
    <x v="0"/>
    <x v="3"/>
    <x v="0"/>
    <x v="3"/>
    <x v="1"/>
    <x v="4"/>
  </r>
  <r>
    <s v="P0870"/>
    <s v="Robert Brown"/>
    <n v="40"/>
    <x v="1"/>
    <x v="1"/>
    <x v="2"/>
    <x v="1"/>
    <x v="3"/>
    <x v="4"/>
    <x v="1"/>
  </r>
  <r>
    <s v="P0871"/>
    <s v="Emily Davis"/>
    <n v="46"/>
    <x v="1"/>
    <x v="1"/>
    <x v="1"/>
    <x v="3"/>
    <x v="2"/>
    <x v="0"/>
    <x v="2"/>
  </r>
  <r>
    <s v="P0872"/>
    <s v="John Doe"/>
    <n v="70"/>
    <x v="3"/>
    <x v="1"/>
    <x v="0"/>
    <x v="2"/>
    <x v="3"/>
    <x v="1"/>
    <x v="1"/>
  </r>
  <r>
    <s v="P0873"/>
    <s v="Emily Davis"/>
    <n v="40"/>
    <x v="1"/>
    <x v="0"/>
    <x v="1"/>
    <x v="2"/>
    <x v="1"/>
    <x v="3"/>
    <x v="0"/>
  </r>
  <r>
    <s v="P0874"/>
    <s v="John Doe"/>
    <n v="46"/>
    <x v="1"/>
    <x v="0"/>
    <x v="0"/>
    <x v="1"/>
    <x v="2"/>
    <x v="3"/>
    <x v="3"/>
  </r>
  <r>
    <s v="P0875"/>
    <s v="John Doe"/>
    <n v="70"/>
    <x v="3"/>
    <x v="0"/>
    <x v="2"/>
    <x v="1"/>
    <x v="3"/>
    <x v="0"/>
    <x v="4"/>
  </r>
  <r>
    <s v="P0876"/>
    <s v="Mary Clark"/>
    <n v="70"/>
    <x v="3"/>
    <x v="0"/>
    <x v="3"/>
    <x v="3"/>
    <x v="0"/>
    <x v="1"/>
    <x v="1"/>
  </r>
  <r>
    <s v="P0877"/>
    <s v="Sarah Johnson"/>
    <n v="40"/>
    <x v="1"/>
    <x v="1"/>
    <x v="4"/>
    <x v="3"/>
    <x v="4"/>
    <x v="4"/>
    <x v="4"/>
  </r>
  <r>
    <s v="P0878"/>
    <s v="Michael Wilson"/>
    <n v="60"/>
    <x v="3"/>
    <x v="1"/>
    <x v="2"/>
    <x v="0"/>
    <x v="4"/>
    <x v="0"/>
    <x v="1"/>
  </r>
  <r>
    <s v="P0879"/>
    <s v="Emily Davis"/>
    <n v="60"/>
    <x v="3"/>
    <x v="1"/>
    <x v="1"/>
    <x v="2"/>
    <x v="4"/>
    <x v="1"/>
    <x v="0"/>
  </r>
  <r>
    <s v="P0880"/>
    <s v="Robert Brown"/>
    <n v="70"/>
    <x v="3"/>
    <x v="0"/>
    <x v="4"/>
    <x v="2"/>
    <x v="2"/>
    <x v="2"/>
    <x v="2"/>
  </r>
  <r>
    <s v="P0881"/>
    <s v="John Doe"/>
    <n v="60"/>
    <x v="3"/>
    <x v="1"/>
    <x v="3"/>
    <x v="1"/>
    <x v="3"/>
    <x v="3"/>
    <x v="4"/>
  </r>
  <r>
    <s v="P0882"/>
    <s v="Sarah Johnson"/>
    <n v="25"/>
    <x v="0"/>
    <x v="1"/>
    <x v="2"/>
    <x v="0"/>
    <x v="2"/>
    <x v="4"/>
    <x v="4"/>
  </r>
  <r>
    <s v="P0883"/>
    <s v="Jane Smith"/>
    <n v="70"/>
    <x v="3"/>
    <x v="0"/>
    <x v="4"/>
    <x v="2"/>
    <x v="1"/>
    <x v="4"/>
    <x v="2"/>
  </r>
  <r>
    <s v="P0884"/>
    <s v="Laura Martinez"/>
    <n v="70"/>
    <x v="3"/>
    <x v="0"/>
    <x v="2"/>
    <x v="0"/>
    <x v="0"/>
    <x v="4"/>
    <x v="4"/>
  </r>
  <r>
    <s v="P0885"/>
    <s v="Mary Clark"/>
    <n v="46"/>
    <x v="1"/>
    <x v="1"/>
    <x v="2"/>
    <x v="0"/>
    <x v="0"/>
    <x v="3"/>
    <x v="4"/>
  </r>
  <r>
    <s v="P0886"/>
    <s v="Michael Wilson"/>
    <n v="60"/>
    <x v="3"/>
    <x v="1"/>
    <x v="3"/>
    <x v="1"/>
    <x v="4"/>
    <x v="1"/>
    <x v="1"/>
  </r>
  <r>
    <s v="P0887"/>
    <s v="David Lee"/>
    <n v="70"/>
    <x v="3"/>
    <x v="1"/>
    <x v="0"/>
    <x v="0"/>
    <x v="4"/>
    <x v="0"/>
    <x v="1"/>
  </r>
  <r>
    <s v="P0888"/>
    <s v="Mary Clark"/>
    <n v="25"/>
    <x v="0"/>
    <x v="1"/>
    <x v="4"/>
    <x v="3"/>
    <x v="4"/>
    <x v="1"/>
    <x v="2"/>
  </r>
  <r>
    <s v="P0889"/>
    <s v="Jane Smith"/>
    <n v="46"/>
    <x v="1"/>
    <x v="1"/>
    <x v="3"/>
    <x v="3"/>
    <x v="3"/>
    <x v="0"/>
    <x v="0"/>
  </r>
  <r>
    <s v="P0890"/>
    <s v="Laura Martinez"/>
    <n v="40"/>
    <x v="1"/>
    <x v="0"/>
    <x v="2"/>
    <x v="4"/>
    <x v="1"/>
    <x v="4"/>
    <x v="4"/>
  </r>
  <r>
    <s v="P0891"/>
    <s v="Jane Smith"/>
    <n v="70"/>
    <x v="3"/>
    <x v="1"/>
    <x v="3"/>
    <x v="1"/>
    <x v="1"/>
    <x v="1"/>
    <x v="0"/>
  </r>
  <r>
    <s v="P0892"/>
    <s v="Emily Davis"/>
    <n v="25"/>
    <x v="0"/>
    <x v="0"/>
    <x v="0"/>
    <x v="4"/>
    <x v="1"/>
    <x v="4"/>
    <x v="2"/>
  </r>
  <r>
    <s v="P0893"/>
    <s v="John Doe"/>
    <n v="35"/>
    <x v="2"/>
    <x v="0"/>
    <x v="4"/>
    <x v="3"/>
    <x v="1"/>
    <x v="2"/>
    <x v="2"/>
  </r>
  <r>
    <s v="P0894"/>
    <s v="Michael Wilson"/>
    <n v="25"/>
    <x v="0"/>
    <x v="1"/>
    <x v="0"/>
    <x v="4"/>
    <x v="4"/>
    <x v="4"/>
    <x v="1"/>
  </r>
  <r>
    <s v="P0895"/>
    <s v="James Taylor"/>
    <n v="25"/>
    <x v="0"/>
    <x v="1"/>
    <x v="1"/>
    <x v="1"/>
    <x v="0"/>
    <x v="4"/>
    <x v="4"/>
  </r>
  <r>
    <s v="P0896"/>
    <s v="John Doe"/>
    <n v="46"/>
    <x v="1"/>
    <x v="0"/>
    <x v="4"/>
    <x v="1"/>
    <x v="4"/>
    <x v="0"/>
    <x v="3"/>
  </r>
  <r>
    <s v="P0897"/>
    <s v="James Taylor"/>
    <n v="40"/>
    <x v="1"/>
    <x v="1"/>
    <x v="0"/>
    <x v="0"/>
    <x v="1"/>
    <x v="2"/>
    <x v="2"/>
  </r>
  <r>
    <s v="P0898"/>
    <s v="Laura Martinez"/>
    <n v="35"/>
    <x v="2"/>
    <x v="1"/>
    <x v="2"/>
    <x v="2"/>
    <x v="4"/>
    <x v="4"/>
    <x v="4"/>
  </r>
  <r>
    <s v="P0899"/>
    <s v="Sarah Johnson"/>
    <n v="60"/>
    <x v="3"/>
    <x v="1"/>
    <x v="4"/>
    <x v="0"/>
    <x v="1"/>
    <x v="4"/>
    <x v="0"/>
  </r>
  <r>
    <s v="P0900"/>
    <s v="David Lee"/>
    <n v="60"/>
    <x v="3"/>
    <x v="1"/>
    <x v="4"/>
    <x v="1"/>
    <x v="2"/>
    <x v="2"/>
    <x v="1"/>
  </r>
  <r>
    <s v="P0901"/>
    <s v="Robert Brown"/>
    <n v="25"/>
    <x v="0"/>
    <x v="0"/>
    <x v="3"/>
    <x v="3"/>
    <x v="0"/>
    <x v="2"/>
    <x v="0"/>
  </r>
  <r>
    <s v="P0902"/>
    <s v="John Doe"/>
    <n v="46"/>
    <x v="1"/>
    <x v="1"/>
    <x v="2"/>
    <x v="3"/>
    <x v="2"/>
    <x v="1"/>
    <x v="2"/>
  </r>
  <r>
    <s v="P0903"/>
    <s v="Michael Wilson"/>
    <n v="46"/>
    <x v="1"/>
    <x v="1"/>
    <x v="1"/>
    <x v="0"/>
    <x v="3"/>
    <x v="0"/>
    <x v="2"/>
  </r>
  <r>
    <s v="P0904"/>
    <s v="Jane Smith"/>
    <n v="60"/>
    <x v="3"/>
    <x v="1"/>
    <x v="0"/>
    <x v="1"/>
    <x v="4"/>
    <x v="2"/>
    <x v="0"/>
  </r>
  <r>
    <s v="P0905"/>
    <s v="Michael Wilson"/>
    <n v="35"/>
    <x v="2"/>
    <x v="1"/>
    <x v="3"/>
    <x v="3"/>
    <x v="3"/>
    <x v="2"/>
    <x v="2"/>
  </r>
  <r>
    <s v="P0906"/>
    <s v="Laura Martinez"/>
    <n v="40"/>
    <x v="1"/>
    <x v="1"/>
    <x v="0"/>
    <x v="1"/>
    <x v="4"/>
    <x v="3"/>
    <x v="4"/>
  </r>
  <r>
    <s v="P0907"/>
    <s v="James Taylor"/>
    <n v="35"/>
    <x v="2"/>
    <x v="1"/>
    <x v="1"/>
    <x v="3"/>
    <x v="2"/>
    <x v="2"/>
    <x v="2"/>
  </r>
  <r>
    <s v="P0908"/>
    <s v="Jane Smith"/>
    <n v="70"/>
    <x v="3"/>
    <x v="1"/>
    <x v="1"/>
    <x v="1"/>
    <x v="1"/>
    <x v="0"/>
    <x v="1"/>
  </r>
  <r>
    <s v="P0909"/>
    <s v="Robert Brown"/>
    <n v="70"/>
    <x v="3"/>
    <x v="1"/>
    <x v="4"/>
    <x v="4"/>
    <x v="1"/>
    <x v="4"/>
    <x v="4"/>
  </r>
  <r>
    <s v="P0910"/>
    <s v="Robert Brown"/>
    <n v="40"/>
    <x v="1"/>
    <x v="1"/>
    <x v="1"/>
    <x v="1"/>
    <x v="4"/>
    <x v="4"/>
    <x v="3"/>
  </r>
  <r>
    <s v="P0911"/>
    <s v="John Doe"/>
    <n v="60"/>
    <x v="3"/>
    <x v="0"/>
    <x v="0"/>
    <x v="1"/>
    <x v="1"/>
    <x v="4"/>
    <x v="2"/>
  </r>
  <r>
    <s v="P0912"/>
    <s v="Laura Martinez"/>
    <n v="40"/>
    <x v="1"/>
    <x v="1"/>
    <x v="2"/>
    <x v="0"/>
    <x v="2"/>
    <x v="4"/>
    <x v="2"/>
  </r>
  <r>
    <s v="P0913"/>
    <s v="Sarah Johnson"/>
    <n v="46"/>
    <x v="1"/>
    <x v="0"/>
    <x v="2"/>
    <x v="4"/>
    <x v="1"/>
    <x v="3"/>
    <x v="1"/>
  </r>
  <r>
    <s v="P0914"/>
    <s v="Laura Martinez"/>
    <n v="70"/>
    <x v="3"/>
    <x v="1"/>
    <x v="4"/>
    <x v="2"/>
    <x v="2"/>
    <x v="2"/>
    <x v="1"/>
  </r>
  <r>
    <s v="P0915"/>
    <s v="James Taylor"/>
    <n v="25"/>
    <x v="0"/>
    <x v="1"/>
    <x v="0"/>
    <x v="0"/>
    <x v="3"/>
    <x v="4"/>
    <x v="0"/>
  </r>
  <r>
    <s v="P0916"/>
    <s v="Michael Wilson"/>
    <n v="25"/>
    <x v="0"/>
    <x v="1"/>
    <x v="0"/>
    <x v="2"/>
    <x v="2"/>
    <x v="1"/>
    <x v="0"/>
  </r>
  <r>
    <s v="P0917"/>
    <s v="Robert Brown"/>
    <n v="60"/>
    <x v="3"/>
    <x v="1"/>
    <x v="1"/>
    <x v="3"/>
    <x v="0"/>
    <x v="4"/>
    <x v="0"/>
  </r>
  <r>
    <s v="P0918"/>
    <s v="Michael Wilson"/>
    <n v="46"/>
    <x v="1"/>
    <x v="1"/>
    <x v="0"/>
    <x v="2"/>
    <x v="0"/>
    <x v="2"/>
    <x v="1"/>
  </r>
  <r>
    <s v="P0919"/>
    <s v="Michael Wilson"/>
    <n v="35"/>
    <x v="2"/>
    <x v="0"/>
    <x v="3"/>
    <x v="1"/>
    <x v="0"/>
    <x v="4"/>
    <x v="0"/>
  </r>
  <r>
    <s v="P0920"/>
    <s v="Michael Wilson"/>
    <n v="46"/>
    <x v="1"/>
    <x v="1"/>
    <x v="1"/>
    <x v="2"/>
    <x v="4"/>
    <x v="3"/>
    <x v="0"/>
  </r>
  <r>
    <s v="P0921"/>
    <s v="Robert Brown"/>
    <n v="25"/>
    <x v="0"/>
    <x v="1"/>
    <x v="3"/>
    <x v="0"/>
    <x v="4"/>
    <x v="0"/>
    <x v="3"/>
  </r>
  <r>
    <s v="P0922"/>
    <s v="Mary Clark"/>
    <n v="25"/>
    <x v="0"/>
    <x v="1"/>
    <x v="4"/>
    <x v="0"/>
    <x v="4"/>
    <x v="0"/>
    <x v="0"/>
  </r>
  <r>
    <s v="P0923"/>
    <s v="Emily Davis"/>
    <n v="70"/>
    <x v="3"/>
    <x v="1"/>
    <x v="2"/>
    <x v="2"/>
    <x v="2"/>
    <x v="2"/>
    <x v="2"/>
  </r>
  <r>
    <s v="P0924"/>
    <s v="James Taylor"/>
    <n v="46"/>
    <x v="1"/>
    <x v="0"/>
    <x v="4"/>
    <x v="0"/>
    <x v="4"/>
    <x v="0"/>
    <x v="1"/>
  </r>
  <r>
    <s v="P0925"/>
    <s v="Mary Clark"/>
    <n v="46"/>
    <x v="1"/>
    <x v="0"/>
    <x v="2"/>
    <x v="0"/>
    <x v="3"/>
    <x v="0"/>
    <x v="4"/>
  </r>
  <r>
    <s v="P0926"/>
    <s v="James Taylor"/>
    <n v="25"/>
    <x v="0"/>
    <x v="1"/>
    <x v="4"/>
    <x v="2"/>
    <x v="0"/>
    <x v="1"/>
    <x v="3"/>
  </r>
  <r>
    <s v="P0927"/>
    <s v="Jane Smith"/>
    <n v="35"/>
    <x v="2"/>
    <x v="1"/>
    <x v="0"/>
    <x v="4"/>
    <x v="2"/>
    <x v="2"/>
    <x v="1"/>
  </r>
  <r>
    <s v="P0928"/>
    <s v="Laura Martinez"/>
    <n v="60"/>
    <x v="3"/>
    <x v="0"/>
    <x v="3"/>
    <x v="4"/>
    <x v="0"/>
    <x v="2"/>
    <x v="1"/>
  </r>
  <r>
    <s v="P0929"/>
    <s v="Laura Martinez"/>
    <n v="60"/>
    <x v="3"/>
    <x v="1"/>
    <x v="2"/>
    <x v="3"/>
    <x v="4"/>
    <x v="0"/>
    <x v="2"/>
  </r>
  <r>
    <s v="P0930"/>
    <s v="David Lee"/>
    <n v="46"/>
    <x v="1"/>
    <x v="1"/>
    <x v="1"/>
    <x v="0"/>
    <x v="2"/>
    <x v="0"/>
    <x v="0"/>
  </r>
  <r>
    <s v="P0931"/>
    <s v="Laura Martinez"/>
    <n v="60"/>
    <x v="3"/>
    <x v="0"/>
    <x v="3"/>
    <x v="2"/>
    <x v="1"/>
    <x v="0"/>
    <x v="2"/>
  </r>
  <r>
    <s v="P0932"/>
    <s v="Robert Brown"/>
    <n v="25"/>
    <x v="0"/>
    <x v="1"/>
    <x v="1"/>
    <x v="0"/>
    <x v="3"/>
    <x v="3"/>
    <x v="0"/>
  </r>
  <r>
    <s v="P0933"/>
    <s v="Sarah Johnson"/>
    <n v="25"/>
    <x v="0"/>
    <x v="1"/>
    <x v="3"/>
    <x v="1"/>
    <x v="4"/>
    <x v="4"/>
    <x v="0"/>
  </r>
  <r>
    <s v="P0934"/>
    <s v="John Doe"/>
    <n v="46"/>
    <x v="1"/>
    <x v="0"/>
    <x v="3"/>
    <x v="0"/>
    <x v="4"/>
    <x v="3"/>
    <x v="1"/>
  </r>
  <r>
    <s v="P0935"/>
    <s v="David Lee"/>
    <n v="46"/>
    <x v="1"/>
    <x v="1"/>
    <x v="4"/>
    <x v="0"/>
    <x v="3"/>
    <x v="2"/>
    <x v="0"/>
  </r>
  <r>
    <s v="P0936"/>
    <s v="John Doe"/>
    <n v="70"/>
    <x v="3"/>
    <x v="1"/>
    <x v="2"/>
    <x v="4"/>
    <x v="3"/>
    <x v="1"/>
    <x v="3"/>
  </r>
  <r>
    <s v="P0937"/>
    <s v="James Taylor"/>
    <n v="46"/>
    <x v="1"/>
    <x v="1"/>
    <x v="2"/>
    <x v="2"/>
    <x v="1"/>
    <x v="4"/>
    <x v="3"/>
  </r>
  <r>
    <s v="P0938"/>
    <s v="John Doe"/>
    <n v="35"/>
    <x v="2"/>
    <x v="1"/>
    <x v="3"/>
    <x v="0"/>
    <x v="4"/>
    <x v="1"/>
    <x v="3"/>
  </r>
  <r>
    <s v="P0939"/>
    <s v="John Doe"/>
    <n v="60"/>
    <x v="3"/>
    <x v="1"/>
    <x v="0"/>
    <x v="4"/>
    <x v="4"/>
    <x v="2"/>
    <x v="1"/>
  </r>
  <r>
    <s v="P0940"/>
    <s v="David Lee"/>
    <n v="46"/>
    <x v="1"/>
    <x v="0"/>
    <x v="0"/>
    <x v="3"/>
    <x v="0"/>
    <x v="2"/>
    <x v="2"/>
  </r>
  <r>
    <s v="P0941"/>
    <s v="Jane Smith"/>
    <n v="40"/>
    <x v="1"/>
    <x v="1"/>
    <x v="1"/>
    <x v="4"/>
    <x v="2"/>
    <x v="1"/>
    <x v="4"/>
  </r>
  <r>
    <s v="P0942"/>
    <s v="Michael Wilson"/>
    <n v="70"/>
    <x v="3"/>
    <x v="1"/>
    <x v="1"/>
    <x v="4"/>
    <x v="2"/>
    <x v="1"/>
    <x v="0"/>
  </r>
  <r>
    <s v="P0943"/>
    <s v="Laura Martinez"/>
    <n v="40"/>
    <x v="1"/>
    <x v="1"/>
    <x v="4"/>
    <x v="4"/>
    <x v="0"/>
    <x v="1"/>
    <x v="4"/>
  </r>
  <r>
    <s v="P0944"/>
    <s v="Laura Martinez"/>
    <n v="25"/>
    <x v="0"/>
    <x v="1"/>
    <x v="3"/>
    <x v="0"/>
    <x v="2"/>
    <x v="2"/>
    <x v="2"/>
  </r>
  <r>
    <s v="P0945"/>
    <s v="Robert Brown"/>
    <n v="60"/>
    <x v="3"/>
    <x v="0"/>
    <x v="1"/>
    <x v="0"/>
    <x v="3"/>
    <x v="0"/>
    <x v="2"/>
  </r>
  <r>
    <s v="P0946"/>
    <s v="David Lee"/>
    <n v="46"/>
    <x v="1"/>
    <x v="1"/>
    <x v="1"/>
    <x v="3"/>
    <x v="2"/>
    <x v="1"/>
    <x v="1"/>
  </r>
  <r>
    <s v="P0947"/>
    <s v="Robert Brown"/>
    <n v="40"/>
    <x v="1"/>
    <x v="1"/>
    <x v="3"/>
    <x v="1"/>
    <x v="2"/>
    <x v="4"/>
    <x v="3"/>
  </r>
  <r>
    <s v="P0948"/>
    <s v="Sarah Johnson"/>
    <n v="60"/>
    <x v="3"/>
    <x v="1"/>
    <x v="4"/>
    <x v="1"/>
    <x v="0"/>
    <x v="2"/>
    <x v="3"/>
  </r>
  <r>
    <s v="P0949"/>
    <s v="Sarah Johnson"/>
    <n v="25"/>
    <x v="0"/>
    <x v="0"/>
    <x v="1"/>
    <x v="1"/>
    <x v="1"/>
    <x v="3"/>
    <x v="2"/>
  </r>
  <r>
    <s v="P0950"/>
    <s v="Robert Brown"/>
    <n v="35"/>
    <x v="2"/>
    <x v="0"/>
    <x v="4"/>
    <x v="3"/>
    <x v="2"/>
    <x v="3"/>
    <x v="1"/>
  </r>
  <r>
    <s v="P0951"/>
    <s v="David Lee"/>
    <n v="70"/>
    <x v="3"/>
    <x v="0"/>
    <x v="2"/>
    <x v="1"/>
    <x v="2"/>
    <x v="4"/>
    <x v="1"/>
  </r>
  <r>
    <s v="P0952"/>
    <s v="Robert Brown"/>
    <n v="60"/>
    <x v="3"/>
    <x v="1"/>
    <x v="4"/>
    <x v="1"/>
    <x v="1"/>
    <x v="0"/>
    <x v="0"/>
  </r>
  <r>
    <s v="P0953"/>
    <s v="Laura Martinez"/>
    <n v="60"/>
    <x v="3"/>
    <x v="0"/>
    <x v="0"/>
    <x v="4"/>
    <x v="0"/>
    <x v="1"/>
    <x v="3"/>
  </r>
  <r>
    <s v="P0954"/>
    <s v="Mary Clark"/>
    <n v="35"/>
    <x v="2"/>
    <x v="1"/>
    <x v="0"/>
    <x v="0"/>
    <x v="1"/>
    <x v="2"/>
    <x v="2"/>
  </r>
  <r>
    <s v="P0955"/>
    <s v="Emily Davis"/>
    <n v="60"/>
    <x v="3"/>
    <x v="1"/>
    <x v="4"/>
    <x v="0"/>
    <x v="0"/>
    <x v="1"/>
    <x v="4"/>
  </r>
  <r>
    <s v="P0956"/>
    <s v="John Doe"/>
    <n v="25"/>
    <x v="0"/>
    <x v="1"/>
    <x v="0"/>
    <x v="4"/>
    <x v="3"/>
    <x v="2"/>
    <x v="3"/>
  </r>
  <r>
    <s v="P0957"/>
    <s v="Emily Davis"/>
    <n v="25"/>
    <x v="0"/>
    <x v="1"/>
    <x v="2"/>
    <x v="4"/>
    <x v="0"/>
    <x v="3"/>
    <x v="0"/>
  </r>
  <r>
    <s v="P0958"/>
    <s v="David Lee"/>
    <n v="35"/>
    <x v="2"/>
    <x v="1"/>
    <x v="3"/>
    <x v="4"/>
    <x v="3"/>
    <x v="1"/>
    <x v="1"/>
  </r>
  <r>
    <s v="P0959"/>
    <s v="Emily Davis"/>
    <n v="70"/>
    <x v="3"/>
    <x v="1"/>
    <x v="0"/>
    <x v="0"/>
    <x v="3"/>
    <x v="4"/>
    <x v="2"/>
  </r>
  <r>
    <s v="P0960"/>
    <s v="Sarah Johnson"/>
    <n v="46"/>
    <x v="1"/>
    <x v="1"/>
    <x v="0"/>
    <x v="1"/>
    <x v="0"/>
    <x v="0"/>
    <x v="3"/>
  </r>
  <r>
    <s v="P0961"/>
    <s v="James Taylor"/>
    <n v="40"/>
    <x v="1"/>
    <x v="1"/>
    <x v="4"/>
    <x v="4"/>
    <x v="4"/>
    <x v="4"/>
    <x v="4"/>
  </r>
  <r>
    <s v="P0962"/>
    <s v="John Doe"/>
    <n v="46"/>
    <x v="1"/>
    <x v="1"/>
    <x v="2"/>
    <x v="3"/>
    <x v="0"/>
    <x v="0"/>
    <x v="0"/>
  </r>
  <r>
    <s v="P0963"/>
    <s v="Michael Wilson"/>
    <n v="60"/>
    <x v="3"/>
    <x v="0"/>
    <x v="3"/>
    <x v="4"/>
    <x v="2"/>
    <x v="1"/>
    <x v="0"/>
  </r>
  <r>
    <s v="P0964"/>
    <s v="David Lee"/>
    <n v="40"/>
    <x v="1"/>
    <x v="1"/>
    <x v="4"/>
    <x v="2"/>
    <x v="2"/>
    <x v="1"/>
    <x v="3"/>
  </r>
  <r>
    <s v="P0965"/>
    <s v="John Doe"/>
    <n v="35"/>
    <x v="2"/>
    <x v="1"/>
    <x v="4"/>
    <x v="4"/>
    <x v="4"/>
    <x v="0"/>
    <x v="4"/>
  </r>
  <r>
    <s v="P0966"/>
    <s v="Emily Davis"/>
    <n v="35"/>
    <x v="2"/>
    <x v="1"/>
    <x v="2"/>
    <x v="0"/>
    <x v="3"/>
    <x v="3"/>
    <x v="0"/>
  </r>
  <r>
    <s v="P0967"/>
    <s v="Sarah Johnson"/>
    <n v="70"/>
    <x v="3"/>
    <x v="1"/>
    <x v="3"/>
    <x v="4"/>
    <x v="4"/>
    <x v="2"/>
    <x v="2"/>
  </r>
  <r>
    <s v="P0968"/>
    <s v="Jane Smith"/>
    <n v="40"/>
    <x v="1"/>
    <x v="1"/>
    <x v="2"/>
    <x v="2"/>
    <x v="2"/>
    <x v="4"/>
    <x v="0"/>
  </r>
  <r>
    <s v="P0969"/>
    <s v="Mary Clark"/>
    <n v="25"/>
    <x v="0"/>
    <x v="0"/>
    <x v="3"/>
    <x v="3"/>
    <x v="4"/>
    <x v="4"/>
    <x v="4"/>
  </r>
  <r>
    <s v="P0970"/>
    <s v="Michael Wilson"/>
    <n v="40"/>
    <x v="1"/>
    <x v="0"/>
    <x v="2"/>
    <x v="1"/>
    <x v="0"/>
    <x v="4"/>
    <x v="1"/>
  </r>
  <r>
    <s v="P0971"/>
    <s v="Mary Clark"/>
    <n v="60"/>
    <x v="3"/>
    <x v="1"/>
    <x v="4"/>
    <x v="4"/>
    <x v="4"/>
    <x v="1"/>
    <x v="1"/>
  </r>
  <r>
    <s v="P0972"/>
    <s v="John Doe"/>
    <n v="25"/>
    <x v="0"/>
    <x v="0"/>
    <x v="4"/>
    <x v="2"/>
    <x v="3"/>
    <x v="4"/>
    <x v="3"/>
  </r>
  <r>
    <s v="P0973"/>
    <s v="Sarah Johnson"/>
    <n v="35"/>
    <x v="2"/>
    <x v="1"/>
    <x v="1"/>
    <x v="2"/>
    <x v="0"/>
    <x v="2"/>
    <x v="4"/>
  </r>
  <r>
    <s v="P0974"/>
    <s v="Sarah Johnson"/>
    <n v="40"/>
    <x v="1"/>
    <x v="0"/>
    <x v="0"/>
    <x v="3"/>
    <x v="1"/>
    <x v="2"/>
    <x v="0"/>
  </r>
  <r>
    <s v="P0975"/>
    <s v="Emily Davis"/>
    <n v="46"/>
    <x v="1"/>
    <x v="1"/>
    <x v="2"/>
    <x v="0"/>
    <x v="2"/>
    <x v="0"/>
    <x v="0"/>
  </r>
  <r>
    <s v="P0976"/>
    <s v="Laura Martinez"/>
    <n v="70"/>
    <x v="3"/>
    <x v="1"/>
    <x v="1"/>
    <x v="4"/>
    <x v="2"/>
    <x v="1"/>
    <x v="1"/>
  </r>
  <r>
    <s v="P0977"/>
    <s v="Emily Davis"/>
    <n v="46"/>
    <x v="1"/>
    <x v="1"/>
    <x v="0"/>
    <x v="2"/>
    <x v="4"/>
    <x v="2"/>
    <x v="1"/>
  </r>
  <r>
    <s v="P0978"/>
    <s v="Laura Martinez"/>
    <n v="70"/>
    <x v="3"/>
    <x v="1"/>
    <x v="2"/>
    <x v="3"/>
    <x v="0"/>
    <x v="3"/>
    <x v="2"/>
  </r>
  <r>
    <s v="P0979"/>
    <s v="Laura Martinez"/>
    <n v="60"/>
    <x v="3"/>
    <x v="1"/>
    <x v="3"/>
    <x v="1"/>
    <x v="1"/>
    <x v="1"/>
    <x v="1"/>
  </r>
  <r>
    <s v="P0980"/>
    <s v="Michael Wilson"/>
    <n v="46"/>
    <x v="1"/>
    <x v="0"/>
    <x v="0"/>
    <x v="2"/>
    <x v="0"/>
    <x v="1"/>
    <x v="2"/>
  </r>
  <r>
    <s v="P0981"/>
    <s v="Emily Davis"/>
    <n v="40"/>
    <x v="1"/>
    <x v="1"/>
    <x v="4"/>
    <x v="3"/>
    <x v="2"/>
    <x v="2"/>
    <x v="0"/>
  </r>
  <r>
    <s v="P0982"/>
    <s v="Jane Smith"/>
    <n v="40"/>
    <x v="1"/>
    <x v="1"/>
    <x v="1"/>
    <x v="0"/>
    <x v="0"/>
    <x v="3"/>
    <x v="2"/>
  </r>
  <r>
    <s v="P0983"/>
    <s v="Robert Brown"/>
    <n v="46"/>
    <x v="1"/>
    <x v="1"/>
    <x v="0"/>
    <x v="0"/>
    <x v="1"/>
    <x v="0"/>
    <x v="2"/>
  </r>
  <r>
    <s v="P0984"/>
    <s v="Robert Brown"/>
    <n v="40"/>
    <x v="1"/>
    <x v="0"/>
    <x v="0"/>
    <x v="2"/>
    <x v="4"/>
    <x v="2"/>
    <x v="3"/>
  </r>
  <r>
    <s v="P0985"/>
    <s v="Emily Davis"/>
    <n v="60"/>
    <x v="3"/>
    <x v="1"/>
    <x v="4"/>
    <x v="2"/>
    <x v="3"/>
    <x v="3"/>
    <x v="1"/>
  </r>
  <r>
    <s v="P0986"/>
    <s v="Emily Davis"/>
    <n v="25"/>
    <x v="0"/>
    <x v="0"/>
    <x v="2"/>
    <x v="4"/>
    <x v="0"/>
    <x v="1"/>
    <x v="2"/>
  </r>
  <r>
    <s v="P0987"/>
    <s v="Mary Clark"/>
    <n v="60"/>
    <x v="3"/>
    <x v="1"/>
    <x v="3"/>
    <x v="3"/>
    <x v="3"/>
    <x v="3"/>
    <x v="0"/>
  </r>
  <r>
    <s v="P0988"/>
    <s v="Michael Wilson"/>
    <n v="70"/>
    <x v="3"/>
    <x v="0"/>
    <x v="4"/>
    <x v="2"/>
    <x v="2"/>
    <x v="1"/>
    <x v="4"/>
  </r>
  <r>
    <s v="P0989"/>
    <s v="Emily Davis"/>
    <n v="60"/>
    <x v="3"/>
    <x v="0"/>
    <x v="3"/>
    <x v="4"/>
    <x v="4"/>
    <x v="2"/>
    <x v="2"/>
  </r>
  <r>
    <s v="P0990"/>
    <s v="Mary Clark"/>
    <n v="70"/>
    <x v="3"/>
    <x v="1"/>
    <x v="2"/>
    <x v="4"/>
    <x v="4"/>
    <x v="2"/>
    <x v="1"/>
  </r>
  <r>
    <s v="P0991"/>
    <s v="Laura Martinez"/>
    <n v="40"/>
    <x v="1"/>
    <x v="0"/>
    <x v="0"/>
    <x v="2"/>
    <x v="0"/>
    <x v="4"/>
    <x v="3"/>
  </r>
  <r>
    <s v="P0992"/>
    <s v="Sarah Johnson"/>
    <n v="25"/>
    <x v="0"/>
    <x v="1"/>
    <x v="3"/>
    <x v="0"/>
    <x v="4"/>
    <x v="4"/>
    <x v="0"/>
  </r>
  <r>
    <s v="P0993"/>
    <s v="Sarah Johnson"/>
    <n v="40"/>
    <x v="1"/>
    <x v="1"/>
    <x v="1"/>
    <x v="3"/>
    <x v="0"/>
    <x v="4"/>
    <x v="3"/>
  </r>
  <r>
    <s v="P0994"/>
    <s v="Laura Martinez"/>
    <n v="35"/>
    <x v="2"/>
    <x v="1"/>
    <x v="1"/>
    <x v="3"/>
    <x v="0"/>
    <x v="2"/>
    <x v="4"/>
  </r>
  <r>
    <s v="P0995"/>
    <s v="David Lee"/>
    <n v="40"/>
    <x v="1"/>
    <x v="1"/>
    <x v="4"/>
    <x v="0"/>
    <x v="3"/>
    <x v="0"/>
    <x v="2"/>
  </r>
  <r>
    <s v="P0996"/>
    <s v="Mary Clark"/>
    <n v="70"/>
    <x v="3"/>
    <x v="1"/>
    <x v="2"/>
    <x v="2"/>
    <x v="4"/>
    <x v="2"/>
    <x v="2"/>
  </r>
  <r>
    <s v="P0997"/>
    <s v="Mary Clark"/>
    <n v="40"/>
    <x v="1"/>
    <x v="1"/>
    <x v="4"/>
    <x v="3"/>
    <x v="0"/>
    <x v="3"/>
    <x v="1"/>
  </r>
  <r>
    <s v="P0998"/>
    <s v="Laura Martinez"/>
    <n v="40"/>
    <x v="1"/>
    <x v="1"/>
    <x v="4"/>
    <x v="2"/>
    <x v="3"/>
    <x v="2"/>
    <x v="2"/>
  </r>
  <r>
    <s v="P0999"/>
    <s v="Jane Smith"/>
    <n v="25"/>
    <x v="0"/>
    <x v="0"/>
    <x v="4"/>
    <x v="2"/>
    <x v="1"/>
    <x v="2"/>
    <x v="0"/>
  </r>
  <r>
    <s v="P1000"/>
    <s v="James Taylor"/>
    <n v="40"/>
    <x v="1"/>
    <x v="0"/>
    <x v="1"/>
    <x v="4"/>
    <x v="3"/>
    <x v="1"/>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P0001"/>
    <x v="0"/>
    <d v="2020-01-15T00:00:00"/>
    <n v="452.11"/>
    <s v="Pending"/>
    <s v="25%"/>
  </r>
  <r>
    <s v="P0002"/>
    <x v="0"/>
    <d v="2018-04-05T00:00:00"/>
    <n v="354.42"/>
    <s v="Pending"/>
    <s v="25%"/>
  </r>
  <r>
    <s v="P0003"/>
    <x v="1"/>
    <d v="2019-12-01T00:00:00"/>
    <n v="121.83"/>
    <s v="Paid"/>
    <s v="50%"/>
  </r>
  <r>
    <s v="P0004"/>
    <x v="2"/>
    <d v="2020-01-15T00:00:00"/>
    <n v="170.57"/>
    <s v="Pending"/>
    <s v="25%"/>
  </r>
  <r>
    <s v="P0005"/>
    <x v="3"/>
    <d v="2020-02-20T00:00:00"/>
    <n v="452.69"/>
    <s v="Pending"/>
    <s v="25%"/>
  </r>
  <r>
    <s v="P0006"/>
    <x v="3"/>
    <d v="2019-03-25T00:00:00"/>
    <n v="177.79"/>
    <s v="Paid"/>
    <s v="75%"/>
  </r>
  <r>
    <s v="P0007"/>
    <x v="4"/>
    <d v="2020-02-20T00:00:00"/>
    <n v="471.16"/>
    <s v="Pending"/>
    <s v="75%"/>
  </r>
  <r>
    <s v="P0008"/>
    <x v="2"/>
    <d v="2020-02-20T00:00:00"/>
    <n v="411.65"/>
    <s v="Paid"/>
    <s v="0%"/>
  </r>
  <r>
    <s v="P0009"/>
    <x v="2"/>
    <d v="2020-01-15T00:00:00"/>
    <n v="73.3"/>
    <s v="Not Paid"/>
    <s v="75%"/>
  </r>
  <r>
    <s v="P0010"/>
    <x v="1"/>
    <d v="2020-02-20T00:00:00"/>
    <n v="66.66"/>
    <s v="Pending"/>
    <s v="25%"/>
  </r>
  <r>
    <s v="P0011"/>
    <x v="5"/>
    <d v="2018-04-05T00:00:00"/>
    <n v="62.77"/>
    <s v="Not Paid"/>
    <s v="25%"/>
  </r>
  <r>
    <s v="P0012"/>
    <x v="3"/>
    <d v="2020-02-20T00:00:00"/>
    <n v="401"/>
    <s v="Not Paid"/>
    <s v="75%"/>
  </r>
  <r>
    <s v="P0013"/>
    <x v="5"/>
    <d v="2019-03-25T00:00:00"/>
    <n v="79.260000000000005"/>
    <s v="Pending"/>
    <s v="50%"/>
  </r>
  <r>
    <s v="P0014"/>
    <x v="3"/>
    <d v="2019-03-25T00:00:00"/>
    <n v="132.94"/>
    <s v="Paid"/>
    <s v="0%"/>
  </r>
  <r>
    <s v="P0015"/>
    <x v="3"/>
    <d v="2019-12-01T00:00:00"/>
    <n v="193.16"/>
    <s v="Pending"/>
    <s v="25%"/>
  </r>
  <r>
    <s v="P0016"/>
    <x v="5"/>
    <d v="2019-03-25T00:00:00"/>
    <n v="242.21"/>
    <s v="Not Paid"/>
    <s v="75%"/>
  </r>
  <r>
    <s v="P0017"/>
    <x v="1"/>
    <d v="2020-02-20T00:00:00"/>
    <n v="347.81"/>
    <s v="Paid"/>
    <s v="25%"/>
  </r>
  <r>
    <s v="P0018"/>
    <x v="5"/>
    <d v="2019-03-25T00:00:00"/>
    <n v="459.37"/>
    <s v="Not Paid"/>
    <s v="50%"/>
  </r>
  <r>
    <s v="P0019"/>
    <x v="0"/>
    <d v="2020-01-15T00:00:00"/>
    <n v="463.23"/>
    <s v="Paid"/>
    <s v="75%"/>
  </r>
  <r>
    <s v="P0020"/>
    <x v="4"/>
    <d v="2019-03-25T00:00:00"/>
    <n v="133.27000000000001"/>
    <s v="Not Paid"/>
    <s v="75%"/>
  </r>
  <r>
    <s v="P0021"/>
    <x v="4"/>
    <d v="2018-04-05T00:00:00"/>
    <n v="411.3"/>
    <s v="Paid"/>
    <s v="75%"/>
  </r>
  <r>
    <s v="P0022"/>
    <x v="1"/>
    <d v="2020-01-15T00:00:00"/>
    <n v="433.74"/>
    <s v="Pending"/>
    <s v="75%"/>
  </r>
  <r>
    <s v="P0023"/>
    <x v="2"/>
    <d v="2019-12-01T00:00:00"/>
    <n v="200.7"/>
    <s v="Not Paid"/>
    <s v="75%"/>
  </r>
  <r>
    <s v="P0024"/>
    <x v="0"/>
    <d v="2018-04-05T00:00:00"/>
    <n v="415.77"/>
    <s v="Not Paid"/>
    <s v="50%"/>
  </r>
  <r>
    <s v="P0025"/>
    <x v="1"/>
    <d v="2020-02-20T00:00:00"/>
    <n v="237.53"/>
    <s v="Pending"/>
    <s v="50%"/>
  </r>
  <r>
    <s v="P0026"/>
    <x v="2"/>
    <d v="2020-02-20T00:00:00"/>
    <n v="142.1"/>
    <s v="Paid"/>
    <s v="0%"/>
  </r>
  <r>
    <s v="P0027"/>
    <x v="3"/>
    <d v="2020-02-20T00:00:00"/>
    <n v="478.88"/>
    <s v="Pending"/>
    <s v="50%"/>
  </r>
  <r>
    <s v="P0028"/>
    <x v="1"/>
    <d v="2018-04-05T00:00:00"/>
    <n v="304.32"/>
    <s v="Paid"/>
    <s v="50%"/>
  </r>
  <r>
    <s v="P0029"/>
    <x v="1"/>
    <d v="2018-04-05T00:00:00"/>
    <n v="90.76"/>
    <s v="Not Paid"/>
    <s v="75%"/>
  </r>
  <r>
    <s v="P0030"/>
    <x v="2"/>
    <d v="2018-04-05T00:00:00"/>
    <n v="471.24"/>
    <s v="Pending"/>
    <s v="50%"/>
  </r>
  <r>
    <s v="P0031"/>
    <x v="1"/>
    <d v="2020-01-15T00:00:00"/>
    <n v="294.32"/>
    <s v="Not Paid"/>
    <s v="25%"/>
  </r>
  <r>
    <s v="P0032"/>
    <x v="1"/>
    <d v="2020-01-15T00:00:00"/>
    <n v="463.46"/>
    <s v="Paid"/>
    <s v="50%"/>
  </r>
  <r>
    <s v="P0033"/>
    <x v="1"/>
    <d v="2020-02-20T00:00:00"/>
    <n v="397.82"/>
    <s v="Pending"/>
    <s v="25%"/>
  </r>
  <r>
    <s v="P0034"/>
    <x v="2"/>
    <d v="2019-03-25T00:00:00"/>
    <n v="220.66"/>
    <s v="Pending"/>
    <s v="50%"/>
  </r>
  <r>
    <s v="P0035"/>
    <x v="4"/>
    <d v="2020-02-20T00:00:00"/>
    <n v="77.150000000000006"/>
    <s v="Paid"/>
    <s v="75%"/>
  </r>
  <r>
    <s v="P0036"/>
    <x v="4"/>
    <d v="2019-12-01T00:00:00"/>
    <n v="60.94"/>
    <s v="Pending"/>
    <s v="75%"/>
  </r>
  <r>
    <s v="P0037"/>
    <x v="2"/>
    <d v="2020-01-15T00:00:00"/>
    <n v="384.98"/>
    <s v="Pending"/>
    <s v="75%"/>
  </r>
  <r>
    <s v="P0038"/>
    <x v="1"/>
    <d v="2018-04-05T00:00:00"/>
    <n v="288.63"/>
    <s v="Pending"/>
    <s v="50%"/>
  </r>
  <r>
    <s v="P0039"/>
    <x v="5"/>
    <d v="2020-01-15T00:00:00"/>
    <n v="167.85"/>
    <s v="Not Paid"/>
    <s v="75%"/>
  </r>
  <r>
    <s v="P0040"/>
    <x v="2"/>
    <d v="2018-04-05T00:00:00"/>
    <n v="84.34"/>
    <s v="Not Paid"/>
    <s v="0%"/>
  </r>
  <r>
    <s v="P0041"/>
    <x v="1"/>
    <d v="2019-12-01T00:00:00"/>
    <n v="483.7"/>
    <s v="Paid"/>
    <s v="50%"/>
  </r>
  <r>
    <s v="P0042"/>
    <x v="2"/>
    <d v="2019-12-01T00:00:00"/>
    <n v="360.79"/>
    <s v="Paid"/>
    <s v="50%"/>
  </r>
  <r>
    <s v="P0043"/>
    <x v="0"/>
    <d v="2020-01-15T00:00:00"/>
    <n v="322.23"/>
    <s v="Paid"/>
    <s v="50%"/>
  </r>
  <r>
    <s v="P0044"/>
    <x v="1"/>
    <d v="2018-04-05T00:00:00"/>
    <n v="140"/>
    <s v="Paid"/>
    <s v="25%"/>
  </r>
  <r>
    <s v="P0045"/>
    <x v="2"/>
    <d v="2019-12-01T00:00:00"/>
    <n v="392.51"/>
    <s v="Paid"/>
    <s v="50%"/>
  </r>
  <r>
    <s v="P0046"/>
    <x v="0"/>
    <d v="2020-02-20T00:00:00"/>
    <n v="83.28"/>
    <s v="Paid"/>
    <s v="25%"/>
  </r>
  <r>
    <s v="P0047"/>
    <x v="2"/>
    <d v="2020-02-20T00:00:00"/>
    <n v="135.22"/>
    <s v="Paid"/>
    <s v="75%"/>
  </r>
  <r>
    <s v="P0048"/>
    <x v="0"/>
    <d v="2018-04-05T00:00:00"/>
    <n v="97.17"/>
    <s v="Pending"/>
    <s v="25%"/>
  </r>
  <r>
    <s v="P0049"/>
    <x v="3"/>
    <d v="2020-01-15T00:00:00"/>
    <n v="478.73"/>
    <s v="Pending"/>
    <s v="75%"/>
  </r>
  <r>
    <s v="P0050"/>
    <x v="1"/>
    <d v="2019-12-01T00:00:00"/>
    <n v="240.03"/>
    <s v="Pending"/>
    <s v="50%"/>
  </r>
  <r>
    <s v="P0051"/>
    <x v="4"/>
    <d v="2020-01-15T00:00:00"/>
    <n v="351.64"/>
    <s v="Paid"/>
    <s v="75%"/>
  </r>
  <r>
    <s v="P0052"/>
    <x v="0"/>
    <d v="2020-02-20T00:00:00"/>
    <n v="100"/>
    <s v="Paid"/>
    <s v="80%"/>
  </r>
  <r>
    <s v="P0053"/>
    <x v="2"/>
    <d v="2019-12-01T00:00:00"/>
    <n v="264.20999999999998"/>
    <s v="Paid"/>
    <s v="50%"/>
  </r>
  <r>
    <s v="P0054"/>
    <x v="3"/>
    <d v="2020-01-15T00:00:00"/>
    <n v="336.83"/>
    <s v="Paid"/>
    <s v="0%"/>
  </r>
  <r>
    <s v="P0055"/>
    <x v="4"/>
    <d v="2019-03-25T00:00:00"/>
    <n v="124.98"/>
    <s v="Not Paid"/>
    <s v="50%"/>
  </r>
  <r>
    <s v="P0056"/>
    <x v="0"/>
    <d v="2018-04-05T00:00:00"/>
    <n v="105.44"/>
    <s v="Pending"/>
    <s v="25%"/>
  </r>
  <r>
    <s v="P0057"/>
    <x v="3"/>
    <d v="2018-04-05T00:00:00"/>
    <n v="121.61"/>
    <s v="Pending"/>
    <s v="50%"/>
  </r>
  <r>
    <s v="P0058"/>
    <x v="0"/>
    <d v="2019-03-25T00:00:00"/>
    <n v="490.32"/>
    <s v="Not Paid"/>
    <s v="75%"/>
  </r>
  <r>
    <s v="P0059"/>
    <x v="1"/>
    <d v="2020-02-20T00:00:00"/>
    <n v="210.67"/>
    <s v="Pending"/>
    <s v="25%"/>
  </r>
  <r>
    <s v="P0060"/>
    <x v="1"/>
    <d v="2019-12-01T00:00:00"/>
    <n v="105.84"/>
    <s v="Pending"/>
    <s v="25%"/>
  </r>
  <r>
    <s v="P0061"/>
    <x v="0"/>
    <d v="2018-04-05T00:00:00"/>
    <n v="146.72999999999999"/>
    <s v="Pending"/>
    <s v="0%"/>
  </r>
  <r>
    <s v="P0062"/>
    <x v="5"/>
    <d v="2019-03-25T00:00:00"/>
    <n v="418.74"/>
    <s v="Pending"/>
    <s v="50%"/>
  </r>
  <r>
    <s v="P0063"/>
    <x v="4"/>
    <d v="2019-03-25T00:00:00"/>
    <n v="209.43"/>
    <s v="Pending"/>
    <s v="25%"/>
  </r>
  <r>
    <s v="P0064"/>
    <x v="4"/>
    <d v="2020-02-20T00:00:00"/>
    <n v="309.51"/>
    <s v="Not Paid"/>
    <s v="50%"/>
  </r>
  <r>
    <s v="P0065"/>
    <x v="0"/>
    <d v="2020-02-20T00:00:00"/>
    <n v="472.61"/>
    <s v="Not Paid"/>
    <s v="75%"/>
  </r>
  <r>
    <s v="P0066"/>
    <x v="1"/>
    <d v="2020-01-15T00:00:00"/>
    <n v="145.27000000000001"/>
    <s v="Paid"/>
    <s v="50%"/>
  </r>
  <r>
    <s v="P0067"/>
    <x v="1"/>
    <d v="2018-04-05T00:00:00"/>
    <n v="265.87"/>
    <s v="Paid"/>
    <s v="25%"/>
  </r>
  <r>
    <s v="P0068"/>
    <x v="1"/>
    <d v="2020-01-15T00:00:00"/>
    <n v="411.26"/>
    <s v="Pending"/>
    <s v="50%"/>
  </r>
  <r>
    <s v="P0069"/>
    <x v="1"/>
    <d v="2019-03-25T00:00:00"/>
    <n v="493.36"/>
    <s v="Pending"/>
    <s v="25%"/>
  </r>
  <r>
    <s v="P0070"/>
    <x v="2"/>
    <d v="2019-12-01T00:00:00"/>
    <n v="328.02"/>
    <s v="Pending"/>
    <s v="0%"/>
  </r>
  <r>
    <s v="P0071"/>
    <x v="0"/>
    <d v="2019-12-01T00:00:00"/>
    <n v="224.81"/>
    <s v="Paid"/>
    <s v="75%"/>
  </r>
  <r>
    <s v="P0072"/>
    <x v="5"/>
    <d v="2020-02-20T00:00:00"/>
    <n v="271.45999999999998"/>
    <s v="Pending"/>
    <s v="25%"/>
  </r>
  <r>
    <s v="P0073"/>
    <x v="0"/>
    <d v="2019-12-01T00:00:00"/>
    <n v="393.35"/>
    <s v="Not Paid"/>
    <s v="25%"/>
  </r>
  <r>
    <s v="P0074"/>
    <x v="2"/>
    <d v="2019-12-01T00:00:00"/>
    <n v="207.35"/>
    <s v="Not Paid"/>
    <s v="25%"/>
  </r>
  <r>
    <s v="P0075"/>
    <x v="1"/>
    <d v="2019-12-01T00:00:00"/>
    <n v="269.31"/>
    <s v="Not Paid"/>
    <s v="25%"/>
  </r>
  <r>
    <s v="P0076"/>
    <x v="5"/>
    <d v="2019-03-25T00:00:00"/>
    <n v="224.82"/>
    <s v="Not Paid"/>
    <s v="25%"/>
  </r>
  <r>
    <s v="P0077"/>
    <x v="1"/>
    <d v="2019-12-01T00:00:00"/>
    <n v="417.09"/>
    <s v="Pending"/>
    <s v="50%"/>
  </r>
  <r>
    <s v="P0078"/>
    <x v="1"/>
    <d v="2019-12-01T00:00:00"/>
    <n v="240.61"/>
    <s v="Pending"/>
    <s v="75%"/>
  </r>
  <r>
    <s v="P0079"/>
    <x v="0"/>
    <d v="2019-12-01T00:00:00"/>
    <n v="206.65"/>
    <s v="Not Paid"/>
    <s v="50%"/>
  </r>
  <r>
    <s v="P0080"/>
    <x v="0"/>
    <d v="2020-01-15T00:00:00"/>
    <n v="107.22"/>
    <s v="Paid"/>
    <s v="0%"/>
  </r>
  <r>
    <s v="P0081"/>
    <x v="0"/>
    <d v="2019-03-25T00:00:00"/>
    <n v="125.21"/>
    <s v="Pending"/>
    <s v="25%"/>
  </r>
  <r>
    <s v="P0082"/>
    <x v="4"/>
    <d v="2020-02-20T00:00:00"/>
    <n v="129.41"/>
    <s v="Paid"/>
    <s v="25%"/>
  </r>
  <r>
    <s v="P0083"/>
    <x v="0"/>
    <d v="2020-01-15T00:00:00"/>
    <n v="498.84"/>
    <s v="Pending"/>
    <s v="50%"/>
  </r>
  <r>
    <s v="P0084"/>
    <x v="0"/>
    <d v="2018-04-05T00:00:00"/>
    <n v="396.62"/>
    <s v="Paid"/>
    <s v="25%"/>
  </r>
  <r>
    <s v="P0085"/>
    <x v="4"/>
    <d v="2019-03-25T00:00:00"/>
    <n v="300.64"/>
    <s v="Not Paid"/>
    <s v="25%"/>
  </r>
  <r>
    <s v="P0086"/>
    <x v="2"/>
    <d v="2019-03-25T00:00:00"/>
    <n v="354.94"/>
    <s v="Paid"/>
    <s v="0%"/>
  </r>
  <r>
    <s v="P0087"/>
    <x v="1"/>
    <d v="2018-04-05T00:00:00"/>
    <n v="444.52"/>
    <s v="Pending"/>
    <s v="75%"/>
  </r>
  <r>
    <s v="P0088"/>
    <x v="3"/>
    <d v="2018-04-05T00:00:00"/>
    <n v="131.1"/>
    <s v="Paid"/>
    <s v="25%"/>
  </r>
  <r>
    <s v="P0089"/>
    <x v="0"/>
    <d v="2018-04-05T00:00:00"/>
    <n v="196.29"/>
    <s v="Pending"/>
    <s v="0%"/>
  </r>
  <r>
    <s v="P0090"/>
    <x v="3"/>
    <d v="2020-02-20T00:00:00"/>
    <n v="422.05"/>
    <s v="Not Paid"/>
    <s v="0%"/>
  </r>
  <r>
    <s v="P0091"/>
    <x v="2"/>
    <d v="2019-12-01T00:00:00"/>
    <n v="407.22"/>
    <s v="Paid"/>
    <s v="0%"/>
  </r>
  <r>
    <s v="P0092"/>
    <x v="1"/>
    <d v="2019-03-25T00:00:00"/>
    <n v="249.94"/>
    <s v="Not Paid"/>
    <s v="0%"/>
  </r>
  <r>
    <s v="P0093"/>
    <x v="0"/>
    <d v="2019-12-01T00:00:00"/>
    <n v="189.63"/>
    <s v="Pending"/>
    <s v="0%"/>
  </r>
  <r>
    <s v="P0094"/>
    <x v="2"/>
    <d v="2019-12-01T00:00:00"/>
    <n v="266.31"/>
    <s v="Pending"/>
    <s v="75%"/>
  </r>
  <r>
    <s v="P0095"/>
    <x v="1"/>
    <d v="2018-04-05T00:00:00"/>
    <n v="384.6"/>
    <s v="Pending"/>
    <s v="75%"/>
  </r>
  <r>
    <s v="P0096"/>
    <x v="2"/>
    <d v="2020-02-20T00:00:00"/>
    <n v="153.12"/>
    <s v="Pending"/>
    <s v="50%"/>
  </r>
  <r>
    <s v="P0097"/>
    <x v="5"/>
    <d v="2020-01-15T00:00:00"/>
    <n v="155.01"/>
    <s v="Pending"/>
    <s v="75%"/>
  </r>
  <r>
    <s v="P0098"/>
    <x v="5"/>
    <d v="2020-02-20T00:00:00"/>
    <n v="110.2"/>
    <s v="Paid"/>
    <s v="75%"/>
  </r>
  <r>
    <s v="P0099"/>
    <x v="2"/>
    <d v="2019-12-01T00:00:00"/>
    <n v="241.35"/>
    <s v="Pending"/>
    <s v="25%"/>
  </r>
  <r>
    <s v="P0100"/>
    <x v="5"/>
    <d v="2020-02-20T00:00:00"/>
    <n v="270.68"/>
    <s v="Pending"/>
    <s v="25%"/>
  </r>
  <r>
    <s v="P0101"/>
    <x v="3"/>
    <d v="2018-04-05T00:00:00"/>
    <n v="58.24"/>
    <s v="Not Paid"/>
    <s v="50%"/>
  </r>
  <r>
    <s v="P0102"/>
    <x v="2"/>
    <d v="2020-01-15T00:00:00"/>
    <n v="129.69"/>
    <s v="Not Paid"/>
    <s v="0%"/>
  </r>
  <r>
    <s v="P0103"/>
    <x v="4"/>
    <d v="2018-04-05T00:00:00"/>
    <n v="494.88"/>
    <s v="Pending"/>
    <s v="75%"/>
  </r>
  <r>
    <s v="P0104"/>
    <x v="4"/>
    <d v="2020-01-15T00:00:00"/>
    <n v="468.49"/>
    <s v="Pending"/>
    <s v="75%"/>
  </r>
  <r>
    <s v="P0105"/>
    <x v="0"/>
    <d v="2019-12-01T00:00:00"/>
    <n v="331.26"/>
    <s v="Pending"/>
    <s v="75%"/>
  </r>
  <r>
    <s v="P0106"/>
    <x v="1"/>
    <d v="2020-01-15T00:00:00"/>
    <n v="456.65"/>
    <s v="Paid"/>
    <s v="0%"/>
  </r>
  <r>
    <s v="P0107"/>
    <x v="0"/>
    <d v="2020-01-15T00:00:00"/>
    <n v="407.85"/>
    <s v="Paid"/>
    <s v="50%"/>
  </r>
  <r>
    <s v="P0108"/>
    <x v="1"/>
    <d v="2020-01-15T00:00:00"/>
    <n v="491.47"/>
    <s v="Pending"/>
    <s v="25%"/>
  </r>
  <r>
    <s v="P0109"/>
    <x v="4"/>
    <d v="2020-02-20T00:00:00"/>
    <n v="198.15"/>
    <s v="Pending"/>
    <s v="0%"/>
  </r>
  <r>
    <s v="P0110"/>
    <x v="0"/>
    <d v="2020-02-20T00:00:00"/>
    <n v="227.02"/>
    <s v="Pending"/>
    <s v="75%"/>
  </r>
  <r>
    <s v="P0111"/>
    <x v="4"/>
    <d v="2019-12-01T00:00:00"/>
    <n v="275.49"/>
    <s v="Pending"/>
    <s v="25%"/>
  </r>
  <r>
    <s v="P0112"/>
    <x v="3"/>
    <d v="2020-01-15T00:00:00"/>
    <n v="359.98"/>
    <s v="Pending"/>
    <s v="25%"/>
  </r>
  <r>
    <s v="P0113"/>
    <x v="2"/>
    <d v="2019-03-25T00:00:00"/>
    <n v="413.77"/>
    <s v="Not Paid"/>
    <s v="75%"/>
  </r>
  <r>
    <s v="P0114"/>
    <x v="0"/>
    <d v="2019-12-01T00:00:00"/>
    <n v="212.49"/>
    <s v="Pending"/>
    <s v="50%"/>
  </r>
  <r>
    <s v="P0115"/>
    <x v="4"/>
    <d v="2020-01-15T00:00:00"/>
    <n v="149.31"/>
    <s v="Paid"/>
    <s v="75%"/>
  </r>
  <r>
    <s v="P0116"/>
    <x v="4"/>
    <d v="2020-01-15T00:00:00"/>
    <n v="352.45"/>
    <s v="Pending"/>
    <s v="75%"/>
  </r>
  <r>
    <s v="P0117"/>
    <x v="3"/>
    <d v="2020-02-20T00:00:00"/>
    <n v="208.82"/>
    <s v="Pending"/>
    <s v="50%"/>
  </r>
  <r>
    <s v="P0118"/>
    <x v="1"/>
    <d v="2019-12-01T00:00:00"/>
    <n v="188.42"/>
    <s v="Not Paid"/>
    <s v="50%"/>
  </r>
  <r>
    <s v="P0119"/>
    <x v="2"/>
    <d v="2020-01-15T00:00:00"/>
    <n v="326.51"/>
    <s v="Pending"/>
    <s v="75%"/>
  </r>
  <r>
    <s v="P0120"/>
    <x v="5"/>
    <d v="2020-01-15T00:00:00"/>
    <n v="443.47"/>
    <s v="Pending"/>
    <s v="75%"/>
  </r>
  <r>
    <s v="P0121"/>
    <x v="0"/>
    <d v="2019-12-01T00:00:00"/>
    <n v="375.61"/>
    <s v="Pending"/>
    <s v="25%"/>
  </r>
  <r>
    <s v="P0122"/>
    <x v="0"/>
    <d v="2019-03-25T00:00:00"/>
    <n v="290.17"/>
    <s v="Not Paid"/>
    <s v="25%"/>
  </r>
  <r>
    <s v="P0123"/>
    <x v="0"/>
    <d v="2019-12-01T00:00:00"/>
    <n v="81.94"/>
    <s v="Pending"/>
    <s v="75%"/>
  </r>
  <r>
    <s v="P0124"/>
    <x v="3"/>
    <d v="2019-12-01T00:00:00"/>
    <n v="65.27"/>
    <s v="Pending"/>
    <s v="0%"/>
  </r>
  <r>
    <s v="P0125"/>
    <x v="1"/>
    <d v="2019-03-25T00:00:00"/>
    <n v="295.2"/>
    <s v="Paid"/>
    <s v="50%"/>
  </r>
  <r>
    <s v="P0126"/>
    <x v="5"/>
    <d v="2019-12-01T00:00:00"/>
    <n v="266.24"/>
    <s v="Not Paid"/>
    <s v="75%"/>
  </r>
  <r>
    <s v="P0127"/>
    <x v="2"/>
    <d v="2020-01-15T00:00:00"/>
    <n v="81.099999999999994"/>
    <s v="Not Paid"/>
    <s v="25%"/>
  </r>
  <r>
    <s v="P0128"/>
    <x v="1"/>
    <d v="2019-12-01T00:00:00"/>
    <n v="112.71"/>
    <s v="Pending"/>
    <s v="75%"/>
  </r>
  <r>
    <s v="P0129"/>
    <x v="2"/>
    <d v="2019-03-25T00:00:00"/>
    <n v="482.22"/>
    <s v="Pending"/>
    <s v="25%"/>
  </r>
  <r>
    <s v="P0130"/>
    <x v="0"/>
    <d v="2018-04-05T00:00:00"/>
    <n v="475.4"/>
    <s v="Not Paid"/>
    <s v="0%"/>
  </r>
  <r>
    <s v="P0131"/>
    <x v="0"/>
    <d v="2019-12-01T00:00:00"/>
    <n v="445.09"/>
    <s v="Pending"/>
    <s v="25%"/>
  </r>
  <r>
    <s v="P0132"/>
    <x v="5"/>
    <d v="2020-02-20T00:00:00"/>
    <n v="160.22999999999999"/>
    <s v="Not Paid"/>
    <s v="25%"/>
  </r>
  <r>
    <s v="P0133"/>
    <x v="3"/>
    <d v="2020-01-15T00:00:00"/>
    <n v="418.02"/>
    <s v="Not Paid"/>
    <s v="50%"/>
  </r>
  <r>
    <s v="P0134"/>
    <x v="0"/>
    <d v="2020-01-15T00:00:00"/>
    <n v="362.27"/>
    <s v="Paid"/>
    <s v="75%"/>
  </r>
  <r>
    <s v="P0135"/>
    <x v="3"/>
    <d v="2020-02-20T00:00:00"/>
    <n v="237.53"/>
    <s v="Not Paid"/>
    <s v="0%"/>
  </r>
  <r>
    <s v="P0136"/>
    <x v="0"/>
    <d v="2020-02-20T00:00:00"/>
    <n v="166.38"/>
    <s v="Pending"/>
    <s v="75%"/>
  </r>
  <r>
    <s v="P0137"/>
    <x v="2"/>
    <d v="2019-12-01T00:00:00"/>
    <n v="201.04"/>
    <s v="Pending"/>
    <s v="50%"/>
  </r>
  <r>
    <s v="P0138"/>
    <x v="0"/>
    <d v="2020-02-20T00:00:00"/>
    <n v="182.18"/>
    <s v="Pending"/>
    <s v="25%"/>
  </r>
  <r>
    <s v="P0139"/>
    <x v="0"/>
    <d v="2018-04-05T00:00:00"/>
    <n v="111.86"/>
    <s v="Paid"/>
    <s v="75%"/>
  </r>
  <r>
    <s v="P0140"/>
    <x v="2"/>
    <d v="2019-03-25T00:00:00"/>
    <n v="453.37"/>
    <s v="Not Paid"/>
    <s v="50%"/>
  </r>
  <r>
    <s v="P0141"/>
    <x v="3"/>
    <d v="2020-02-20T00:00:00"/>
    <n v="105.81"/>
    <s v="Not Paid"/>
    <s v="75%"/>
  </r>
  <r>
    <s v="P0142"/>
    <x v="4"/>
    <d v="2020-02-20T00:00:00"/>
    <n v="113.57"/>
    <s v="Not Paid"/>
    <s v="0%"/>
  </r>
  <r>
    <s v="P0143"/>
    <x v="5"/>
    <d v="2018-04-05T00:00:00"/>
    <n v="233.91"/>
    <s v="Pending"/>
    <s v="50%"/>
  </r>
  <r>
    <s v="P0144"/>
    <x v="1"/>
    <d v="2020-01-15T00:00:00"/>
    <n v="260.63"/>
    <s v="Not Paid"/>
    <s v="0%"/>
  </r>
  <r>
    <s v="P0145"/>
    <x v="0"/>
    <d v="2020-01-15T00:00:00"/>
    <n v="180.04"/>
    <s v="Paid"/>
    <s v="25%"/>
  </r>
  <r>
    <s v="P0146"/>
    <x v="5"/>
    <d v="2019-12-01T00:00:00"/>
    <n v="357.24"/>
    <s v="Paid"/>
    <s v="25%"/>
  </r>
  <r>
    <s v="P0147"/>
    <x v="1"/>
    <d v="2018-04-05T00:00:00"/>
    <n v="439.35"/>
    <s v="Pending"/>
    <s v="25%"/>
  </r>
  <r>
    <s v="P0148"/>
    <x v="1"/>
    <d v="2019-03-25T00:00:00"/>
    <n v="478.37"/>
    <s v="Pending"/>
    <s v="50%"/>
  </r>
  <r>
    <s v="P0149"/>
    <x v="0"/>
    <d v="2019-03-25T00:00:00"/>
    <n v="347"/>
    <s v="Paid"/>
    <s v="75%"/>
  </r>
  <r>
    <s v="P0150"/>
    <x v="2"/>
    <d v="2018-04-05T00:00:00"/>
    <n v="50.04"/>
    <s v="Pending"/>
    <s v="50%"/>
  </r>
  <r>
    <s v="P0151"/>
    <x v="4"/>
    <d v="2019-03-25T00:00:00"/>
    <n v="223.14"/>
    <s v="Pending"/>
    <s v="25%"/>
  </r>
  <r>
    <s v="P0152"/>
    <x v="3"/>
    <d v="2020-01-15T00:00:00"/>
    <n v="343.35"/>
    <s v="Not Paid"/>
    <s v="75%"/>
  </r>
  <r>
    <s v="P0153"/>
    <x v="5"/>
    <d v="2019-03-25T00:00:00"/>
    <n v="360.46"/>
    <s v="Not Paid"/>
    <s v="50%"/>
  </r>
  <r>
    <s v="P0154"/>
    <x v="0"/>
    <d v="2019-03-25T00:00:00"/>
    <n v="111.25"/>
    <s v="Pending"/>
    <s v="50%"/>
  </r>
  <r>
    <s v="P0155"/>
    <x v="1"/>
    <d v="2018-04-05T00:00:00"/>
    <n v="230.48"/>
    <s v="Pending"/>
    <s v="75%"/>
  </r>
  <r>
    <s v="P0156"/>
    <x v="5"/>
    <d v="2018-04-05T00:00:00"/>
    <n v="257.29000000000002"/>
    <s v="Paid"/>
    <s v="25%"/>
  </r>
  <r>
    <s v="P0157"/>
    <x v="4"/>
    <d v="2019-03-25T00:00:00"/>
    <n v="142.69"/>
    <s v="Paid"/>
    <s v="25%"/>
  </r>
  <r>
    <s v="P0158"/>
    <x v="2"/>
    <d v="2020-02-20T00:00:00"/>
    <n v="172.23"/>
    <s v="Pending"/>
    <s v="25%"/>
  </r>
  <r>
    <s v="P0159"/>
    <x v="2"/>
    <d v="2018-04-05T00:00:00"/>
    <n v="426.79"/>
    <s v="Pending"/>
    <s v="50%"/>
  </r>
  <r>
    <s v="P0160"/>
    <x v="0"/>
    <d v="2019-12-01T00:00:00"/>
    <n v="410.35"/>
    <s v="Paid"/>
    <s v="25%"/>
  </r>
  <r>
    <s v="P0161"/>
    <x v="4"/>
    <d v="2019-12-01T00:00:00"/>
    <n v="218.96"/>
    <s v="Not Paid"/>
    <s v="25%"/>
  </r>
  <r>
    <s v="P0162"/>
    <x v="1"/>
    <d v="2020-01-15T00:00:00"/>
    <n v="184.25"/>
    <s v="Paid"/>
    <s v="50%"/>
  </r>
  <r>
    <s v="P0163"/>
    <x v="5"/>
    <d v="2019-03-25T00:00:00"/>
    <n v="220.53"/>
    <s v="Pending"/>
    <s v="75%"/>
  </r>
  <r>
    <s v="P0164"/>
    <x v="0"/>
    <d v="2020-02-20T00:00:00"/>
    <n v="225.6"/>
    <s v="Not Paid"/>
    <s v="75%"/>
  </r>
  <r>
    <s v="P0165"/>
    <x v="0"/>
    <d v="2020-01-15T00:00:00"/>
    <n v="273.07"/>
    <s v="Paid"/>
    <s v="25%"/>
  </r>
  <r>
    <s v="P0166"/>
    <x v="3"/>
    <d v="2019-03-25T00:00:00"/>
    <n v="484.61"/>
    <s v="Not Paid"/>
    <s v="75%"/>
  </r>
  <r>
    <s v="P0167"/>
    <x v="2"/>
    <d v="2018-04-05T00:00:00"/>
    <n v="107.27"/>
    <s v="Pending"/>
    <s v="75%"/>
  </r>
  <r>
    <s v="P0168"/>
    <x v="1"/>
    <d v="2019-12-01T00:00:00"/>
    <n v="288.83999999999997"/>
    <s v="Pending"/>
    <s v="75%"/>
  </r>
  <r>
    <s v="P0169"/>
    <x v="3"/>
    <d v="2020-02-20T00:00:00"/>
    <n v="236.59"/>
    <s v="Not Paid"/>
    <s v="75%"/>
  </r>
  <r>
    <s v="P0170"/>
    <x v="3"/>
    <d v="2019-12-01T00:00:00"/>
    <n v="474.51"/>
    <s v="Pending"/>
    <s v="50%"/>
  </r>
  <r>
    <s v="P0171"/>
    <x v="0"/>
    <d v="2018-04-05T00:00:00"/>
    <n v="217.08"/>
    <s v="Paid"/>
    <s v="50%"/>
  </r>
  <r>
    <s v="P0172"/>
    <x v="4"/>
    <d v="2019-03-25T00:00:00"/>
    <n v="104.38"/>
    <s v="Not Paid"/>
    <s v="75%"/>
  </r>
  <r>
    <s v="P0173"/>
    <x v="4"/>
    <d v="2018-04-05T00:00:00"/>
    <n v="173"/>
    <s v="Not Paid"/>
    <s v="75%"/>
  </r>
  <r>
    <s v="P0174"/>
    <x v="4"/>
    <d v="2018-04-05T00:00:00"/>
    <n v="494.52"/>
    <s v="Paid"/>
    <s v="50%"/>
  </r>
  <r>
    <s v="P0175"/>
    <x v="0"/>
    <d v="2019-12-01T00:00:00"/>
    <n v="351.47"/>
    <s v="Pending"/>
    <s v="50%"/>
  </r>
  <r>
    <s v="P0176"/>
    <x v="4"/>
    <d v="2020-02-20T00:00:00"/>
    <n v="131.72999999999999"/>
    <s v="Pending"/>
    <s v="50%"/>
  </r>
  <r>
    <s v="P0177"/>
    <x v="3"/>
    <d v="2018-04-05T00:00:00"/>
    <n v="392.86"/>
    <s v="Pending"/>
    <s v="25%"/>
  </r>
  <r>
    <s v="P0178"/>
    <x v="1"/>
    <d v="2019-12-01T00:00:00"/>
    <n v="59.49"/>
    <s v="Paid"/>
    <s v="50%"/>
  </r>
  <r>
    <s v="P0179"/>
    <x v="3"/>
    <d v="2020-02-20T00:00:00"/>
    <n v="267.72000000000003"/>
    <s v="Not Paid"/>
    <s v="25%"/>
  </r>
  <r>
    <s v="P0180"/>
    <x v="4"/>
    <d v="2019-03-25T00:00:00"/>
    <n v="480.37"/>
    <s v="Pending"/>
    <s v="0%"/>
  </r>
  <r>
    <s v="P0181"/>
    <x v="5"/>
    <d v="2019-03-25T00:00:00"/>
    <n v="412.3"/>
    <s v="Pending"/>
    <s v="75%"/>
  </r>
  <r>
    <s v="P0182"/>
    <x v="4"/>
    <d v="2020-01-15T00:00:00"/>
    <n v="177.93"/>
    <s v="Paid"/>
    <s v="75%"/>
  </r>
  <r>
    <s v="P0183"/>
    <x v="1"/>
    <d v="2019-12-01T00:00:00"/>
    <n v="288.14"/>
    <s v="Not Paid"/>
    <s v="25%"/>
  </r>
  <r>
    <s v="P0184"/>
    <x v="3"/>
    <d v="2020-02-20T00:00:00"/>
    <n v="480.41"/>
    <s v="Paid"/>
    <s v="50%"/>
  </r>
  <r>
    <s v="P0185"/>
    <x v="5"/>
    <d v="2018-04-05T00:00:00"/>
    <n v="416.55"/>
    <s v="Pending"/>
    <s v="25%"/>
  </r>
  <r>
    <s v="P0186"/>
    <x v="3"/>
    <d v="2019-03-25T00:00:00"/>
    <n v="386.89"/>
    <s v="Not Paid"/>
    <s v="75%"/>
  </r>
  <r>
    <s v="P0187"/>
    <x v="1"/>
    <d v="2020-02-20T00:00:00"/>
    <n v="324.45999999999998"/>
    <s v="Pending"/>
    <s v="50%"/>
  </r>
  <r>
    <s v="P0188"/>
    <x v="4"/>
    <d v="2019-12-01T00:00:00"/>
    <n v="373.76"/>
    <s v="Paid"/>
    <s v="75%"/>
  </r>
  <r>
    <s v="P0189"/>
    <x v="0"/>
    <d v="2020-01-15T00:00:00"/>
    <n v="176.5"/>
    <s v="Pending"/>
    <s v="75%"/>
  </r>
  <r>
    <s v="P0190"/>
    <x v="3"/>
    <d v="2019-03-25T00:00:00"/>
    <n v="296.47000000000003"/>
    <s v="Paid"/>
    <s v="0%"/>
  </r>
  <r>
    <s v="P0191"/>
    <x v="1"/>
    <d v="2020-02-20T00:00:00"/>
    <n v="65.23"/>
    <s v="Pending"/>
    <s v="25%"/>
  </r>
  <r>
    <s v="P0192"/>
    <x v="4"/>
    <d v="2020-02-20T00:00:00"/>
    <n v="220.49"/>
    <s v="Paid"/>
    <s v="50%"/>
  </r>
  <r>
    <s v="P0193"/>
    <x v="2"/>
    <d v="2020-02-20T00:00:00"/>
    <n v="341.5"/>
    <s v="Not Paid"/>
    <s v="50%"/>
  </r>
  <r>
    <s v="P0194"/>
    <x v="1"/>
    <d v="2019-12-01T00:00:00"/>
    <n v="375.63"/>
    <s v="Paid"/>
    <s v="75%"/>
  </r>
  <r>
    <s v="P0195"/>
    <x v="1"/>
    <d v="2019-12-01T00:00:00"/>
    <n v="442.75"/>
    <s v="Paid"/>
    <s v="25%"/>
  </r>
  <r>
    <s v="P0196"/>
    <x v="3"/>
    <d v="2019-12-01T00:00:00"/>
    <n v="66.25"/>
    <s v="Pending"/>
    <s v="0%"/>
  </r>
  <r>
    <s v="P0197"/>
    <x v="2"/>
    <d v="2018-04-05T00:00:00"/>
    <n v="98.4"/>
    <s v="Pending"/>
    <s v="75%"/>
  </r>
  <r>
    <s v="P0198"/>
    <x v="4"/>
    <d v="2020-02-20T00:00:00"/>
    <n v="158.72999999999999"/>
    <s v="Pending"/>
    <s v="25%"/>
  </r>
  <r>
    <s v="P0199"/>
    <x v="4"/>
    <d v="2019-03-25T00:00:00"/>
    <n v="397.2"/>
    <s v="Paid"/>
    <s v="0%"/>
  </r>
  <r>
    <s v="P0200"/>
    <x v="5"/>
    <d v="2019-12-01T00:00:00"/>
    <n v="263.14"/>
    <s v="Not Paid"/>
    <s v="50%"/>
  </r>
  <r>
    <s v="P0201"/>
    <x v="3"/>
    <d v="2019-12-01T00:00:00"/>
    <n v="462.56"/>
    <s v="Not Paid"/>
    <s v="25%"/>
  </r>
  <r>
    <s v="P0202"/>
    <x v="3"/>
    <d v="2020-02-20T00:00:00"/>
    <n v="142.62"/>
    <s v="Not Paid"/>
    <s v="25%"/>
  </r>
  <r>
    <s v="P0203"/>
    <x v="0"/>
    <d v="2019-12-01T00:00:00"/>
    <n v="430.62"/>
    <s v="Pending"/>
    <s v="25%"/>
  </r>
  <r>
    <s v="P0204"/>
    <x v="3"/>
    <d v="2018-04-05T00:00:00"/>
    <n v="88.55"/>
    <s v="Paid"/>
    <s v="25%"/>
  </r>
  <r>
    <s v="P0205"/>
    <x v="2"/>
    <d v="2018-04-05T00:00:00"/>
    <n v="380.44"/>
    <s v="Paid"/>
    <s v="0%"/>
  </r>
  <r>
    <s v="P0206"/>
    <x v="2"/>
    <d v="2019-12-01T00:00:00"/>
    <n v="184.7"/>
    <s v="Not Paid"/>
    <s v="50%"/>
  </r>
  <r>
    <s v="P0207"/>
    <x v="2"/>
    <d v="2020-02-20T00:00:00"/>
    <n v="463.04"/>
    <s v="Paid"/>
    <s v="25%"/>
  </r>
  <r>
    <s v="P0208"/>
    <x v="1"/>
    <d v="2020-02-20T00:00:00"/>
    <n v="334.83"/>
    <s v="Pending"/>
    <s v="50%"/>
  </r>
  <r>
    <s v="P0209"/>
    <x v="5"/>
    <d v="2020-02-20T00:00:00"/>
    <n v="150.83000000000001"/>
    <s v="Pending"/>
    <s v="50%"/>
  </r>
  <r>
    <s v="P0210"/>
    <x v="1"/>
    <d v="2020-01-15T00:00:00"/>
    <n v="456.78"/>
    <s v="Pending"/>
    <s v="50%"/>
  </r>
  <r>
    <s v="P0211"/>
    <x v="4"/>
    <d v="2019-12-01T00:00:00"/>
    <n v="397.97"/>
    <s v="Pending"/>
    <s v="75%"/>
  </r>
  <r>
    <s v="P0212"/>
    <x v="3"/>
    <d v="2020-02-20T00:00:00"/>
    <n v="246.14"/>
    <s v="Paid"/>
    <s v="0%"/>
  </r>
  <r>
    <s v="P0213"/>
    <x v="2"/>
    <d v="2018-04-05T00:00:00"/>
    <n v="196.42"/>
    <s v="Pending"/>
    <s v="75%"/>
  </r>
  <r>
    <s v="P0214"/>
    <x v="0"/>
    <d v="2019-03-25T00:00:00"/>
    <n v="180.99"/>
    <s v="Not Paid"/>
    <s v="0%"/>
  </r>
  <r>
    <s v="P0215"/>
    <x v="3"/>
    <d v="2019-03-25T00:00:00"/>
    <n v="399.15"/>
    <s v="Not Paid"/>
    <s v="25%"/>
  </r>
  <r>
    <s v="P0216"/>
    <x v="4"/>
    <d v="2020-02-20T00:00:00"/>
    <n v="132.21"/>
    <s v="Not Paid"/>
    <s v="50%"/>
  </r>
  <r>
    <s v="P0217"/>
    <x v="5"/>
    <d v="2019-03-25T00:00:00"/>
    <n v="65.010000000000005"/>
    <s v="Paid"/>
    <s v="50%"/>
  </r>
  <r>
    <s v="P0218"/>
    <x v="1"/>
    <d v="2019-03-25T00:00:00"/>
    <n v="456.88"/>
    <s v="Pending"/>
    <s v="25%"/>
  </r>
  <r>
    <s v="P0219"/>
    <x v="4"/>
    <d v="2020-01-15T00:00:00"/>
    <n v="390.91"/>
    <s v="Pending"/>
    <s v="75%"/>
  </r>
  <r>
    <s v="P0220"/>
    <x v="4"/>
    <d v="2018-04-05T00:00:00"/>
    <n v="312.19"/>
    <s v="Paid"/>
    <s v="75%"/>
  </r>
  <r>
    <s v="P0221"/>
    <x v="5"/>
    <d v="2018-04-05T00:00:00"/>
    <n v="408.74"/>
    <s v="Not Paid"/>
    <s v="0%"/>
  </r>
  <r>
    <s v="P0222"/>
    <x v="4"/>
    <d v="2020-01-15T00:00:00"/>
    <n v="173.73"/>
    <s v="Pending"/>
    <s v="25%"/>
  </r>
  <r>
    <s v="P0223"/>
    <x v="5"/>
    <d v="2020-01-15T00:00:00"/>
    <n v="431.58"/>
    <s v="Pending"/>
    <s v="0%"/>
  </r>
  <r>
    <s v="P0224"/>
    <x v="1"/>
    <d v="2019-03-25T00:00:00"/>
    <n v="172.72"/>
    <s v="Pending"/>
    <s v="25%"/>
  </r>
  <r>
    <s v="P0225"/>
    <x v="4"/>
    <d v="2019-12-01T00:00:00"/>
    <n v="371.73"/>
    <s v="Paid"/>
    <s v="50%"/>
  </r>
  <r>
    <s v="P0226"/>
    <x v="2"/>
    <d v="2019-03-25T00:00:00"/>
    <n v="69.040000000000006"/>
    <s v="Pending"/>
    <s v="75%"/>
  </r>
  <r>
    <s v="P0227"/>
    <x v="2"/>
    <d v="2020-01-15T00:00:00"/>
    <n v="423.01"/>
    <s v="Not Paid"/>
    <s v="75%"/>
  </r>
  <r>
    <s v="P0228"/>
    <x v="2"/>
    <d v="2018-04-05T00:00:00"/>
    <n v="336.24"/>
    <s v="Not Paid"/>
    <s v="75%"/>
  </r>
  <r>
    <s v="P0229"/>
    <x v="0"/>
    <d v="2019-03-25T00:00:00"/>
    <n v="468.68"/>
    <s v="Pending"/>
    <s v="25%"/>
  </r>
  <r>
    <s v="P0230"/>
    <x v="5"/>
    <d v="2019-12-01T00:00:00"/>
    <n v="137.41"/>
    <s v="Pending"/>
    <s v="50%"/>
  </r>
  <r>
    <s v="P0231"/>
    <x v="3"/>
    <d v="2019-03-25T00:00:00"/>
    <n v="112.45"/>
    <s v="Not Paid"/>
    <s v="50%"/>
  </r>
  <r>
    <s v="P0232"/>
    <x v="2"/>
    <d v="2020-02-20T00:00:00"/>
    <n v="164.26"/>
    <s v="Not Paid"/>
    <s v="75%"/>
  </r>
  <r>
    <s v="P0233"/>
    <x v="4"/>
    <d v="2019-03-25T00:00:00"/>
    <n v="275.08999999999997"/>
    <s v="Pending"/>
    <s v="75%"/>
  </r>
  <r>
    <s v="P0234"/>
    <x v="3"/>
    <d v="2020-01-15T00:00:00"/>
    <n v="431.45"/>
    <s v="Paid"/>
    <s v="75%"/>
  </r>
  <r>
    <s v="P0235"/>
    <x v="4"/>
    <d v="2018-04-05T00:00:00"/>
    <n v="365.54"/>
    <s v="Paid"/>
    <s v="25%"/>
  </r>
  <r>
    <s v="P0236"/>
    <x v="2"/>
    <d v="2018-04-05T00:00:00"/>
    <n v="297.44"/>
    <s v="Paid"/>
    <s v="75%"/>
  </r>
  <r>
    <s v="P0237"/>
    <x v="5"/>
    <d v="2020-01-15T00:00:00"/>
    <n v="455.44"/>
    <s v="Pending"/>
    <s v="0%"/>
  </r>
  <r>
    <s v="P0238"/>
    <x v="3"/>
    <d v="2020-02-20T00:00:00"/>
    <n v="358.75"/>
    <s v="Pending"/>
    <s v="75%"/>
  </r>
  <r>
    <s v="P0239"/>
    <x v="2"/>
    <d v="2020-01-15T00:00:00"/>
    <n v="97.25"/>
    <s v="Paid"/>
    <s v="75%"/>
  </r>
  <r>
    <s v="P0240"/>
    <x v="4"/>
    <d v="2019-03-25T00:00:00"/>
    <n v="117.53"/>
    <s v="Not Paid"/>
    <s v="75%"/>
  </r>
  <r>
    <s v="P0241"/>
    <x v="2"/>
    <d v="2020-01-15T00:00:00"/>
    <n v="285.43"/>
    <s v="Paid"/>
    <s v="25%"/>
  </r>
  <r>
    <s v="P0242"/>
    <x v="4"/>
    <d v="2020-01-15T00:00:00"/>
    <n v="125.66"/>
    <s v="Not Paid"/>
    <s v="50%"/>
  </r>
  <r>
    <s v="P0243"/>
    <x v="0"/>
    <d v="2020-02-20T00:00:00"/>
    <n v="404.42"/>
    <s v="Pending"/>
    <s v="50%"/>
  </r>
  <r>
    <s v="P0244"/>
    <x v="4"/>
    <d v="2019-03-25T00:00:00"/>
    <n v="204.34"/>
    <s v="Paid"/>
    <s v="25%"/>
  </r>
  <r>
    <s v="P0245"/>
    <x v="2"/>
    <d v="2019-12-01T00:00:00"/>
    <n v="313.87"/>
    <s v="Not Paid"/>
    <s v="25%"/>
  </r>
  <r>
    <s v="P0246"/>
    <x v="3"/>
    <d v="2019-12-01T00:00:00"/>
    <n v="456.59"/>
    <s v="Not Paid"/>
    <s v="75%"/>
  </r>
  <r>
    <s v="P0247"/>
    <x v="0"/>
    <d v="2018-04-05T00:00:00"/>
    <n v="402.84"/>
    <s v="Pending"/>
    <s v="75%"/>
  </r>
  <r>
    <s v="P0248"/>
    <x v="3"/>
    <d v="2020-01-15T00:00:00"/>
    <n v="186.61"/>
    <s v="Pending"/>
    <s v="50%"/>
  </r>
  <r>
    <s v="P0249"/>
    <x v="4"/>
    <d v="2018-04-05T00:00:00"/>
    <n v="346.27"/>
    <s v="Pending"/>
    <s v="75%"/>
  </r>
  <r>
    <s v="P0250"/>
    <x v="4"/>
    <d v="2020-02-20T00:00:00"/>
    <n v="335.79"/>
    <s v="Not Paid"/>
    <s v="75%"/>
  </r>
  <r>
    <s v="P0251"/>
    <x v="2"/>
    <d v="2019-12-01T00:00:00"/>
    <n v="445.25"/>
    <s v="Pending"/>
    <s v="50%"/>
  </r>
  <r>
    <s v="P0252"/>
    <x v="5"/>
    <d v="2020-01-15T00:00:00"/>
    <n v="196.71"/>
    <s v="Paid"/>
    <s v="0%"/>
  </r>
  <r>
    <s v="P0253"/>
    <x v="1"/>
    <d v="2020-02-20T00:00:00"/>
    <n v="329.17"/>
    <s v="Pending"/>
    <s v="25%"/>
  </r>
  <r>
    <s v="P0254"/>
    <x v="2"/>
    <d v="2020-02-20T00:00:00"/>
    <n v="400.41"/>
    <s v="Not Paid"/>
    <s v="50%"/>
  </r>
  <r>
    <s v="P0255"/>
    <x v="1"/>
    <d v="2020-01-15T00:00:00"/>
    <n v="57.96"/>
    <s v="Not Paid"/>
    <s v="25%"/>
  </r>
  <r>
    <s v="P0256"/>
    <x v="4"/>
    <d v="2020-02-20T00:00:00"/>
    <n v="285.35000000000002"/>
    <s v="Paid"/>
    <s v="0%"/>
  </r>
  <r>
    <s v="P0257"/>
    <x v="0"/>
    <d v="2020-01-15T00:00:00"/>
    <n v="178.84"/>
    <s v="Pending"/>
    <s v="75%"/>
  </r>
  <r>
    <s v="P0258"/>
    <x v="1"/>
    <d v="2020-01-15T00:00:00"/>
    <n v="233.16"/>
    <s v="Paid"/>
    <s v="25%"/>
  </r>
  <r>
    <s v="P0259"/>
    <x v="2"/>
    <d v="2019-03-25T00:00:00"/>
    <n v="298.12"/>
    <s v="Pending"/>
    <s v="50%"/>
  </r>
  <r>
    <s v="P0260"/>
    <x v="5"/>
    <d v="2018-04-05T00:00:00"/>
    <n v="88.34"/>
    <s v="Pending"/>
    <s v="50%"/>
  </r>
  <r>
    <s v="P0261"/>
    <x v="4"/>
    <d v="2020-02-20T00:00:00"/>
    <n v="204.65"/>
    <s v="Not Paid"/>
    <s v="75%"/>
  </r>
  <r>
    <s v="P0262"/>
    <x v="2"/>
    <d v="2020-02-20T00:00:00"/>
    <n v="343.79"/>
    <s v="Paid"/>
    <s v="0%"/>
  </r>
  <r>
    <s v="P0263"/>
    <x v="0"/>
    <d v="2019-03-25T00:00:00"/>
    <n v="249.92"/>
    <s v="Pending"/>
    <s v="75%"/>
  </r>
  <r>
    <s v="P0264"/>
    <x v="4"/>
    <d v="2019-03-25T00:00:00"/>
    <n v="52.75"/>
    <s v="Not Paid"/>
    <s v="25%"/>
  </r>
  <r>
    <s v="P0265"/>
    <x v="6"/>
    <d v="2019-03-25T00:00:00"/>
    <n v="300"/>
    <s v="Paid"/>
    <s v="75%"/>
  </r>
  <r>
    <s v="P0266"/>
    <x v="1"/>
    <d v="2019-12-01T00:00:00"/>
    <n v="492.23"/>
    <s v="Not Paid"/>
    <s v="50%"/>
  </r>
  <r>
    <s v="P0267"/>
    <x v="0"/>
    <d v="2019-12-01T00:00:00"/>
    <n v="400.2"/>
    <s v="Paid"/>
    <s v="75%"/>
  </r>
  <r>
    <s v="P0268"/>
    <x v="2"/>
    <d v="2019-12-01T00:00:00"/>
    <n v="360.99"/>
    <s v="Paid"/>
    <s v="25%"/>
  </r>
  <r>
    <s v="P0269"/>
    <x v="4"/>
    <d v="2020-01-15T00:00:00"/>
    <n v="309.68"/>
    <s v="Not Paid"/>
    <s v="50%"/>
  </r>
  <r>
    <s v="P0270"/>
    <x v="5"/>
    <d v="2020-02-20T00:00:00"/>
    <n v="295.64"/>
    <s v="Paid"/>
    <s v="0%"/>
  </r>
  <r>
    <s v="P0271"/>
    <x v="3"/>
    <d v="2018-04-05T00:00:00"/>
    <n v="499.26"/>
    <s v="Pending"/>
    <s v="75%"/>
  </r>
  <r>
    <s v="P0272"/>
    <x v="0"/>
    <d v="2020-01-15T00:00:00"/>
    <n v="105.03"/>
    <s v="Pending"/>
    <s v="50%"/>
  </r>
  <r>
    <s v="P0273"/>
    <x v="2"/>
    <d v="2020-02-20T00:00:00"/>
    <n v="418.65"/>
    <s v="Paid"/>
    <s v="75%"/>
  </r>
  <r>
    <s v="P0274"/>
    <x v="4"/>
    <d v="2020-02-20T00:00:00"/>
    <n v="427.01"/>
    <s v="Pending"/>
    <s v="50%"/>
  </r>
  <r>
    <s v="P0275"/>
    <x v="4"/>
    <d v="2019-03-25T00:00:00"/>
    <n v="144.46"/>
    <s v="Pending"/>
    <s v="25%"/>
  </r>
  <r>
    <s v="P0276"/>
    <x v="1"/>
    <d v="2019-03-25T00:00:00"/>
    <n v="204.14"/>
    <s v="Paid"/>
    <s v="25%"/>
  </r>
  <r>
    <s v="P0277"/>
    <x v="5"/>
    <d v="2020-01-15T00:00:00"/>
    <n v="255.52"/>
    <s v="Pending"/>
    <s v="25%"/>
  </r>
  <r>
    <s v="P0278"/>
    <x v="2"/>
    <d v="2019-03-25T00:00:00"/>
    <n v="443.71"/>
    <s v="Paid"/>
    <s v="25%"/>
  </r>
  <r>
    <s v="P0279"/>
    <x v="0"/>
    <d v="2020-02-20T00:00:00"/>
    <n v="378.55"/>
    <s v="Not Paid"/>
    <s v="0%"/>
  </r>
  <r>
    <s v="P0280"/>
    <x v="3"/>
    <d v="2019-03-25T00:00:00"/>
    <n v="97.32"/>
    <s v="Paid"/>
    <s v="50%"/>
  </r>
  <r>
    <s v="P0281"/>
    <x v="1"/>
    <d v="2019-12-01T00:00:00"/>
    <n v="124.24"/>
    <s v="Pending"/>
    <s v="50%"/>
  </r>
  <r>
    <s v="P0282"/>
    <x v="1"/>
    <d v="2019-03-25T00:00:00"/>
    <n v="233.83"/>
    <s v="Pending"/>
    <s v="25%"/>
  </r>
  <r>
    <s v="P0283"/>
    <x v="3"/>
    <d v="2020-02-20T00:00:00"/>
    <n v="471.18"/>
    <s v="Paid"/>
    <s v="25%"/>
  </r>
  <r>
    <s v="P0284"/>
    <x v="4"/>
    <d v="2020-01-15T00:00:00"/>
    <n v="56.5"/>
    <s v="Paid"/>
    <s v="50%"/>
  </r>
  <r>
    <s v="P0285"/>
    <x v="0"/>
    <d v="2018-04-05T00:00:00"/>
    <n v="164.44"/>
    <s v="Pending"/>
    <s v="25%"/>
  </r>
  <r>
    <s v="P0286"/>
    <x v="5"/>
    <d v="2019-03-25T00:00:00"/>
    <n v="423.59"/>
    <s v="Pending"/>
    <s v="75%"/>
  </r>
  <r>
    <s v="P0287"/>
    <x v="5"/>
    <d v="2020-02-20T00:00:00"/>
    <n v="52.92"/>
    <s v="Paid"/>
    <s v="75%"/>
  </r>
  <r>
    <s v="P0288"/>
    <x v="1"/>
    <d v="2018-04-05T00:00:00"/>
    <n v="81.62"/>
    <s v="Pending"/>
    <s v="25%"/>
  </r>
  <r>
    <s v="P0289"/>
    <x v="3"/>
    <d v="2018-04-05T00:00:00"/>
    <n v="307.98"/>
    <s v="Pending"/>
    <s v="50%"/>
  </r>
  <r>
    <s v="P0290"/>
    <x v="3"/>
    <d v="2019-12-01T00:00:00"/>
    <n v="358.99"/>
    <s v="Pending"/>
    <s v="25%"/>
  </r>
  <r>
    <s v="P0291"/>
    <x v="3"/>
    <d v="2018-04-05T00:00:00"/>
    <n v="371.89"/>
    <s v="Paid"/>
    <s v="25%"/>
  </r>
  <r>
    <s v="P0292"/>
    <x v="4"/>
    <d v="2020-02-20T00:00:00"/>
    <n v="355.12"/>
    <s v="Paid"/>
    <s v="50%"/>
  </r>
  <r>
    <s v="P0293"/>
    <x v="3"/>
    <d v="2020-02-20T00:00:00"/>
    <n v="207.87"/>
    <s v="Pending"/>
    <s v="50%"/>
  </r>
  <r>
    <s v="P0294"/>
    <x v="0"/>
    <d v="2019-03-25T00:00:00"/>
    <n v="183.45"/>
    <s v="Pending"/>
    <s v="25%"/>
  </r>
  <r>
    <s v="P0295"/>
    <x v="1"/>
    <d v="2019-03-25T00:00:00"/>
    <n v="56.2"/>
    <s v="Not Paid"/>
    <s v="25%"/>
  </r>
  <r>
    <s v="P0296"/>
    <x v="5"/>
    <d v="2019-03-25T00:00:00"/>
    <n v="178.96"/>
    <s v="Paid"/>
    <s v="0%"/>
  </r>
  <r>
    <s v="P0297"/>
    <x v="5"/>
    <d v="2018-04-05T00:00:00"/>
    <n v="240.87"/>
    <s v="Paid"/>
    <s v="0%"/>
  </r>
  <r>
    <s v="P0298"/>
    <x v="3"/>
    <d v="2018-04-05T00:00:00"/>
    <n v="495.87"/>
    <s v="Pending"/>
    <s v="0%"/>
  </r>
  <r>
    <s v="P0299"/>
    <x v="4"/>
    <d v="2019-12-01T00:00:00"/>
    <n v="297.38"/>
    <s v="Not Paid"/>
    <s v="75%"/>
  </r>
  <r>
    <s v="P0300"/>
    <x v="1"/>
    <d v="2019-03-25T00:00:00"/>
    <n v="57.9"/>
    <s v="Paid"/>
    <s v="50%"/>
  </r>
  <r>
    <s v="P0301"/>
    <x v="5"/>
    <d v="2020-01-15T00:00:00"/>
    <n v="139.08000000000001"/>
    <s v="Pending"/>
    <s v="50%"/>
  </r>
  <r>
    <s v="P0302"/>
    <x v="1"/>
    <d v="2019-12-01T00:00:00"/>
    <n v="408.99"/>
    <s v="Not Paid"/>
    <s v="25%"/>
  </r>
  <r>
    <s v="P0303"/>
    <x v="5"/>
    <d v="2020-01-15T00:00:00"/>
    <n v="410.86"/>
    <s v="Not Paid"/>
    <s v="50%"/>
  </r>
  <r>
    <s v="P0304"/>
    <x v="3"/>
    <d v="2018-04-05T00:00:00"/>
    <n v="149.15"/>
    <s v="Pending"/>
    <s v="75%"/>
  </r>
  <r>
    <s v="P0305"/>
    <x v="3"/>
    <d v="2019-12-01T00:00:00"/>
    <n v="225.03"/>
    <s v="Not Paid"/>
    <s v="25%"/>
  </r>
  <r>
    <s v="P0306"/>
    <x v="3"/>
    <d v="2019-12-01T00:00:00"/>
    <n v="129.29"/>
    <s v="Not Paid"/>
    <s v="25%"/>
  </r>
  <r>
    <s v="P0307"/>
    <x v="4"/>
    <d v="2020-02-20T00:00:00"/>
    <n v="204.63"/>
    <s v="Paid"/>
    <s v="75%"/>
  </r>
  <r>
    <s v="P0308"/>
    <x v="0"/>
    <d v="2018-04-05T00:00:00"/>
    <n v="163.27000000000001"/>
    <s v="Pending"/>
    <s v="75%"/>
  </r>
  <r>
    <s v="P0309"/>
    <x v="4"/>
    <d v="2018-04-05T00:00:00"/>
    <n v="362.49"/>
    <s v="Pending"/>
    <s v="0%"/>
  </r>
  <r>
    <s v="P0310"/>
    <x v="4"/>
    <d v="2019-12-01T00:00:00"/>
    <n v="255.89"/>
    <s v="Pending"/>
    <s v="25%"/>
  </r>
  <r>
    <s v="P0311"/>
    <x v="2"/>
    <d v="2018-04-05T00:00:00"/>
    <n v="394.23"/>
    <s v="Pending"/>
    <s v="50%"/>
  </r>
  <r>
    <s v="P0312"/>
    <x v="3"/>
    <d v="2019-12-01T00:00:00"/>
    <n v="421.11"/>
    <s v="Paid"/>
    <s v="50%"/>
  </r>
  <r>
    <s v="P0313"/>
    <x v="0"/>
    <d v="2020-02-20T00:00:00"/>
    <n v="486.5"/>
    <s v="Pending"/>
    <s v="50%"/>
  </r>
  <r>
    <s v="P0314"/>
    <x v="3"/>
    <d v="2019-12-01T00:00:00"/>
    <n v="179.13"/>
    <s v="Paid"/>
    <s v="50%"/>
  </r>
  <r>
    <s v="P0315"/>
    <x v="3"/>
    <d v="2018-04-05T00:00:00"/>
    <n v="145.33000000000001"/>
    <s v="Pending"/>
    <s v="25%"/>
  </r>
  <r>
    <s v="P0316"/>
    <x v="2"/>
    <d v="2018-04-05T00:00:00"/>
    <n v="141.87"/>
    <s v="Not Paid"/>
    <s v="50%"/>
  </r>
  <r>
    <s v="P0317"/>
    <x v="2"/>
    <d v="2019-12-01T00:00:00"/>
    <n v="206.61"/>
    <s v="Not Paid"/>
    <s v="25%"/>
  </r>
  <r>
    <s v="P0318"/>
    <x v="5"/>
    <d v="2019-12-01T00:00:00"/>
    <n v="301.8"/>
    <s v="Pending"/>
    <s v="0%"/>
  </r>
  <r>
    <s v="P0319"/>
    <x v="1"/>
    <d v="2019-12-01T00:00:00"/>
    <n v="235.27"/>
    <s v="Paid"/>
    <s v="25%"/>
  </r>
  <r>
    <s v="P0320"/>
    <x v="1"/>
    <d v="2019-03-25T00:00:00"/>
    <n v="128.6"/>
    <s v="Pending"/>
    <s v="75%"/>
  </r>
  <r>
    <s v="P0321"/>
    <x v="1"/>
    <d v="2018-04-05T00:00:00"/>
    <n v="60.13"/>
    <s v="Paid"/>
    <s v="75%"/>
  </r>
  <r>
    <s v="P0322"/>
    <x v="5"/>
    <d v="2018-04-05T00:00:00"/>
    <n v="406.36"/>
    <s v="Not Paid"/>
    <s v="25%"/>
  </r>
  <r>
    <s v="P0323"/>
    <x v="3"/>
    <d v="2019-03-25T00:00:00"/>
    <n v="375.83"/>
    <s v="Pending"/>
    <s v="25%"/>
  </r>
  <r>
    <s v="P0324"/>
    <x v="4"/>
    <d v="2019-12-01T00:00:00"/>
    <n v="359.24"/>
    <s v="Pending"/>
    <s v="75%"/>
  </r>
  <r>
    <s v="P0325"/>
    <x v="3"/>
    <d v="2020-02-20T00:00:00"/>
    <n v="247.68"/>
    <s v="Not Paid"/>
    <s v="75%"/>
  </r>
  <r>
    <s v="P0326"/>
    <x v="5"/>
    <d v="2019-12-01T00:00:00"/>
    <n v="389.7"/>
    <s v="Not Paid"/>
    <s v="75%"/>
  </r>
  <r>
    <s v="P0327"/>
    <x v="1"/>
    <d v="2019-12-01T00:00:00"/>
    <n v="365.23"/>
    <s v="Paid"/>
    <s v="0%"/>
  </r>
  <r>
    <s v="P0328"/>
    <x v="0"/>
    <d v="2019-03-25T00:00:00"/>
    <n v="268.16000000000003"/>
    <s v="Paid"/>
    <s v="25%"/>
  </r>
  <r>
    <s v="P0329"/>
    <x v="2"/>
    <d v="2018-04-05T00:00:00"/>
    <n v="263.64"/>
    <s v="Not Paid"/>
    <s v="75%"/>
  </r>
  <r>
    <s v="P0330"/>
    <x v="4"/>
    <d v="2019-12-01T00:00:00"/>
    <n v="346"/>
    <s v="Pending"/>
    <s v="50%"/>
  </r>
  <r>
    <s v="P0331"/>
    <x v="4"/>
    <d v="2018-04-05T00:00:00"/>
    <n v="421.16"/>
    <s v="Pending"/>
    <s v="25%"/>
  </r>
  <r>
    <s v="P0332"/>
    <x v="5"/>
    <d v="2020-01-15T00:00:00"/>
    <n v="370.85"/>
    <s v="Not Paid"/>
    <s v="25%"/>
  </r>
  <r>
    <s v="P0333"/>
    <x v="0"/>
    <d v="2018-04-05T00:00:00"/>
    <n v="206.59"/>
    <s v="Paid"/>
    <s v="0%"/>
  </r>
  <r>
    <s v="P0334"/>
    <x v="2"/>
    <d v="2020-02-20T00:00:00"/>
    <n v="185.42"/>
    <s v="Not Paid"/>
    <s v="50%"/>
  </r>
  <r>
    <s v="P0335"/>
    <x v="2"/>
    <d v="2020-02-20T00:00:00"/>
    <n v="244.17"/>
    <s v="Not Paid"/>
    <s v="50%"/>
  </r>
  <r>
    <s v="P0336"/>
    <x v="0"/>
    <d v="2019-12-01T00:00:00"/>
    <n v="423.06"/>
    <s v="Pending"/>
    <s v="0%"/>
  </r>
  <r>
    <s v="P0337"/>
    <x v="2"/>
    <d v="2018-04-05T00:00:00"/>
    <n v="146.06"/>
    <s v="Not Paid"/>
    <s v="75%"/>
  </r>
  <r>
    <s v="P0337"/>
    <x v="1"/>
    <d v="2019-12-01T00:00:00"/>
    <n v="153.82"/>
    <s v="Pending"/>
    <s v="50%"/>
  </r>
  <r>
    <s v="P0338"/>
    <x v="1"/>
    <d v="2019-03-25T00:00:00"/>
    <n v="191.77"/>
    <s v="Pending"/>
    <s v="25%"/>
  </r>
  <r>
    <s v="P0339"/>
    <x v="7"/>
    <d v="2020-02-20T00:00:00"/>
    <n v="60"/>
    <s v="Pending"/>
    <s v="55%"/>
  </r>
  <r>
    <s v="P0340"/>
    <x v="4"/>
    <d v="2019-12-01T00:00:00"/>
    <n v="333.05"/>
    <s v="Pending"/>
    <s v="75%"/>
  </r>
  <r>
    <s v="P0341"/>
    <x v="1"/>
    <d v="2019-03-25T00:00:00"/>
    <n v="361.75"/>
    <s v="Not Paid"/>
    <s v="75%"/>
  </r>
  <r>
    <s v="P0342"/>
    <x v="3"/>
    <d v="2019-12-01T00:00:00"/>
    <n v="67.34"/>
    <s v="Pending"/>
    <s v="75%"/>
  </r>
  <r>
    <s v="P0343"/>
    <x v="4"/>
    <d v="2018-04-05T00:00:00"/>
    <n v="156.52000000000001"/>
    <s v="Pending"/>
    <s v="50%"/>
  </r>
  <r>
    <s v="P0344"/>
    <x v="2"/>
    <d v="2018-04-05T00:00:00"/>
    <n v="274.8"/>
    <s v="Not Paid"/>
    <s v="25%"/>
  </r>
  <r>
    <s v="P0345"/>
    <x v="2"/>
    <d v="2018-04-05T00:00:00"/>
    <n v="399"/>
    <s v="Not Paid"/>
    <s v="75%"/>
  </r>
  <r>
    <s v="P0346"/>
    <x v="4"/>
    <d v="2018-04-05T00:00:00"/>
    <n v="141.76"/>
    <s v="Paid"/>
    <s v="25%"/>
  </r>
  <r>
    <s v="P0347"/>
    <x v="2"/>
    <d v="2020-01-15T00:00:00"/>
    <n v="172.82"/>
    <s v="Pending"/>
    <s v="50%"/>
  </r>
  <r>
    <s v="P0348"/>
    <x v="2"/>
    <d v="2019-03-25T00:00:00"/>
    <n v="173"/>
    <s v="Not Paid"/>
    <s v="50%"/>
  </r>
  <r>
    <s v="P0349"/>
    <x v="0"/>
    <d v="2019-03-25T00:00:00"/>
    <n v="121.07"/>
    <s v="Pending"/>
    <s v="25%"/>
  </r>
  <r>
    <s v="P0350"/>
    <x v="0"/>
    <d v="2018-04-05T00:00:00"/>
    <n v="167.03"/>
    <s v="Pending"/>
    <s v="75%"/>
  </r>
  <r>
    <s v="P0351"/>
    <x v="1"/>
    <d v="2020-01-15T00:00:00"/>
    <n v="66.02"/>
    <s v="Pending"/>
    <s v="25%"/>
  </r>
  <r>
    <s v="P0352"/>
    <x v="5"/>
    <d v="2018-04-05T00:00:00"/>
    <n v="89.57"/>
    <s v="Paid"/>
    <s v="25%"/>
  </r>
  <r>
    <s v="P0353"/>
    <x v="3"/>
    <d v="2020-01-15T00:00:00"/>
    <n v="122.79"/>
    <s v="Not Paid"/>
    <s v="50%"/>
  </r>
  <r>
    <s v="P0354"/>
    <x v="1"/>
    <d v="2018-04-05T00:00:00"/>
    <n v="485.53"/>
    <s v="Pending"/>
    <s v="0%"/>
  </r>
  <r>
    <s v="P0355"/>
    <x v="0"/>
    <d v="2020-02-20T00:00:00"/>
    <n v="200.04"/>
    <s v="Not Paid"/>
    <s v="25%"/>
  </r>
  <r>
    <s v="P0356"/>
    <x v="2"/>
    <d v="2020-02-20T00:00:00"/>
    <n v="469.23"/>
    <s v="Pending"/>
    <s v="25%"/>
  </r>
  <r>
    <s v="P0357"/>
    <x v="0"/>
    <d v="2019-12-01T00:00:00"/>
    <n v="470.55"/>
    <s v="Not Paid"/>
    <s v="0%"/>
  </r>
  <r>
    <s v="P0358"/>
    <x v="1"/>
    <d v="2018-04-05T00:00:00"/>
    <n v="246.22"/>
    <s v="Paid"/>
    <s v="0%"/>
  </r>
  <r>
    <s v="P0359"/>
    <x v="3"/>
    <d v="2019-03-25T00:00:00"/>
    <n v="132.26"/>
    <s v="Pending"/>
    <s v="50%"/>
  </r>
  <r>
    <s v="P0360"/>
    <x v="2"/>
    <d v="2019-12-01T00:00:00"/>
    <n v="76.47"/>
    <s v="Pending"/>
    <s v="25%"/>
  </r>
  <r>
    <s v="P0361"/>
    <x v="0"/>
    <d v="2020-02-20T00:00:00"/>
    <n v="50.74"/>
    <s v="Paid"/>
    <s v="50%"/>
  </r>
  <r>
    <s v="P0362"/>
    <x v="2"/>
    <d v="2018-04-05T00:00:00"/>
    <n v="466.21"/>
    <s v="Pending"/>
    <s v="50%"/>
  </r>
  <r>
    <s v="P0363"/>
    <x v="5"/>
    <d v="2019-12-01T00:00:00"/>
    <n v="391.78"/>
    <s v="Pending"/>
    <s v="25%"/>
  </r>
  <r>
    <s v="P0364"/>
    <x v="3"/>
    <d v="2018-04-05T00:00:00"/>
    <n v="444.51"/>
    <s v="Pending"/>
    <s v="50%"/>
  </r>
  <r>
    <s v="P0365"/>
    <x v="3"/>
    <d v="2020-02-20T00:00:00"/>
    <n v="277.75"/>
    <s v="Not Paid"/>
    <s v="50%"/>
  </r>
  <r>
    <s v="P0366"/>
    <x v="1"/>
    <d v="2019-12-01T00:00:00"/>
    <n v="249.44"/>
    <s v="Not Paid"/>
    <s v="50%"/>
  </r>
  <r>
    <s v="P0367"/>
    <x v="2"/>
    <d v="2020-02-20T00:00:00"/>
    <n v="113.05"/>
    <s v="Pending"/>
    <s v="0%"/>
  </r>
  <r>
    <s v="P0368"/>
    <x v="3"/>
    <d v="2020-01-15T00:00:00"/>
    <n v="265.08"/>
    <s v="Not Paid"/>
    <s v="0%"/>
  </r>
  <r>
    <s v="P0369"/>
    <x v="4"/>
    <d v="2020-02-20T00:00:00"/>
    <n v="311.54000000000002"/>
    <s v="Pending"/>
    <s v="50%"/>
  </r>
  <r>
    <s v="P0370"/>
    <x v="4"/>
    <d v="2018-04-05T00:00:00"/>
    <n v="329.11"/>
    <s v="Pending"/>
    <s v="0%"/>
  </r>
  <r>
    <s v="P0371"/>
    <x v="3"/>
    <d v="2019-03-25T00:00:00"/>
    <n v="312.69"/>
    <s v="Paid"/>
    <s v="75%"/>
  </r>
  <r>
    <s v="P0372"/>
    <x v="5"/>
    <d v="2020-02-20T00:00:00"/>
    <n v="248.45"/>
    <s v="Paid"/>
    <s v="0%"/>
  </r>
  <r>
    <s v="P0373"/>
    <x v="3"/>
    <d v="2019-03-25T00:00:00"/>
    <n v="193.58"/>
    <s v="Pending"/>
    <s v="25%"/>
  </r>
  <r>
    <s v="P0374"/>
    <x v="4"/>
    <d v="2020-01-15T00:00:00"/>
    <n v="61.09"/>
    <s v="Pending"/>
    <s v="25%"/>
  </r>
  <r>
    <s v="P0375"/>
    <x v="5"/>
    <d v="2019-12-01T00:00:00"/>
    <n v="239.32"/>
    <s v="Paid"/>
    <s v="25%"/>
  </r>
  <r>
    <s v="P0376"/>
    <x v="3"/>
    <d v="2019-12-01T00:00:00"/>
    <n v="458.26"/>
    <s v="Pending"/>
    <s v="50%"/>
  </r>
  <r>
    <s v="P0377"/>
    <x v="2"/>
    <d v="2019-03-25T00:00:00"/>
    <n v="269.91000000000003"/>
    <s v="Paid"/>
    <s v="25%"/>
  </r>
  <r>
    <s v="P0378"/>
    <x v="0"/>
    <d v="2019-12-01T00:00:00"/>
    <n v="232.47"/>
    <s v="Not Paid"/>
    <s v="50%"/>
  </r>
  <r>
    <s v="P0379"/>
    <x v="2"/>
    <d v="2020-02-20T00:00:00"/>
    <n v="54.82"/>
    <s v="Not Paid"/>
    <s v="0%"/>
  </r>
  <r>
    <s v="P0380"/>
    <x v="5"/>
    <d v="2019-03-25T00:00:00"/>
    <n v="493.62"/>
    <s v="Not Paid"/>
    <s v="75%"/>
  </r>
  <r>
    <s v="P0381"/>
    <x v="1"/>
    <d v="2018-04-05T00:00:00"/>
    <n v="209.4"/>
    <s v="Not Paid"/>
    <s v="25%"/>
  </r>
  <r>
    <s v="P0382"/>
    <x v="4"/>
    <d v="2020-02-20T00:00:00"/>
    <n v="362.8"/>
    <s v="Pending"/>
    <s v="50%"/>
  </r>
  <r>
    <s v="P0383"/>
    <x v="3"/>
    <d v="2020-02-20T00:00:00"/>
    <n v="177.98"/>
    <s v="Pending"/>
    <s v="75%"/>
  </r>
  <r>
    <s v="P0384"/>
    <x v="5"/>
    <d v="2020-02-20T00:00:00"/>
    <n v="225.64"/>
    <s v="Pending"/>
    <s v="75%"/>
  </r>
  <r>
    <s v="P0385"/>
    <x v="3"/>
    <d v="2018-04-05T00:00:00"/>
    <n v="255.69"/>
    <s v="Pending"/>
    <s v="75%"/>
  </r>
  <r>
    <s v="P0386"/>
    <x v="4"/>
    <d v="2020-01-15T00:00:00"/>
    <n v="294.91000000000003"/>
    <s v="Pending"/>
    <s v="75%"/>
  </r>
  <r>
    <s v="P0387"/>
    <x v="5"/>
    <d v="2019-12-01T00:00:00"/>
    <n v="413.82"/>
    <s v="Pending"/>
    <s v="25%"/>
  </r>
  <r>
    <s v="P0388"/>
    <x v="2"/>
    <d v="2019-03-25T00:00:00"/>
    <n v="111.2"/>
    <s v="Pending"/>
    <s v="50%"/>
  </r>
  <r>
    <s v="P0389"/>
    <x v="3"/>
    <d v="2020-01-15T00:00:00"/>
    <n v="206.3"/>
    <s v="Paid"/>
    <s v="75%"/>
  </r>
  <r>
    <s v="P0390"/>
    <x v="5"/>
    <d v="2019-03-25T00:00:00"/>
    <n v="289.33"/>
    <s v="Pending"/>
    <s v="75%"/>
  </r>
  <r>
    <s v="P0391"/>
    <x v="3"/>
    <d v="2019-12-01T00:00:00"/>
    <n v="277.92"/>
    <s v="Pending"/>
    <s v="50%"/>
  </r>
  <r>
    <s v="P0392"/>
    <x v="2"/>
    <d v="2018-04-05T00:00:00"/>
    <n v="439.96"/>
    <s v="Paid"/>
    <s v="50%"/>
  </r>
  <r>
    <s v="P0393"/>
    <x v="5"/>
    <d v="2020-02-20T00:00:00"/>
    <n v="347.85"/>
    <s v="Pending"/>
    <s v="75%"/>
  </r>
  <r>
    <s v="P0394"/>
    <x v="5"/>
    <d v="2020-02-20T00:00:00"/>
    <n v="337.43"/>
    <s v="Pending"/>
    <s v="50%"/>
  </r>
  <r>
    <s v="P0395"/>
    <x v="1"/>
    <d v="2018-04-05T00:00:00"/>
    <n v="300.01"/>
    <s v="Paid"/>
    <s v="25%"/>
  </r>
  <r>
    <s v="P0396"/>
    <x v="5"/>
    <d v="2020-01-15T00:00:00"/>
    <n v="457.38"/>
    <s v="Paid"/>
    <s v="75%"/>
  </r>
  <r>
    <s v="P0397"/>
    <x v="3"/>
    <d v="2020-01-15T00:00:00"/>
    <n v="140.81"/>
    <s v="Not Paid"/>
    <s v="0%"/>
  </r>
  <r>
    <s v="P0398"/>
    <x v="0"/>
    <d v="2019-03-25T00:00:00"/>
    <n v="482.61"/>
    <s v="Not Paid"/>
    <s v="50%"/>
  </r>
  <r>
    <s v="P0399"/>
    <x v="5"/>
    <d v="2018-04-05T00:00:00"/>
    <n v="271.29000000000002"/>
    <s v="Pending"/>
    <s v="75%"/>
  </r>
  <r>
    <s v="P0400"/>
    <x v="1"/>
    <d v="2020-01-15T00:00:00"/>
    <n v="188.95"/>
    <s v="Not Paid"/>
    <s v="50%"/>
  </r>
  <r>
    <s v="P0401"/>
    <x v="2"/>
    <d v="2018-04-05T00:00:00"/>
    <n v="100"/>
    <s v="Not Paid"/>
    <s v="75%"/>
  </r>
  <r>
    <s v="P0402"/>
    <x v="0"/>
    <d v="2019-12-01T00:00:00"/>
    <n v="271.26"/>
    <s v="Pending"/>
    <s v="25%"/>
  </r>
  <r>
    <s v="P0403"/>
    <x v="1"/>
    <d v="2020-02-20T00:00:00"/>
    <n v="96.04"/>
    <s v="Pending"/>
    <s v="50%"/>
  </r>
  <r>
    <s v="P0404"/>
    <x v="0"/>
    <d v="2020-02-20T00:00:00"/>
    <n v="67.17"/>
    <s v="Paid"/>
    <s v="0%"/>
  </r>
  <r>
    <s v="P0405"/>
    <x v="5"/>
    <d v="2020-02-20T00:00:00"/>
    <n v="445.51"/>
    <s v="Not Paid"/>
    <s v="25%"/>
  </r>
  <r>
    <s v="P0406"/>
    <x v="1"/>
    <d v="2018-04-05T00:00:00"/>
    <n v="112.47"/>
    <s v="Pending"/>
    <s v="25%"/>
  </r>
  <r>
    <s v="P0407"/>
    <x v="4"/>
    <d v="2018-04-05T00:00:00"/>
    <n v="449.54"/>
    <s v="Pending"/>
    <s v="75%"/>
  </r>
  <r>
    <s v="P0408"/>
    <x v="2"/>
    <d v="2019-03-25T00:00:00"/>
    <n v="349.5"/>
    <s v="Pending"/>
    <s v="75%"/>
  </r>
  <r>
    <s v="P0409"/>
    <x v="0"/>
    <d v="2020-02-20T00:00:00"/>
    <n v="90.19"/>
    <s v="Not Paid"/>
    <s v="50%"/>
  </r>
  <r>
    <s v="P0410"/>
    <x v="0"/>
    <d v="2019-03-25T00:00:00"/>
    <n v="352.46"/>
    <s v="Not Paid"/>
    <s v="25%"/>
  </r>
  <r>
    <s v="P0411"/>
    <x v="4"/>
    <d v="2020-02-20T00:00:00"/>
    <n v="276.52"/>
    <s v="Not Paid"/>
    <s v="50%"/>
  </r>
  <r>
    <s v="P0412"/>
    <x v="1"/>
    <d v="2019-03-25T00:00:00"/>
    <n v="428.01"/>
    <s v="Paid"/>
    <s v="25%"/>
  </r>
  <r>
    <s v="P0413"/>
    <x v="2"/>
    <d v="2019-03-25T00:00:00"/>
    <n v="368.6"/>
    <s v="Paid"/>
    <s v="50%"/>
  </r>
  <r>
    <s v="P0414"/>
    <x v="0"/>
    <d v="2019-12-01T00:00:00"/>
    <n v="406.69"/>
    <s v="Paid"/>
    <s v="75%"/>
  </r>
  <r>
    <s v="P0415"/>
    <x v="5"/>
    <d v="2019-03-25T00:00:00"/>
    <n v="124.25"/>
    <s v="Paid"/>
    <s v="25%"/>
  </r>
  <r>
    <s v="P0416"/>
    <x v="1"/>
    <d v="2018-04-05T00:00:00"/>
    <n v="145.41999999999999"/>
    <s v="Paid"/>
    <s v="50%"/>
  </r>
  <r>
    <s v="P0417"/>
    <x v="0"/>
    <d v="2019-03-25T00:00:00"/>
    <n v="422.31"/>
    <s v="Pending"/>
    <s v="50%"/>
  </r>
  <r>
    <s v="P0418"/>
    <x v="5"/>
    <d v="2020-02-20T00:00:00"/>
    <n v="442.94"/>
    <s v="Not Paid"/>
    <s v="50%"/>
  </r>
  <r>
    <s v="P0419"/>
    <x v="2"/>
    <d v="2019-03-25T00:00:00"/>
    <n v="453.06"/>
    <s v="Pending"/>
    <s v="25%"/>
  </r>
  <r>
    <s v="P0420"/>
    <x v="5"/>
    <d v="2020-01-15T00:00:00"/>
    <n v="120.05"/>
    <s v="Not Paid"/>
    <s v="75%"/>
  </r>
  <r>
    <s v="P0421"/>
    <x v="2"/>
    <d v="2020-02-20T00:00:00"/>
    <n v="181.11"/>
    <s v="Not Paid"/>
    <s v="25%"/>
  </r>
  <r>
    <s v="P0422"/>
    <x v="0"/>
    <d v="2020-01-15T00:00:00"/>
    <n v="55.5"/>
    <s v="Pending"/>
    <s v="25%"/>
  </r>
  <r>
    <s v="P0423"/>
    <x v="4"/>
    <d v="2020-02-20T00:00:00"/>
    <n v="210.97"/>
    <s v="Pending"/>
    <s v="75%"/>
  </r>
  <r>
    <s v="P0424"/>
    <x v="0"/>
    <d v="2018-04-05T00:00:00"/>
    <n v="223.22"/>
    <s v="Pending"/>
    <s v="0%"/>
  </r>
  <r>
    <s v="P0425"/>
    <x v="5"/>
    <d v="2018-04-05T00:00:00"/>
    <n v="76.19"/>
    <s v="Pending"/>
    <s v="50%"/>
  </r>
  <r>
    <s v="P0426"/>
    <x v="5"/>
    <d v="2018-04-05T00:00:00"/>
    <n v="385.06"/>
    <s v="Pending"/>
    <s v="75%"/>
  </r>
  <r>
    <s v="P0427"/>
    <x v="1"/>
    <d v="2020-01-15T00:00:00"/>
    <n v="269.95999999999998"/>
    <s v="Pending"/>
    <s v="0%"/>
  </r>
  <r>
    <s v="P0428"/>
    <x v="2"/>
    <d v="2019-12-01T00:00:00"/>
    <n v="222.64"/>
    <s v="Pending"/>
    <s v="25%"/>
  </r>
  <r>
    <s v="P0429"/>
    <x v="0"/>
    <d v="2020-02-20T00:00:00"/>
    <n v="107.53"/>
    <s v="Pending"/>
    <s v="50%"/>
  </r>
  <r>
    <s v="P0430"/>
    <x v="3"/>
    <d v="2018-04-05T00:00:00"/>
    <n v="493.87"/>
    <s v="Not Paid"/>
    <s v="75%"/>
  </r>
  <r>
    <s v="P0431"/>
    <x v="5"/>
    <d v="2020-02-20T00:00:00"/>
    <n v="84.6"/>
    <s v="Not Paid"/>
    <s v="25%"/>
  </r>
  <r>
    <s v="P0432"/>
    <x v="1"/>
    <d v="2020-01-15T00:00:00"/>
    <n v="71.58"/>
    <s v="Paid"/>
    <s v="75%"/>
  </r>
  <r>
    <s v="P0433"/>
    <x v="4"/>
    <d v="2019-12-01T00:00:00"/>
    <n v="224.51"/>
    <s v="Paid"/>
    <s v="25%"/>
  </r>
  <r>
    <s v="P0434"/>
    <x v="5"/>
    <d v="2020-01-15T00:00:00"/>
    <n v="469.78"/>
    <s v="Not Paid"/>
    <s v="75%"/>
  </r>
  <r>
    <s v="P0435"/>
    <x v="5"/>
    <d v="2020-02-20T00:00:00"/>
    <n v="357.73"/>
    <s v="Paid"/>
    <s v="25%"/>
  </r>
  <r>
    <s v="P0436"/>
    <x v="5"/>
    <d v="2019-12-01T00:00:00"/>
    <n v="137.56"/>
    <s v="Paid"/>
    <s v="25%"/>
  </r>
  <r>
    <s v="P0437"/>
    <x v="3"/>
    <d v="2019-12-01T00:00:00"/>
    <n v="131.74"/>
    <s v="Paid"/>
    <s v="25%"/>
  </r>
  <r>
    <s v="P0438"/>
    <x v="5"/>
    <d v="2020-01-15T00:00:00"/>
    <n v="198.69"/>
    <s v="Not Paid"/>
    <s v="75%"/>
  </r>
  <r>
    <s v="P0439"/>
    <x v="0"/>
    <d v="2018-04-05T00:00:00"/>
    <n v="151.57"/>
    <s v="Not Paid"/>
    <s v="50%"/>
  </r>
  <r>
    <s v="P0440"/>
    <x v="1"/>
    <d v="2020-02-20T00:00:00"/>
    <n v="270.58999999999997"/>
    <s v="Pending"/>
    <s v="25%"/>
  </r>
  <r>
    <s v="P0441"/>
    <x v="2"/>
    <d v="2019-03-25T00:00:00"/>
    <n v="494.74"/>
    <s v="Paid"/>
    <s v="25%"/>
  </r>
  <r>
    <s v="P0442"/>
    <x v="4"/>
    <d v="2019-03-25T00:00:00"/>
    <n v="140.38"/>
    <s v="Paid"/>
    <s v="25%"/>
  </r>
  <r>
    <s v="P0443"/>
    <x v="0"/>
    <d v="2020-01-15T00:00:00"/>
    <n v="107.25"/>
    <s v="Paid"/>
    <s v="75%"/>
  </r>
  <r>
    <s v="P0444"/>
    <x v="0"/>
    <d v="2020-02-20T00:00:00"/>
    <n v="192.63"/>
    <s v="Paid"/>
    <s v="75%"/>
  </r>
  <r>
    <s v="P0445"/>
    <x v="5"/>
    <d v="2020-02-20T00:00:00"/>
    <n v="474.82"/>
    <s v="Pending"/>
    <s v="50%"/>
  </r>
  <r>
    <s v="P0446"/>
    <x v="5"/>
    <d v="2020-01-15T00:00:00"/>
    <n v="485.05"/>
    <s v="Not Paid"/>
    <s v="75%"/>
  </r>
  <r>
    <s v="P0447"/>
    <x v="1"/>
    <d v="2020-02-20T00:00:00"/>
    <n v="373.42"/>
    <s v="Not Paid"/>
    <s v="0%"/>
  </r>
  <r>
    <s v="P0448"/>
    <x v="4"/>
    <d v="2018-04-05T00:00:00"/>
    <n v="405.26"/>
    <s v="Paid"/>
    <s v="75%"/>
  </r>
  <r>
    <s v="P0449"/>
    <x v="0"/>
    <d v="2020-01-15T00:00:00"/>
    <n v="170.87"/>
    <s v="Pending"/>
    <s v="25%"/>
  </r>
  <r>
    <s v="P0450"/>
    <x v="3"/>
    <d v="2018-04-05T00:00:00"/>
    <n v="343.89"/>
    <s v="Pending"/>
    <s v="0%"/>
  </r>
  <r>
    <s v="P0451"/>
    <x v="0"/>
    <d v="2020-02-20T00:00:00"/>
    <n v="393.05"/>
    <s v="Not Paid"/>
    <s v="50%"/>
  </r>
  <r>
    <s v="P0452"/>
    <x v="0"/>
    <d v="2020-01-15T00:00:00"/>
    <n v="256.93"/>
    <s v="Pending"/>
    <s v="50%"/>
  </r>
  <r>
    <s v="P0453"/>
    <x v="2"/>
    <d v="2020-02-20T00:00:00"/>
    <n v="65.14"/>
    <s v="Paid"/>
    <s v="75%"/>
  </r>
  <r>
    <s v="P0454"/>
    <x v="1"/>
    <d v="2020-01-15T00:00:00"/>
    <n v="265.02999999999997"/>
    <s v="Not Paid"/>
    <s v="50%"/>
  </r>
  <r>
    <s v="P0455"/>
    <x v="4"/>
    <d v="2020-02-20T00:00:00"/>
    <n v="282.64999999999998"/>
    <s v="Pending"/>
    <s v="75%"/>
  </r>
  <r>
    <s v="P0456"/>
    <x v="1"/>
    <d v="2018-04-05T00:00:00"/>
    <n v="100.74"/>
    <s v="Not Paid"/>
    <s v="25%"/>
  </r>
  <r>
    <s v="P0457"/>
    <x v="4"/>
    <d v="2018-04-05T00:00:00"/>
    <n v="389.53"/>
    <s v="Pending"/>
    <s v="75%"/>
  </r>
  <r>
    <s v="P0458"/>
    <x v="2"/>
    <d v="2020-02-20T00:00:00"/>
    <n v="166.91"/>
    <s v="Not Paid"/>
    <s v="25%"/>
  </r>
  <r>
    <s v="P0459"/>
    <x v="2"/>
    <d v="2020-01-15T00:00:00"/>
    <n v="278.91000000000003"/>
    <s v="Pending"/>
    <s v="25%"/>
  </r>
  <r>
    <s v="P0460"/>
    <x v="3"/>
    <d v="2019-03-25T00:00:00"/>
    <n v="378.15"/>
    <s v="Pending"/>
    <s v="75%"/>
  </r>
  <r>
    <s v="P0461"/>
    <x v="0"/>
    <d v="2018-04-05T00:00:00"/>
    <n v="171.34"/>
    <s v="Paid"/>
    <s v="25%"/>
  </r>
  <r>
    <s v="P0462"/>
    <x v="3"/>
    <d v="2018-04-05T00:00:00"/>
    <n v="371.07"/>
    <s v="Paid"/>
    <s v="0%"/>
  </r>
  <r>
    <s v="P0463"/>
    <x v="2"/>
    <d v="2019-03-25T00:00:00"/>
    <n v="169.26"/>
    <s v="Not Paid"/>
    <s v="75%"/>
  </r>
  <r>
    <s v="P0464"/>
    <x v="2"/>
    <d v="2020-02-20T00:00:00"/>
    <n v="245.11"/>
    <s v="Not Paid"/>
    <s v="75%"/>
  </r>
  <r>
    <s v="P0465"/>
    <x v="2"/>
    <d v="2020-01-15T00:00:00"/>
    <n v="253.48"/>
    <s v="Not Paid"/>
    <s v="0%"/>
  </r>
  <r>
    <s v="P0466"/>
    <x v="3"/>
    <d v="2020-02-20T00:00:00"/>
    <n v="351.81"/>
    <s v="Not Paid"/>
    <s v="0%"/>
  </r>
  <r>
    <s v="P0467"/>
    <x v="1"/>
    <d v="2019-12-01T00:00:00"/>
    <n v="335.88"/>
    <s v="Not Paid"/>
    <s v="75%"/>
  </r>
  <r>
    <s v="P0468"/>
    <x v="8"/>
    <d v="2018-04-05T00:00:00"/>
    <n v="150"/>
    <s v="Paid"/>
    <s v="90%"/>
  </r>
  <r>
    <s v="P0469"/>
    <x v="4"/>
    <d v="2019-12-01T00:00:00"/>
    <n v="403.27"/>
    <s v="Pending"/>
    <s v="25%"/>
  </r>
  <r>
    <s v="P0470"/>
    <x v="1"/>
    <d v="2018-04-05T00:00:00"/>
    <n v="239.04"/>
    <s v="Pending"/>
    <s v="50%"/>
  </r>
  <r>
    <s v="P0471"/>
    <x v="2"/>
    <d v="2018-04-05T00:00:00"/>
    <n v="53.29"/>
    <s v="Not Paid"/>
    <s v="50%"/>
  </r>
  <r>
    <s v="P0472"/>
    <x v="0"/>
    <d v="2019-12-01T00:00:00"/>
    <n v="155.84"/>
    <s v="Paid"/>
    <s v="75%"/>
  </r>
  <r>
    <s v="P0473"/>
    <x v="5"/>
    <d v="2019-12-01T00:00:00"/>
    <n v="385.16"/>
    <s v="Paid"/>
    <s v="0%"/>
  </r>
  <r>
    <s v="P0474"/>
    <x v="1"/>
    <d v="2020-02-20T00:00:00"/>
    <n v="250.49"/>
    <s v="Paid"/>
    <s v="25%"/>
  </r>
  <r>
    <s v="P0475"/>
    <x v="0"/>
    <d v="2019-12-01T00:00:00"/>
    <n v="99.05"/>
    <s v="Paid"/>
    <s v="75%"/>
  </r>
  <r>
    <s v="P0476"/>
    <x v="1"/>
    <d v="2020-02-20T00:00:00"/>
    <n v="346.91"/>
    <s v="Not Paid"/>
    <s v="25%"/>
  </r>
  <r>
    <s v="P0477"/>
    <x v="0"/>
    <d v="2020-02-20T00:00:00"/>
    <n v="92.15"/>
    <s v="Pending"/>
    <s v="25%"/>
  </r>
  <r>
    <s v="P0478"/>
    <x v="5"/>
    <d v="2020-02-20T00:00:00"/>
    <n v="270.64999999999998"/>
    <s v="Pending"/>
    <s v="25%"/>
  </r>
  <r>
    <s v="P0479"/>
    <x v="0"/>
    <d v="2018-04-05T00:00:00"/>
    <n v="274.32"/>
    <s v="Pending"/>
    <s v="25%"/>
  </r>
  <r>
    <s v="P0480"/>
    <x v="1"/>
    <d v="2018-04-05T00:00:00"/>
    <n v="190.11"/>
    <s v="Paid"/>
    <s v="75%"/>
  </r>
  <r>
    <s v="P0481"/>
    <x v="3"/>
    <d v="2019-12-01T00:00:00"/>
    <n v="222.79"/>
    <s v="Pending"/>
    <s v="75%"/>
  </r>
  <r>
    <s v="P0482"/>
    <x v="5"/>
    <d v="2018-04-05T00:00:00"/>
    <n v="150.25"/>
    <s v="Paid"/>
    <s v="25%"/>
  </r>
  <r>
    <s v="P0483"/>
    <x v="2"/>
    <d v="2019-12-01T00:00:00"/>
    <n v="132.85"/>
    <s v="Pending"/>
    <s v="0%"/>
  </r>
  <r>
    <s v="P0484"/>
    <x v="2"/>
    <d v="2018-04-05T00:00:00"/>
    <n v="438.62"/>
    <s v="Pending"/>
    <s v="50%"/>
  </r>
  <r>
    <s v="P0485"/>
    <x v="2"/>
    <d v="2020-01-15T00:00:00"/>
    <n v="51.43"/>
    <s v="Pending"/>
    <s v="75%"/>
  </r>
  <r>
    <s v="P0486"/>
    <x v="5"/>
    <d v="2020-01-15T00:00:00"/>
    <n v="141.4"/>
    <s v="Pending"/>
    <s v="50%"/>
  </r>
  <r>
    <s v="P0487"/>
    <x v="0"/>
    <d v="2019-12-01T00:00:00"/>
    <n v="496.5"/>
    <s v="Pending"/>
    <s v="50%"/>
  </r>
  <r>
    <s v="P0488"/>
    <x v="4"/>
    <d v="2018-04-05T00:00:00"/>
    <n v="432.11"/>
    <s v="Not Paid"/>
    <s v="25%"/>
  </r>
  <r>
    <s v="P0489"/>
    <x v="1"/>
    <d v="2018-04-05T00:00:00"/>
    <n v="208.69"/>
    <s v="Pending"/>
    <s v="75%"/>
  </r>
  <r>
    <s v="P0490"/>
    <x v="4"/>
    <d v="2020-02-20T00:00:00"/>
    <n v="334.02"/>
    <s v="Not Paid"/>
    <s v="25%"/>
  </r>
  <r>
    <s v="P0491"/>
    <x v="4"/>
    <d v="2019-03-25T00:00:00"/>
    <n v="169.98"/>
    <s v="Pending"/>
    <s v="50%"/>
  </r>
  <r>
    <s v="P0492"/>
    <x v="5"/>
    <d v="2019-12-01T00:00:00"/>
    <n v="445.1"/>
    <s v="Paid"/>
    <s v="0%"/>
  </r>
  <r>
    <s v="P0493"/>
    <x v="4"/>
    <d v="2019-03-25T00:00:00"/>
    <n v="315.61"/>
    <s v="Not Paid"/>
    <s v="0%"/>
  </r>
  <r>
    <s v="P0494"/>
    <x v="2"/>
    <d v="2019-03-25T00:00:00"/>
    <n v="189.47"/>
    <s v="Not Paid"/>
    <s v="50%"/>
  </r>
  <r>
    <s v="P0495"/>
    <x v="1"/>
    <d v="2019-12-01T00:00:00"/>
    <n v="481.68"/>
    <s v="Paid"/>
    <s v="75%"/>
  </r>
  <r>
    <s v="P0496"/>
    <x v="5"/>
    <d v="2018-04-05T00:00:00"/>
    <n v="386.31"/>
    <s v="Not Paid"/>
    <s v="75%"/>
  </r>
  <r>
    <s v="P0497"/>
    <x v="2"/>
    <d v="2019-12-01T00:00:00"/>
    <n v="490.6"/>
    <s v="Pending"/>
    <s v="50%"/>
  </r>
  <r>
    <s v="P0498"/>
    <x v="2"/>
    <d v="2019-03-25T00:00:00"/>
    <n v="410.43"/>
    <s v="Pending"/>
    <s v="75%"/>
  </r>
  <r>
    <s v="P0499"/>
    <x v="0"/>
    <d v="2018-04-05T00:00:00"/>
    <n v="141.99"/>
    <s v="Not Paid"/>
    <s v="75%"/>
  </r>
  <r>
    <s v="P0500"/>
    <x v="5"/>
    <d v="2020-01-15T00:00:00"/>
    <n v="433.51"/>
    <s v="Pending"/>
    <s v="25%"/>
  </r>
  <r>
    <s v="P0501"/>
    <x v="4"/>
    <d v="2019-12-01T00:00:00"/>
    <n v="160.91999999999999"/>
    <s v="Pending"/>
    <s v="0%"/>
  </r>
  <r>
    <s v="P0502"/>
    <x v="2"/>
    <d v="2019-12-01T00:00:00"/>
    <n v="321.08"/>
    <s v="Pending"/>
    <s v="75%"/>
  </r>
  <r>
    <s v="P0503"/>
    <x v="4"/>
    <d v="2018-04-05T00:00:00"/>
    <n v="371.34"/>
    <s v="Paid"/>
    <s v="25%"/>
  </r>
  <r>
    <s v="P0504"/>
    <x v="3"/>
    <d v="2020-01-15T00:00:00"/>
    <n v="349.47"/>
    <s v="Not Paid"/>
    <s v="75%"/>
  </r>
  <r>
    <s v="P0505"/>
    <x v="2"/>
    <d v="2020-01-15T00:00:00"/>
    <n v="61.56"/>
    <s v="Not Paid"/>
    <s v="50%"/>
  </r>
  <r>
    <s v="P0506"/>
    <x v="2"/>
    <d v="2018-04-05T00:00:00"/>
    <n v="370.09"/>
    <s v="Pending"/>
    <s v="0%"/>
  </r>
  <r>
    <s v="P0507"/>
    <x v="3"/>
    <d v="2020-02-20T00:00:00"/>
    <n v="167.98"/>
    <s v="Paid"/>
    <s v="25%"/>
  </r>
  <r>
    <s v="P0508"/>
    <x v="3"/>
    <d v="2019-12-01T00:00:00"/>
    <n v="75"/>
    <s v="Pending"/>
    <s v="75%"/>
  </r>
  <r>
    <s v="P0509"/>
    <x v="4"/>
    <d v="2019-12-01T00:00:00"/>
    <n v="428.2"/>
    <s v="Pending"/>
    <s v="25%"/>
  </r>
  <r>
    <s v="P0510"/>
    <x v="5"/>
    <d v="2019-03-25T00:00:00"/>
    <n v="375.06"/>
    <s v="Pending"/>
    <s v="25%"/>
  </r>
  <r>
    <s v="P0511"/>
    <x v="4"/>
    <d v="2018-04-05T00:00:00"/>
    <n v="472.05"/>
    <s v="Pending"/>
    <s v="50%"/>
  </r>
  <r>
    <s v="P0512"/>
    <x v="5"/>
    <d v="2019-03-25T00:00:00"/>
    <n v="385.55"/>
    <s v="Pending"/>
    <s v="25%"/>
  </r>
  <r>
    <s v="P0513"/>
    <x v="1"/>
    <d v="2019-03-25T00:00:00"/>
    <n v="93.72"/>
    <s v="Paid"/>
    <s v="75%"/>
  </r>
  <r>
    <s v="P0514"/>
    <x v="1"/>
    <d v="2020-01-15T00:00:00"/>
    <n v="98.4"/>
    <s v="Pending"/>
    <s v="75%"/>
  </r>
  <r>
    <s v="P0515"/>
    <x v="4"/>
    <d v="2019-12-01T00:00:00"/>
    <n v="421.41"/>
    <s v="Pending"/>
    <s v="75%"/>
  </r>
  <r>
    <s v="P0516"/>
    <x v="3"/>
    <d v="2019-03-25T00:00:00"/>
    <n v="498.29"/>
    <s v="Pending"/>
    <s v="75%"/>
  </r>
  <r>
    <s v="P0517"/>
    <x v="1"/>
    <d v="2020-01-15T00:00:00"/>
    <n v="58.48"/>
    <s v="Pending"/>
    <s v="50%"/>
  </r>
  <r>
    <s v="P0518"/>
    <x v="1"/>
    <d v="2018-04-05T00:00:00"/>
    <n v="78.77"/>
    <s v="Paid"/>
    <s v="25%"/>
  </r>
  <r>
    <s v="P0519"/>
    <x v="5"/>
    <d v="2019-03-25T00:00:00"/>
    <n v="108.36"/>
    <s v="Pending"/>
    <s v="25%"/>
  </r>
  <r>
    <s v="P0520"/>
    <x v="4"/>
    <d v="2019-12-01T00:00:00"/>
    <n v="92.72"/>
    <s v="Paid"/>
    <s v="0%"/>
  </r>
  <r>
    <s v="P0521"/>
    <x v="1"/>
    <d v="2019-03-25T00:00:00"/>
    <n v="317.22000000000003"/>
    <s v="Pending"/>
    <s v="25%"/>
  </r>
  <r>
    <s v="P0522"/>
    <x v="4"/>
    <d v="2018-04-05T00:00:00"/>
    <n v="287.64"/>
    <s v="Pending"/>
    <s v="25%"/>
  </r>
  <r>
    <s v="P0523"/>
    <x v="5"/>
    <d v="2019-03-25T00:00:00"/>
    <n v="207.3"/>
    <s v="Paid"/>
    <s v="75%"/>
  </r>
  <r>
    <s v="P0524"/>
    <x v="1"/>
    <d v="2019-12-01T00:00:00"/>
    <n v="335.39"/>
    <s v="Paid"/>
    <s v="75%"/>
  </r>
  <r>
    <s v="P0525"/>
    <x v="4"/>
    <d v="2020-01-15T00:00:00"/>
    <n v="490.38"/>
    <s v="Pending"/>
    <s v="50%"/>
  </r>
  <r>
    <s v="P0526"/>
    <x v="1"/>
    <d v="2019-12-01T00:00:00"/>
    <n v="470.73"/>
    <s v="Pending"/>
    <s v="75%"/>
  </r>
  <r>
    <s v="P0527"/>
    <x v="1"/>
    <d v="2020-01-15T00:00:00"/>
    <n v="476.41"/>
    <s v="Pending"/>
    <s v="25%"/>
  </r>
  <r>
    <s v="P0528"/>
    <x v="1"/>
    <d v="2020-02-20T00:00:00"/>
    <n v="445.34"/>
    <s v="Pending"/>
    <s v="25%"/>
  </r>
  <r>
    <s v="P0529"/>
    <x v="3"/>
    <d v="2019-12-01T00:00:00"/>
    <n v="198.73"/>
    <s v="Paid"/>
    <s v="75%"/>
  </r>
  <r>
    <s v="P0530"/>
    <x v="5"/>
    <d v="2019-12-01T00:00:00"/>
    <n v="317.77999999999997"/>
    <s v="Pending"/>
    <s v="75%"/>
  </r>
  <r>
    <s v="P0531"/>
    <x v="3"/>
    <d v="2018-04-05T00:00:00"/>
    <n v="453.33"/>
    <s v="Not Paid"/>
    <s v="75%"/>
  </r>
  <r>
    <s v="P0532"/>
    <x v="6"/>
    <d v="2019-03-25T00:00:00"/>
    <n v="300"/>
    <s v="Paid"/>
    <s v="75%"/>
  </r>
  <r>
    <s v="P0533"/>
    <x v="2"/>
    <d v="2020-01-15T00:00:00"/>
    <n v="322.08"/>
    <s v="Paid"/>
    <s v="0%"/>
  </r>
  <r>
    <s v="P0534"/>
    <x v="3"/>
    <d v="2020-01-15T00:00:00"/>
    <n v="164.49"/>
    <s v="Pending"/>
    <s v="25%"/>
  </r>
  <r>
    <s v="P0535"/>
    <x v="3"/>
    <d v="2018-04-05T00:00:00"/>
    <n v="188.26"/>
    <s v="Pending"/>
    <s v="50%"/>
  </r>
  <r>
    <s v="P0536"/>
    <x v="5"/>
    <d v="2018-04-05T00:00:00"/>
    <n v="238.15"/>
    <s v="Pending"/>
    <s v="25%"/>
  </r>
  <r>
    <s v="P0537"/>
    <x v="0"/>
    <d v="2019-03-25T00:00:00"/>
    <n v="245.37"/>
    <s v="Pending"/>
    <s v="50%"/>
  </r>
  <r>
    <s v="P0538"/>
    <x v="5"/>
    <d v="2019-03-25T00:00:00"/>
    <n v="204.73"/>
    <s v="Paid"/>
    <s v="75%"/>
  </r>
  <r>
    <s v="P0539"/>
    <x v="0"/>
    <d v="2019-12-01T00:00:00"/>
    <n v="282.27"/>
    <s v="Pending"/>
    <s v="0%"/>
  </r>
  <r>
    <s v="P0540"/>
    <x v="9"/>
    <d v="2020-02-20T00:00:00"/>
    <n v="50"/>
    <s v="Pending"/>
    <s v="100%"/>
  </r>
  <r>
    <s v="P0541"/>
    <x v="1"/>
    <d v="2019-03-25T00:00:00"/>
    <n v="218.37"/>
    <s v="Not Paid"/>
    <s v="75%"/>
  </r>
  <r>
    <s v="P0542"/>
    <x v="2"/>
    <d v="2018-04-05T00:00:00"/>
    <n v="94.48"/>
    <s v="Pending"/>
    <s v="25%"/>
  </r>
  <r>
    <s v="P0543"/>
    <x v="3"/>
    <d v="2019-03-25T00:00:00"/>
    <n v="307.97000000000003"/>
    <s v="Paid"/>
    <s v="75%"/>
  </r>
  <r>
    <s v="P0544"/>
    <x v="3"/>
    <d v="2020-01-15T00:00:00"/>
    <n v="105.4"/>
    <s v="Paid"/>
    <s v="25%"/>
  </r>
  <r>
    <s v="P0545"/>
    <x v="1"/>
    <d v="2020-02-20T00:00:00"/>
    <n v="479.56"/>
    <s v="Pending"/>
    <s v="75%"/>
  </r>
  <r>
    <s v="P0546"/>
    <x v="3"/>
    <d v="2019-12-01T00:00:00"/>
    <n v="411.4"/>
    <s v="Not Paid"/>
    <s v="0%"/>
  </r>
  <r>
    <s v="P0547"/>
    <x v="2"/>
    <d v="2020-01-15T00:00:00"/>
    <n v="162.11000000000001"/>
    <s v="Pending"/>
    <s v="0%"/>
  </r>
  <r>
    <s v="P0548"/>
    <x v="5"/>
    <d v="2020-01-15T00:00:00"/>
    <n v="248.49"/>
    <s v="Pending"/>
    <s v="0%"/>
  </r>
  <r>
    <s v="P0549"/>
    <x v="0"/>
    <d v="2020-02-20T00:00:00"/>
    <n v="498.85"/>
    <s v="Paid"/>
    <s v="25%"/>
  </r>
  <r>
    <s v="P0550"/>
    <x v="5"/>
    <d v="2019-12-01T00:00:00"/>
    <n v="310.01"/>
    <s v="Pending"/>
    <s v="75%"/>
  </r>
  <r>
    <s v="P0551"/>
    <x v="1"/>
    <d v="2018-04-05T00:00:00"/>
    <n v="245.18"/>
    <s v="Pending"/>
    <s v="75%"/>
  </r>
  <r>
    <s v="P0552"/>
    <x v="0"/>
    <d v="2019-12-01T00:00:00"/>
    <n v="206.85"/>
    <s v="Pending"/>
    <s v="50%"/>
  </r>
  <r>
    <s v="P0553"/>
    <x v="4"/>
    <d v="2019-03-25T00:00:00"/>
    <n v="163.22999999999999"/>
    <s v="Paid"/>
    <s v="0%"/>
  </r>
  <r>
    <s v="P0554"/>
    <x v="3"/>
    <d v="2020-01-15T00:00:00"/>
    <n v="443.91"/>
    <s v="Pending"/>
    <s v="0%"/>
  </r>
  <r>
    <s v="P0555"/>
    <x v="4"/>
    <d v="2019-03-25T00:00:00"/>
    <n v="163.79"/>
    <s v="Not Paid"/>
    <s v="25%"/>
  </r>
  <r>
    <s v="P0556"/>
    <x v="5"/>
    <d v="2018-04-05T00:00:00"/>
    <n v="168.49"/>
    <s v="Paid"/>
    <s v="25%"/>
  </r>
  <r>
    <s v="P0557"/>
    <x v="4"/>
    <d v="2019-03-25T00:00:00"/>
    <n v="208.24"/>
    <s v="Not Paid"/>
    <s v="25%"/>
  </r>
  <r>
    <s v="P0558"/>
    <x v="5"/>
    <d v="2019-12-01T00:00:00"/>
    <n v="320.77999999999997"/>
    <s v="Not Paid"/>
    <s v="50%"/>
  </r>
  <r>
    <s v="P0559"/>
    <x v="1"/>
    <d v="2019-03-25T00:00:00"/>
    <n v="456.26"/>
    <s v="Not Paid"/>
    <s v="0%"/>
  </r>
  <r>
    <s v="P0560"/>
    <x v="5"/>
    <d v="2018-04-05T00:00:00"/>
    <n v="243.93"/>
    <s v="Not Paid"/>
    <s v="25%"/>
  </r>
  <r>
    <s v="P0561"/>
    <x v="5"/>
    <d v="2018-04-05T00:00:00"/>
    <n v="340.11"/>
    <s v="Pending"/>
    <s v="75%"/>
  </r>
  <r>
    <s v="P0562"/>
    <x v="4"/>
    <d v="2018-04-05T00:00:00"/>
    <n v="375.75"/>
    <s v="Pending"/>
    <s v="50%"/>
  </r>
  <r>
    <s v="P0563"/>
    <x v="1"/>
    <d v="2019-12-01T00:00:00"/>
    <n v="221.25"/>
    <s v="Not Paid"/>
    <s v="25%"/>
  </r>
  <r>
    <s v="P0564"/>
    <x v="4"/>
    <d v="2018-04-05T00:00:00"/>
    <n v="424.4"/>
    <s v="Pending"/>
    <s v="75%"/>
  </r>
  <r>
    <s v="P0565"/>
    <x v="2"/>
    <d v="2020-01-15T00:00:00"/>
    <n v="51.39"/>
    <s v="Not Paid"/>
    <s v="50%"/>
  </r>
  <r>
    <s v="P0566"/>
    <x v="0"/>
    <d v="2018-04-05T00:00:00"/>
    <n v="53.03"/>
    <s v="Pending"/>
    <s v="25%"/>
  </r>
  <r>
    <s v="P0567"/>
    <x v="0"/>
    <d v="2019-03-25T00:00:00"/>
    <n v="161.03"/>
    <s v="Pending"/>
    <s v="25%"/>
  </r>
  <r>
    <s v="P0568"/>
    <x v="4"/>
    <d v="2019-03-25T00:00:00"/>
    <n v="79.34"/>
    <s v="Pending"/>
    <s v="25%"/>
  </r>
  <r>
    <s v="P0569"/>
    <x v="0"/>
    <d v="2019-03-25T00:00:00"/>
    <n v="440.53"/>
    <s v="Pending"/>
    <s v="0%"/>
  </r>
  <r>
    <s v="P0570"/>
    <x v="3"/>
    <d v="2019-12-01T00:00:00"/>
    <n v="187.42"/>
    <s v="Pending"/>
    <s v="50%"/>
  </r>
  <r>
    <s v="P0571"/>
    <x v="3"/>
    <d v="2019-03-25T00:00:00"/>
    <n v="105.92"/>
    <s v="Pending"/>
    <s v="50%"/>
  </r>
  <r>
    <s v="P0572"/>
    <x v="0"/>
    <d v="2019-12-01T00:00:00"/>
    <n v="485.43"/>
    <s v="Pending"/>
    <s v="25%"/>
  </r>
  <r>
    <s v="P0573"/>
    <x v="1"/>
    <d v="2019-12-01T00:00:00"/>
    <n v="132.88"/>
    <s v="Not Paid"/>
    <s v="50%"/>
  </r>
  <r>
    <s v="P0574"/>
    <x v="3"/>
    <d v="2018-04-05T00:00:00"/>
    <n v="349.21"/>
    <s v="Pending"/>
    <s v="25%"/>
  </r>
  <r>
    <s v="P0575"/>
    <x v="5"/>
    <d v="2020-01-15T00:00:00"/>
    <n v="188.58"/>
    <s v="Not Paid"/>
    <s v="25%"/>
  </r>
  <r>
    <s v="P0576"/>
    <x v="2"/>
    <d v="2018-04-05T00:00:00"/>
    <n v="216.78"/>
    <s v="Paid"/>
    <s v="0%"/>
  </r>
  <r>
    <s v="P0577"/>
    <x v="4"/>
    <d v="2018-04-05T00:00:00"/>
    <n v="491.51"/>
    <s v="Not Paid"/>
    <s v="50%"/>
  </r>
  <r>
    <s v="P0578"/>
    <x v="4"/>
    <d v="2019-12-01T00:00:00"/>
    <n v="167.43"/>
    <s v="Paid"/>
    <s v="75%"/>
  </r>
  <r>
    <s v="P0579"/>
    <x v="4"/>
    <d v="2019-12-01T00:00:00"/>
    <n v="359.84"/>
    <s v="Pending"/>
    <s v="75%"/>
  </r>
  <r>
    <s v="P0580"/>
    <x v="4"/>
    <d v="2019-03-25T00:00:00"/>
    <n v="411.3"/>
    <s v="Paid"/>
    <s v="50%"/>
  </r>
  <r>
    <s v="P0581"/>
    <x v="3"/>
    <d v="2019-03-25T00:00:00"/>
    <n v="467.35"/>
    <s v="Pending"/>
    <s v="75%"/>
  </r>
  <r>
    <s v="P0582"/>
    <x v="1"/>
    <d v="2018-04-05T00:00:00"/>
    <n v="265.54000000000002"/>
    <s v="Pending"/>
    <s v="75%"/>
  </r>
  <r>
    <s v="P0583"/>
    <x v="3"/>
    <d v="2020-02-20T00:00:00"/>
    <n v="390.88"/>
    <s v="Pending"/>
    <s v="0%"/>
  </r>
  <r>
    <s v="P0584"/>
    <x v="4"/>
    <d v="2020-02-20T00:00:00"/>
    <n v="300.70999999999998"/>
    <s v="Pending"/>
    <s v="50%"/>
  </r>
  <r>
    <s v="P0585"/>
    <x v="0"/>
    <d v="2019-03-25T00:00:00"/>
    <n v="406.72"/>
    <s v="Pending"/>
    <s v="25%"/>
  </r>
  <r>
    <s v="P0586"/>
    <x v="1"/>
    <d v="2020-02-20T00:00:00"/>
    <n v="367.52"/>
    <s v="Pending"/>
    <s v="50%"/>
  </r>
  <r>
    <s v="P0587"/>
    <x v="2"/>
    <d v="2019-03-25T00:00:00"/>
    <n v="305.72000000000003"/>
    <s v="Pending"/>
    <s v="50%"/>
  </r>
  <r>
    <s v="P0588"/>
    <x v="2"/>
    <d v="2019-12-01T00:00:00"/>
    <n v="131.36000000000001"/>
    <s v="Paid"/>
    <s v="25%"/>
  </r>
  <r>
    <s v="P0589"/>
    <x v="4"/>
    <d v="2018-04-05T00:00:00"/>
    <n v="392.02"/>
    <s v="Paid"/>
    <s v="75%"/>
  </r>
  <r>
    <s v="P0590"/>
    <x v="0"/>
    <d v="2020-01-15T00:00:00"/>
    <n v="172.33"/>
    <s v="Paid"/>
    <s v="50%"/>
  </r>
  <r>
    <s v="P0591"/>
    <x v="2"/>
    <d v="2018-04-05T00:00:00"/>
    <n v="151.22999999999999"/>
    <s v="Paid"/>
    <s v="50%"/>
  </r>
  <r>
    <s v="P0592"/>
    <x v="0"/>
    <d v="2019-03-25T00:00:00"/>
    <n v="331.15"/>
    <s v="Not Paid"/>
    <s v="25%"/>
  </r>
  <r>
    <s v="P0593"/>
    <x v="2"/>
    <d v="2019-03-25T00:00:00"/>
    <n v="115.43"/>
    <s v="Pending"/>
    <s v="75%"/>
  </r>
  <r>
    <s v="P0594"/>
    <x v="4"/>
    <d v="2018-04-05T00:00:00"/>
    <n v="362.02"/>
    <s v="Not Paid"/>
    <s v="50%"/>
  </r>
  <r>
    <s v="P0595"/>
    <x v="0"/>
    <d v="2019-03-25T00:00:00"/>
    <n v="107.95"/>
    <s v="Not Paid"/>
    <s v="25%"/>
  </r>
  <r>
    <s v="P0596"/>
    <x v="4"/>
    <d v="2020-02-20T00:00:00"/>
    <n v="369.94"/>
    <s v="Pending"/>
    <s v="50%"/>
  </r>
  <r>
    <s v="P0597"/>
    <x v="4"/>
    <d v="2020-02-20T00:00:00"/>
    <n v="321.20999999999998"/>
    <s v="Paid"/>
    <s v="50%"/>
  </r>
  <r>
    <s v="P0598"/>
    <x v="3"/>
    <d v="2019-03-25T00:00:00"/>
    <n v="375.59"/>
    <s v="Pending"/>
    <s v="50%"/>
  </r>
  <r>
    <s v="P0599"/>
    <x v="0"/>
    <d v="2019-03-25T00:00:00"/>
    <n v="480.5"/>
    <s v="Not Paid"/>
    <s v="25%"/>
  </r>
  <r>
    <s v="P0600"/>
    <x v="0"/>
    <d v="2020-02-20T00:00:00"/>
    <n v="121.41"/>
    <s v="Not Paid"/>
    <s v="50%"/>
  </r>
  <r>
    <s v="P0601"/>
    <x v="1"/>
    <d v="2019-03-25T00:00:00"/>
    <n v="268.01"/>
    <s v="Pending"/>
    <s v="0%"/>
  </r>
  <r>
    <s v="P0602"/>
    <x v="4"/>
    <d v="2019-03-25T00:00:00"/>
    <n v="345.95"/>
    <s v="Pending"/>
    <s v="25%"/>
  </r>
  <r>
    <s v="P0603"/>
    <x v="0"/>
    <d v="2018-04-05T00:00:00"/>
    <n v="270.45999999999998"/>
    <s v="Paid"/>
    <s v="25%"/>
  </r>
  <r>
    <s v="P0604"/>
    <x v="5"/>
    <d v="2020-01-15T00:00:00"/>
    <n v="273.77999999999997"/>
    <s v="Not Paid"/>
    <s v="75%"/>
  </r>
  <r>
    <s v="P0605"/>
    <x v="3"/>
    <d v="2020-02-20T00:00:00"/>
    <n v="95.13"/>
    <s v="Pending"/>
    <s v="25%"/>
  </r>
  <r>
    <s v="P0606"/>
    <x v="1"/>
    <d v="2018-04-05T00:00:00"/>
    <n v="304.25"/>
    <s v="Paid"/>
    <s v="25%"/>
  </r>
  <r>
    <s v="P0607"/>
    <x v="1"/>
    <d v="2020-01-15T00:00:00"/>
    <n v="179.95"/>
    <s v="Not Paid"/>
    <s v="75%"/>
  </r>
  <r>
    <s v="P0608"/>
    <x v="1"/>
    <d v="2019-03-25T00:00:00"/>
    <n v="166.6"/>
    <s v="Pending"/>
    <s v="75%"/>
  </r>
  <r>
    <s v="P0609"/>
    <x v="2"/>
    <d v="2019-03-25T00:00:00"/>
    <n v="304.56"/>
    <s v="Paid"/>
    <s v="50%"/>
  </r>
  <r>
    <s v="P0610"/>
    <x v="0"/>
    <d v="2018-04-05T00:00:00"/>
    <n v="210.16"/>
    <s v="Pending"/>
    <s v="25%"/>
  </r>
  <r>
    <s v="P0611"/>
    <x v="1"/>
    <d v="2019-03-25T00:00:00"/>
    <n v="182.22"/>
    <s v="Pending"/>
    <s v="25%"/>
  </r>
  <r>
    <s v="P0612"/>
    <x v="4"/>
    <d v="2019-12-01T00:00:00"/>
    <n v="77.959999999999994"/>
    <s v="Paid"/>
    <s v="50%"/>
  </r>
  <r>
    <s v="P0613"/>
    <x v="4"/>
    <d v="2018-04-05T00:00:00"/>
    <n v="213.17"/>
    <s v="Pending"/>
    <s v="75%"/>
  </r>
  <r>
    <s v="P0614"/>
    <x v="5"/>
    <d v="2020-01-15T00:00:00"/>
    <n v="483.72"/>
    <s v="Not Paid"/>
    <s v="50%"/>
  </r>
  <r>
    <s v="P0615"/>
    <x v="4"/>
    <d v="2018-04-05T00:00:00"/>
    <n v="407.93"/>
    <s v="Paid"/>
    <s v="0%"/>
  </r>
  <r>
    <s v="P0616"/>
    <x v="4"/>
    <d v="2020-02-20T00:00:00"/>
    <n v="468.16"/>
    <s v="Paid"/>
    <s v="0%"/>
  </r>
  <r>
    <s v="P0617"/>
    <x v="4"/>
    <d v="2018-04-05T00:00:00"/>
    <n v="357.58"/>
    <s v="Not Paid"/>
    <s v="0%"/>
  </r>
  <r>
    <s v="P0618"/>
    <x v="2"/>
    <d v="2019-03-25T00:00:00"/>
    <n v="423.75"/>
    <s v="Not Paid"/>
    <s v="0%"/>
  </r>
  <r>
    <s v="P0619"/>
    <x v="10"/>
    <d v="2019-03-25T00:00:00"/>
    <n v="80"/>
    <s v="Pending"/>
    <s v="60%"/>
  </r>
  <r>
    <s v="P0620"/>
    <x v="3"/>
    <d v="2019-12-01T00:00:00"/>
    <n v="466.62"/>
    <s v="Pending"/>
    <s v="50%"/>
  </r>
  <r>
    <s v="P0621"/>
    <x v="0"/>
    <d v="2019-12-01T00:00:00"/>
    <n v="176.17"/>
    <s v="Pending"/>
    <s v="0%"/>
  </r>
  <r>
    <s v="P0622"/>
    <x v="2"/>
    <d v="2019-12-01T00:00:00"/>
    <n v="304.06"/>
    <s v="Not Paid"/>
    <s v="50%"/>
  </r>
  <r>
    <s v="P0623"/>
    <x v="2"/>
    <d v="2020-01-15T00:00:00"/>
    <n v="261.51"/>
    <s v="Paid"/>
    <s v="50%"/>
  </r>
  <r>
    <s v="P0624"/>
    <x v="4"/>
    <d v="2019-12-01T00:00:00"/>
    <n v="240.22"/>
    <s v="Not Paid"/>
    <s v="50%"/>
  </r>
  <r>
    <s v="P0625"/>
    <x v="5"/>
    <d v="2020-01-15T00:00:00"/>
    <n v="480.68"/>
    <s v="Paid"/>
    <s v="0%"/>
  </r>
  <r>
    <s v="P0626"/>
    <x v="1"/>
    <d v="2019-12-01T00:00:00"/>
    <n v="172.19"/>
    <s v="Not Paid"/>
    <s v="25%"/>
  </r>
  <r>
    <s v="P0627"/>
    <x v="4"/>
    <d v="2020-01-15T00:00:00"/>
    <n v="145.28"/>
    <s v="Pending"/>
    <s v="0%"/>
  </r>
  <r>
    <s v="P0628"/>
    <x v="0"/>
    <d v="2018-04-05T00:00:00"/>
    <n v="104.56"/>
    <s v="Pending"/>
    <s v="25%"/>
  </r>
  <r>
    <s v="P0629"/>
    <x v="2"/>
    <d v="2018-04-05T00:00:00"/>
    <n v="385.88"/>
    <s v="Pending"/>
    <s v="75%"/>
  </r>
  <r>
    <s v="P0630"/>
    <x v="0"/>
    <d v="2019-03-25T00:00:00"/>
    <n v="174.61"/>
    <s v="Pending"/>
    <s v="25%"/>
  </r>
  <r>
    <s v="P0631"/>
    <x v="1"/>
    <d v="2020-01-15T00:00:00"/>
    <n v="478.29"/>
    <s v="Pending"/>
    <s v="75%"/>
  </r>
  <r>
    <s v="P0632"/>
    <x v="1"/>
    <d v="2020-02-20T00:00:00"/>
    <n v="455.17"/>
    <s v="Pending"/>
    <s v="25%"/>
  </r>
  <r>
    <s v="P0633"/>
    <x v="1"/>
    <d v="2019-03-25T00:00:00"/>
    <n v="202.2"/>
    <s v="Pending"/>
    <s v="50%"/>
  </r>
  <r>
    <s v="P0634"/>
    <x v="1"/>
    <d v="2018-04-05T00:00:00"/>
    <n v="312.79000000000002"/>
    <s v="Not Paid"/>
    <s v="25%"/>
  </r>
  <r>
    <s v="P0635"/>
    <x v="4"/>
    <d v="2020-01-15T00:00:00"/>
    <n v="272.07"/>
    <s v="Paid"/>
    <s v="50%"/>
  </r>
  <r>
    <s v="P0636"/>
    <x v="5"/>
    <d v="2019-12-01T00:00:00"/>
    <n v="122.14"/>
    <s v="Paid"/>
    <s v="75%"/>
  </r>
  <r>
    <s v="P0637"/>
    <x v="2"/>
    <d v="2020-02-20T00:00:00"/>
    <n v="99.23"/>
    <s v="Not Paid"/>
    <s v="75%"/>
  </r>
  <r>
    <s v="P0638"/>
    <x v="1"/>
    <d v="2018-04-05T00:00:00"/>
    <n v="410.6"/>
    <s v="Paid"/>
    <s v="50%"/>
  </r>
  <r>
    <s v="P0639"/>
    <x v="2"/>
    <d v="2019-03-25T00:00:00"/>
    <n v="421.07"/>
    <s v="Not Paid"/>
    <s v="75%"/>
  </r>
  <r>
    <s v="P0640"/>
    <x v="1"/>
    <d v="2020-01-15T00:00:00"/>
    <n v="340.53"/>
    <s v="Not Paid"/>
    <s v="25%"/>
  </r>
  <r>
    <s v="P0641"/>
    <x v="3"/>
    <d v="2020-02-20T00:00:00"/>
    <n v="204.82"/>
    <s v="Pending"/>
    <s v="50%"/>
  </r>
  <r>
    <s v="P0642"/>
    <x v="4"/>
    <d v="2020-01-15T00:00:00"/>
    <n v="135.96"/>
    <s v="Pending"/>
    <s v="25%"/>
  </r>
  <r>
    <s v="P0643"/>
    <x v="4"/>
    <d v="2019-12-01T00:00:00"/>
    <n v="468.27"/>
    <s v="Pending"/>
    <s v="75%"/>
  </r>
  <r>
    <s v="P0644"/>
    <x v="5"/>
    <d v="2019-03-25T00:00:00"/>
    <n v="239.88"/>
    <s v="Pending"/>
    <s v="0%"/>
  </r>
  <r>
    <s v="P0645"/>
    <x v="5"/>
    <d v="2020-01-15T00:00:00"/>
    <n v="188.04"/>
    <s v="Not Paid"/>
    <s v="25%"/>
  </r>
  <r>
    <s v="P0646"/>
    <x v="2"/>
    <d v="2018-04-05T00:00:00"/>
    <n v="89.08"/>
    <s v="Not Paid"/>
    <s v="25%"/>
  </r>
  <r>
    <s v="P0647"/>
    <x v="5"/>
    <d v="2019-03-25T00:00:00"/>
    <n v="358.47"/>
    <s v="Pending"/>
    <s v="25%"/>
  </r>
  <r>
    <s v="P0648"/>
    <x v="1"/>
    <d v="2018-04-05T00:00:00"/>
    <n v="386.2"/>
    <s v="Not Paid"/>
    <s v="0%"/>
  </r>
  <r>
    <s v="P0649"/>
    <x v="5"/>
    <d v="2020-01-15T00:00:00"/>
    <n v="99.89"/>
    <s v="Not Paid"/>
    <s v="50%"/>
  </r>
  <r>
    <s v="P0650"/>
    <x v="0"/>
    <d v="2019-03-25T00:00:00"/>
    <n v="260.69"/>
    <s v="Pending"/>
    <s v="25%"/>
  </r>
  <r>
    <s v="P0651"/>
    <x v="2"/>
    <d v="2018-04-05T00:00:00"/>
    <n v="226.82"/>
    <s v="Paid"/>
    <s v="75%"/>
  </r>
  <r>
    <s v="P0652"/>
    <x v="0"/>
    <d v="2019-12-01T00:00:00"/>
    <n v="118.12"/>
    <s v="Pending"/>
    <s v="50%"/>
  </r>
  <r>
    <s v="P0654"/>
    <x v="0"/>
    <d v="2019-12-01T00:00:00"/>
    <n v="261.7"/>
    <s v="Pending"/>
    <s v="25%"/>
  </r>
  <r>
    <s v="P0655"/>
    <x v="4"/>
    <d v="2020-01-15T00:00:00"/>
    <n v="363.39"/>
    <s v="Pending"/>
    <s v="50%"/>
  </r>
  <r>
    <s v="P0656"/>
    <x v="2"/>
    <d v="2019-03-25T00:00:00"/>
    <n v="261.51"/>
    <s v="Not Paid"/>
    <s v="50%"/>
  </r>
  <r>
    <s v="P0657"/>
    <x v="5"/>
    <d v="2020-02-20T00:00:00"/>
    <n v="377.22"/>
    <s v="Pending"/>
    <s v="50%"/>
  </r>
  <r>
    <s v="P0658"/>
    <x v="5"/>
    <d v="2019-03-25T00:00:00"/>
    <n v="467.56"/>
    <s v="Paid"/>
    <s v="50%"/>
  </r>
  <r>
    <s v="P0659"/>
    <x v="0"/>
    <d v="2019-12-01T00:00:00"/>
    <n v="123.17"/>
    <s v="Paid"/>
    <s v="0%"/>
  </r>
  <r>
    <s v="P0660"/>
    <x v="4"/>
    <d v="2018-04-05T00:00:00"/>
    <n v="341.63"/>
    <s v="Pending"/>
    <s v="50%"/>
  </r>
  <r>
    <s v="P0661"/>
    <x v="5"/>
    <d v="2020-02-20T00:00:00"/>
    <n v="294.58"/>
    <s v="Pending"/>
    <s v="50%"/>
  </r>
  <r>
    <s v="P0662"/>
    <x v="3"/>
    <d v="2020-01-15T00:00:00"/>
    <n v="113.43"/>
    <s v="Paid"/>
    <s v="25%"/>
  </r>
  <r>
    <s v="P0663"/>
    <x v="5"/>
    <d v="2020-02-20T00:00:00"/>
    <n v="452.65"/>
    <s v="Paid"/>
    <s v="25%"/>
  </r>
  <r>
    <s v="P0664"/>
    <x v="5"/>
    <d v="2020-01-15T00:00:00"/>
    <n v="236.04"/>
    <s v="Not Paid"/>
    <s v="50%"/>
  </r>
  <r>
    <s v="P0665"/>
    <x v="1"/>
    <d v="2020-02-20T00:00:00"/>
    <n v="357.79"/>
    <s v="Pending"/>
    <s v="75%"/>
  </r>
  <r>
    <s v="P0666"/>
    <x v="4"/>
    <d v="2020-01-15T00:00:00"/>
    <n v="131.96"/>
    <s v="Pending"/>
    <s v="75%"/>
  </r>
  <r>
    <s v="P0667"/>
    <x v="2"/>
    <d v="2020-01-15T00:00:00"/>
    <n v="399.43"/>
    <s v="Pending"/>
    <s v="50%"/>
  </r>
  <r>
    <s v="P0668"/>
    <x v="0"/>
    <d v="2020-02-20T00:00:00"/>
    <n v="341.42"/>
    <s v="Paid"/>
    <s v="75%"/>
  </r>
  <r>
    <s v="P0669"/>
    <x v="2"/>
    <d v="2020-02-20T00:00:00"/>
    <n v="51.09"/>
    <s v="Pending"/>
    <s v="50%"/>
  </r>
  <r>
    <s v="P0670"/>
    <x v="3"/>
    <d v="2020-01-15T00:00:00"/>
    <n v="187.51"/>
    <s v="Paid"/>
    <s v="0%"/>
  </r>
  <r>
    <s v="P0671"/>
    <x v="0"/>
    <d v="2019-12-01T00:00:00"/>
    <n v="150.76"/>
    <s v="Pending"/>
    <s v="25%"/>
  </r>
  <r>
    <s v="P0672"/>
    <x v="3"/>
    <d v="2020-02-20T00:00:00"/>
    <n v="64.819999999999993"/>
    <s v="Pending"/>
    <s v="75%"/>
  </r>
  <r>
    <s v="P0673"/>
    <x v="3"/>
    <d v="2019-03-25T00:00:00"/>
    <n v="189.26"/>
    <s v="Paid"/>
    <s v="25%"/>
  </r>
  <r>
    <s v="P0674"/>
    <x v="0"/>
    <d v="2018-04-05T00:00:00"/>
    <n v="269.64999999999998"/>
    <s v="Paid"/>
    <s v="25%"/>
  </r>
  <r>
    <s v="P0675"/>
    <x v="0"/>
    <d v="2020-01-15T00:00:00"/>
    <n v="491.49"/>
    <s v="Pending"/>
    <s v="75%"/>
  </r>
  <r>
    <s v="P0676"/>
    <x v="2"/>
    <d v="2020-01-15T00:00:00"/>
    <n v="252.29"/>
    <s v="Pending"/>
    <s v="50%"/>
  </r>
  <r>
    <s v="P0677"/>
    <x v="1"/>
    <d v="2018-04-05T00:00:00"/>
    <n v="110.24"/>
    <s v="Paid"/>
    <s v="50%"/>
  </r>
  <r>
    <s v="P0678"/>
    <x v="1"/>
    <d v="2019-12-01T00:00:00"/>
    <n v="428.46"/>
    <s v="Paid"/>
    <s v="75%"/>
  </r>
  <r>
    <s v="P0679"/>
    <x v="1"/>
    <d v="2018-04-05T00:00:00"/>
    <n v="172.75"/>
    <s v="Pending"/>
    <s v="0%"/>
  </r>
  <r>
    <s v="P0680"/>
    <x v="1"/>
    <d v="2020-02-20T00:00:00"/>
    <n v="285.79000000000002"/>
    <s v="Not Paid"/>
    <s v="50%"/>
  </r>
  <r>
    <s v="P0681"/>
    <x v="1"/>
    <d v="2018-04-05T00:00:00"/>
    <n v="443.43"/>
    <s v="Paid"/>
    <s v="75%"/>
  </r>
  <r>
    <s v="P0682"/>
    <x v="2"/>
    <d v="2020-01-15T00:00:00"/>
    <n v="308.63"/>
    <s v="Pending"/>
    <s v="0%"/>
  </r>
  <r>
    <s v="P0683"/>
    <x v="11"/>
    <d v="2018-04-05T00:00:00"/>
    <n v="100"/>
    <s v="Paid"/>
    <s v="70%"/>
  </r>
  <r>
    <s v="P0684"/>
    <x v="5"/>
    <d v="2019-03-25T00:00:00"/>
    <n v="354.38"/>
    <s v="Pending"/>
    <s v="25%"/>
  </r>
  <r>
    <s v="P0685"/>
    <x v="1"/>
    <d v="2020-02-20T00:00:00"/>
    <n v="361.61"/>
    <s v="Pending"/>
    <s v="75%"/>
  </r>
  <r>
    <s v="P0686"/>
    <x v="0"/>
    <d v="2018-04-05T00:00:00"/>
    <n v="273.95999999999998"/>
    <s v="Paid"/>
    <s v="25%"/>
  </r>
  <r>
    <s v="P0687"/>
    <x v="0"/>
    <d v="2020-01-15T00:00:00"/>
    <n v="127.79"/>
    <s v="Paid"/>
    <s v="25%"/>
  </r>
  <r>
    <s v="P0688"/>
    <x v="0"/>
    <d v="2020-02-20T00:00:00"/>
    <n v="96.09"/>
    <s v="Not Paid"/>
    <s v="25%"/>
  </r>
  <r>
    <s v="P0689"/>
    <x v="0"/>
    <d v="2020-01-15T00:00:00"/>
    <n v="263.95999999999998"/>
    <s v="Not Paid"/>
    <s v="50%"/>
  </r>
  <r>
    <s v="P0690"/>
    <x v="2"/>
    <d v="2019-12-01T00:00:00"/>
    <n v="437.56"/>
    <s v="Not Paid"/>
    <s v="0%"/>
  </r>
  <r>
    <s v="P0691"/>
    <x v="2"/>
    <d v="2019-03-25T00:00:00"/>
    <n v="455.83"/>
    <s v="Not Paid"/>
    <s v="50%"/>
  </r>
  <r>
    <s v="P0692"/>
    <x v="4"/>
    <d v="2019-12-01T00:00:00"/>
    <n v="409.37"/>
    <s v="Paid"/>
    <s v="25%"/>
  </r>
  <r>
    <s v="P0693"/>
    <x v="5"/>
    <d v="2019-03-25T00:00:00"/>
    <n v="369.02"/>
    <s v="Pending"/>
    <s v="75%"/>
  </r>
  <r>
    <s v="P0694"/>
    <x v="3"/>
    <d v="2018-04-05T00:00:00"/>
    <n v="159.87"/>
    <s v="Not Paid"/>
    <s v="0%"/>
  </r>
  <r>
    <s v="P0695"/>
    <x v="12"/>
    <d v="2020-02-20T00:00:00"/>
    <n v="120"/>
    <s v="Paid"/>
    <s v="85%"/>
  </r>
  <r>
    <s v="P0696"/>
    <x v="2"/>
    <d v="2018-04-05T00:00:00"/>
    <n v="60.28"/>
    <s v="Paid"/>
    <s v="75%"/>
  </r>
  <r>
    <s v="P0697"/>
    <x v="2"/>
    <d v="2019-03-25T00:00:00"/>
    <n v="443.81"/>
    <s v="Paid"/>
    <s v="75%"/>
  </r>
  <r>
    <s v="P0698"/>
    <x v="0"/>
    <d v="2019-03-25T00:00:00"/>
    <n v="340.47"/>
    <s v="Not Paid"/>
    <s v="25%"/>
  </r>
  <r>
    <s v="P0699"/>
    <x v="4"/>
    <d v="2019-03-25T00:00:00"/>
    <n v="255.89"/>
    <s v="Not Paid"/>
    <s v="0%"/>
  </r>
  <r>
    <s v="P0700"/>
    <x v="2"/>
    <d v="2020-01-15T00:00:00"/>
    <n v="54.94"/>
    <s v="Paid"/>
    <s v="75%"/>
  </r>
  <r>
    <s v="P0701"/>
    <x v="4"/>
    <d v="2020-02-20T00:00:00"/>
    <n v="293.68"/>
    <s v="Pending"/>
    <s v="50%"/>
  </r>
  <r>
    <s v="P0702"/>
    <x v="0"/>
    <d v="2018-04-05T00:00:00"/>
    <n v="149.5"/>
    <s v="Not Paid"/>
    <s v="75%"/>
  </r>
  <r>
    <s v="P0703"/>
    <x v="1"/>
    <d v="2018-04-05T00:00:00"/>
    <n v="353.84"/>
    <s v="Pending"/>
    <s v="25%"/>
  </r>
  <r>
    <s v="P0704"/>
    <x v="3"/>
    <d v="2019-12-01T00:00:00"/>
    <n v="200.86"/>
    <s v="Paid"/>
    <s v="75%"/>
  </r>
  <r>
    <s v="P0705"/>
    <x v="1"/>
    <d v="2019-03-25T00:00:00"/>
    <n v="171.74"/>
    <s v="Pending"/>
    <s v="0%"/>
  </r>
  <r>
    <s v="P0706"/>
    <x v="0"/>
    <d v="2019-03-25T00:00:00"/>
    <n v="160.16999999999999"/>
    <s v="Not Paid"/>
    <s v="25%"/>
  </r>
  <r>
    <s v="P0707"/>
    <x v="1"/>
    <d v="2019-03-25T00:00:00"/>
    <n v="60.09"/>
    <s v="Not Paid"/>
    <s v="25%"/>
  </r>
  <r>
    <s v="P0708"/>
    <x v="3"/>
    <d v="2018-04-05T00:00:00"/>
    <n v="284.72000000000003"/>
    <s v="Pending"/>
    <s v="75%"/>
  </r>
  <r>
    <s v="P0709"/>
    <x v="5"/>
    <d v="2019-12-01T00:00:00"/>
    <n v="179.89"/>
    <s v="Paid"/>
    <s v="75%"/>
  </r>
  <r>
    <s v="P0710"/>
    <x v="3"/>
    <d v="2020-01-15T00:00:00"/>
    <n v="370.07"/>
    <s v="Paid"/>
    <s v="0%"/>
  </r>
  <r>
    <s v="P0711"/>
    <x v="12"/>
    <d v="2020-02-20T00:00:00"/>
    <n v="120"/>
    <s v="Paid"/>
    <s v="85%"/>
  </r>
  <r>
    <s v="P0712"/>
    <x v="1"/>
    <d v="2020-01-15T00:00:00"/>
    <n v="371.47"/>
    <s v="Pending"/>
    <s v="25%"/>
  </r>
  <r>
    <s v="P0713"/>
    <x v="4"/>
    <d v="2018-04-05T00:00:00"/>
    <n v="469.9"/>
    <s v="Pending"/>
    <s v="50%"/>
  </r>
  <r>
    <s v="P0714"/>
    <x v="5"/>
    <d v="2019-03-25T00:00:00"/>
    <n v="90.24"/>
    <s v="Pending"/>
    <s v="50%"/>
  </r>
  <r>
    <s v="P0715"/>
    <x v="5"/>
    <d v="2020-02-20T00:00:00"/>
    <n v="349.41"/>
    <s v="Paid"/>
    <s v="50%"/>
  </r>
  <r>
    <s v="P0716"/>
    <x v="4"/>
    <d v="2018-04-05T00:00:00"/>
    <n v="391.3"/>
    <s v="Pending"/>
    <s v="75%"/>
  </r>
  <r>
    <s v="P0717"/>
    <x v="5"/>
    <d v="2018-04-05T00:00:00"/>
    <n v="422.85"/>
    <s v="Pending"/>
    <s v="0%"/>
  </r>
  <r>
    <s v="P0718"/>
    <x v="3"/>
    <d v="2018-04-05T00:00:00"/>
    <n v="314.94"/>
    <s v="Paid"/>
    <s v="25%"/>
  </r>
  <r>
    <s v="P0719"/>
    <x v="4"/>
    <d v="2020-02-20T00:00:00"/>
    <n v="58.8"/>
    <s v="Not Paid"/>
    <s v="0%"/>
  </r>
  <r>
    <s v="P0720"/>
    <x v="4"/>
    <d v="2020-02-20T00:00:00"/>
    <n v="244.88"/>
    <s v="Not Paid"/>
    <s v="75%"/>
  </r>
  <r>
    <s v="P0721"/>
    <x v="1"/>
    <d v="2019-12-01T00:00:00"/>
    <n v="460.84"/>
    <s v="Pending"/>
    <s v="0%"/>
  </r>
  <r>
    <s v="P0722"/>
    <x v="0"/>
    <d v="2019-12-01T00:00:00"/>
    <n v="413.22"/>
    <s v="Paid"/>
    <s v="25%"/>
  </r>
  <r>
    <s v="P0723"/>
    <x v="4"/>
    <d v="2020-01-15T00:00:00"/>
    <n v="401.31"/>
    <s v="Not Paid"/>
    <s v="0%"/>
  </r>
  <r>
    <s v="P0724"/>
    <x v="1"/>
    <d v="2020-02-20T00:00:00"/>
    <n v="69.17"/>
    <s v="Not Paid"/>
    <s v="50%"/>
  </r>
  <r>
    <s v="P0725"/>
    <x v="3"/>
    <d v="2020-02-20T00:00:00"/>
    <n v="161.94"/>
    <s v="Pending"/>
    <s v="75%"/>
  </r>
  <r>
    <s v="P0726"/>
    <x v="3"/>
    <d v="2020-02-20T00:00:00"/>
    <n v="471.45"/>
    <s v="Paid"/>
    <s v="50%"/>
  </r>
  <r>
    <s v="P0727"/>
    <x v="2"/>
    <d v="2019-12-01T00:00:00"/>
    <n v="401.97"/>
    <s v="Paid"/>
    <s v="25%"/>
  </r>
  <r>
    <s v="P0728"/>
    <x v="2"/>
    <d v="2018-04-05T00:00:00"/>
    <n v="173.67"/>
    <s v="Not Paid"/>
    <s v="0%"/>
  </r>
  <r>
    <s v="P0729"/>
    <x v="2"/>
    <d v="2019-03-25T00:00:00"/>
    <n v="112.97"/>
    <s v="Pending"/>
    <s v="75%"/>
  </r>
  <r>
    <s v="P0730"/>
    <x v="5"/>
    <d v="2019-12-01T00:00:00"/>
    <n v="184.04"/>
    <s v="Paid"/>
    <s v="75%"/>
  </r>
  <r>
    <s v="P0731"/>
    <x v="0"/>
    <d v="2020-02-20T00:00:00"/>
    <n v="473.58"/>
    <s v="Pending"/>
    <s v="75%"/>
  </r>
  <r>
    <s v="P0732"/>
    <x v="0"/>
    <d v="2019-12-01T00:00:00"/>
    <n v="160.63999999999999"/>
    <s v="Pending"/>
    <s v="50%"/>
  </r>
  <r>
    <s v="P0733"/>
    <x v="5"/>
    <d v="2020-01-15T00:00:00"/>
    <n v="162.83000000000001"/>
    <s v="Pending"/>
    <s v="75%"/>
  </r>
  <r>
    <s v="P0734"/>
    <x v="0"/>
    <d v="2020-02-20T00:00:00"/>
    <n v="450.06"/>
    <s v="Pending"/>
    <s v="25%"/>
  </r>
  <r>
    <s v="P0735"/>
    <x v="5"/>
    <d v="2020-01-15T00:00:00"/>
    <n v="128.69"/>
    <s v="Pending"/>
    <s v="25%"/>
  </r>
  <r>
    <s v="P0736"/>
    <x v="0"/>
    <d v="2020-02-20T00:00:00"/>
    <n v="184.47"/>
    <s v="Pending"/>
    <s v="75%"/>
  </r>
  <r>
    <s v="P0737"/>
    <x v="5"/>
    <d v="2019-12-01T00:00:00"/>
    <n v="89.15"/>
    <s v="Not Paid"/>
    <s v="0%"/>
  </r>
  <r>
    <s v="P0738"/>
    <x v="0"/>
    <d v="2018-04-05T00:00:00"/>
    <n v="91.48"/>
    <s v="Pending"/>
    <s v="75%"/>
  </r>
  <r>
    <s v="P0739"/>
    <x v="3"/>
    <d v="2019-03-25T00:00:00"/>
    <n v="428.25"/>
    <s v="Pending"/>
    <s v="0%"/>
  </r>
  <r>
    <s v="P0740"/>
    <x v="5"/>
    <d v="2020-01-15T00:00:00"/>
    <n v="110.96"/>
    <s v="Pending"/>
    <s v="75%"/>
  </r>
  <r>
    <s v="P0741"/>
    <x v="1"/>
    <d v="2019-12-01T00:00:00"/>
    <n v="121.79"/>
    <s v="Not Paid"/>
    <s v="75%"/>
  </r>
  <r>
    <s v="P0742"/>
    <x v="0"/>
    <d v="2018-04-05T00:00:00"/>
    <n v="110.24"/>
    <s v="Not Paid"/>
    <s v="50%"/>
  </r>
  <r>
    <s v="P0743"/>
    <x v="0"/>
    <d v="2019-12-01T00:00:00"/>
    <n v="58.41"/>
    <s v="Pending"/>
    <s v="25%"/>
  </r>
  <r>
    <s v="P0744"/>
    <x v="2"/>
    <d v="2020-01-15T00:00:00"/>
    <n v="290.19"/>
    <s v="Pending"/>
    <s v="50%"/>
  </r>
  <r>
    <s v="P0745"/>
    <x v="4"/>
    <d v="2019-03-25T00:00:00"/>
    <n v="494.89"/>
    <s v="Not Paid"/>
    <s v="75%"/>
  </r>
  <r>
    <s v="P0746"/>
    <x v="5"/>
    <d v="2019-12-01T00:00:00"/>
    <n v="416.16"/>
    <s v="Not Paid"/>
    <s v="75%"/>
  </r>
  <r>
    <s v="P0747"/>
    <x v="3"/>
    <d v="2020-02-20T00:00:00"/>
    <n v="465.85"/>
    <s v="Not Paid"/>
    <s v="0%"/>
  </r>
  <r>
    <s v="P0748"/>
    <x v="0"/>
    <d v="2018-04-05T00:00:00"/>
    <n v="161.94999999999999"/>
    <s v="Not Paid"/>
    <s v="50%"/>
  </r>
  <r>
    <s v="P0749"/>
    <x v="5"/>
    <d v="2019-12-01T00:00:00"/>
    <n v="446.72"/>
    <s v="Pending"/>
    <s v="25%"/>
  </r>
  <r>
    <s v="P0750"/>
    <x v="5"/>
    <d v="2018-04-05T00:00:00"/>
    <n v="411.6"/>
    <s v="Paid"/>
    <s v="50%"/>
  </r>
  <r>
    <s v="P0751"/>
    <x v="1"/>
    <d v="2020-02-20T00:00:00"/>
    <n v="446.85"/>
    <s v="Paid"/>
    <s v="50%"/>
  </r>
  <r>
    <s v="P0752"/>
    <x v="0"/>
    <d v="2019-03-25T00:00:00"/>
    <n v="340.27"/>
    <s v="Pending"/>
    <s v="0%"/>
  </r>
  <r>
    <s v="P0753"/>
    <x v="2"/>
    <d v="2019-03-25T00:00:00"/>
    <n v="417.74"/>
    <s v="Not Paid"/>
    <s v="75%"/>
  </r>
  <r>
    <s v="P0754"/>
    <x v="3"/>
    <d v="2020-02-20T00:00:00"/>
    <n v="107.09"/>
    <s v="Paid"/>
    <s v="50%"/>
  </r>
  <r>
    <s v="P0755"/>
    <x v="4"/>
    <d v="2018-04-05T00:00:00"/>
    <n v="416.86"/>
    <s v="Not Paid"/>
    <s v="0%"/>
  </r>
  <r>
    <s v="P0756"/>
    <x v="4"/>
    <d v="2019-12-01T00:00:00"/>
    <n v="437.51"/>
    <s v="Not Paid"/>
    <s v="25%"/>
  </r>
  <r>
    <s v="P0757"/>
    <x v="2"/>
    <d v="2020-02-20T00:00:00"/>
    <n v="249.8"/>
    <s v="Paid"/>
    <s v="0%"/>
  </r>
  <r>
    <s v="P0758"/>
    <x v="0"/>
    <d v="2020-01-15T00:00:00"/>
    <n v="100"/>
    <s v="Paid"/>
    <s v="80%"/>
  </r>
  <r>
    <s v="P0759"/>
    <x v="5"/>
    <d v="2018-04-05T00:00:00"/>
    <n v="347.45"/>
    <s v="Pending"/>
    <s v="50%"/>
  </r>
  <r>
    <s v="P0760"/>
    <x v="1"/>
    <d v="2019-03-25T00:00:00"/>
    <n v="428.09"/>
    <s v="Pending"/>
    <s v="75%"/>
  </r>
  <r>
    <s v="P0761"/>
    <x v="1"/>
    <d v="2020-02-20T00:00:00"/>
    <n v="434.18"/>
    <s v="Pending"/>
    <s v="50%"/>
  </r>
  <r>
    <s v="P0762"/>
    <x v="3"/>
    <d v="2019-03-25T00:00:00"/>
    <n v="442.55"/>
    <s v="Paid"/>
    <s v="50%"/>
  </r>
  <r>
    <s v="P0763"/>
    <x v="2"/>
    <d v="2018-04-05T00:00:00"/>
    <n v="432.89"/>
    <s v="Pending"/>
    <s v="25%"/>
  </r>
  <r>
    <s v="P0764"/>
    <x v="4"/>
    <d v="2019-03-25T00:00:00"/>
    <n v="111.73"/>
    <s v="Paid"/>
    <s v="75%"/>
  </r>
  <r>
    <s v="P0765"/>
    <x v="5"/>
    <d v="2020-02-20T00:00:00"/>
    <n v="220.32"/>
    <s v="Not Paid"/>
    <s v="25%"/>
  </r>
  <r>
    <s v="P0766"/>
    <x v="2"/>
    <d v="2018-04-05T00:00:00"/>
    <n v="122.44"/>
    <s v="Pending"/>
    <s v="0%"/>
  </r>
  <r>
    <s v="P0767"/>
    <x v="5"/>
    <d v="2020-01-15T00:00:00"/>
    <n v="112.46"/>
    <s v="Pending"/>
    <s v="25%"/>
  </r>
  <r>
    <s v="P0768"/>
    <x v="3"/>
    <d v="2020-02-20T00:00:00"/>
    <n v="264.74"/>
    <s v="Paid"/>
    <s v="75%"/>
  </r>
  <r>
    <s v="P0769"/>
    <x v="5"/>
    <d v="2019-12-01T00:00:00"/>
    <n v="308.61"/>
    <s v="Pending"/>
    <s v="0%"/>
  </r>
  <r>
    <s v="P0770"/>
    <x v="2"/>
    <d v="2020-02-20T00:00:00"/>
    <n v="164.94"/>
    <s v="Pending"/>
    <s v="25%"/>
  </r>
  <r>
    <s v="P0771"/>
    <x v="0"/>
    <d v="2018-04-05T00:00:00"/>
    <n v="479.55"/>
    <s v="Pending"/>
    <s v="75%"/>
  </r>
  <r>
    <s v="P0772"/>
    <x v="1"/>
    <d v="2020-02-20T00:00:00"/>
    <n v="436.99"/>
    <s v="Paid"/>
    <s v="50%"/>
  </r>
  <r>
    <s v="P0773"/>
    <x v="4"/>
    <d v="2020-01-15T00:00:00"/>
    <n v="386.55"/>
    <s v="Not Paid"/>
    <s v="75%"/>
  </r>
  <r>
    <s v="P0774"/>
    <x v="3"/>
    <d v="2020-01-15T00:00:00"/>
    <n v="191.22"/>
    <s v="Paid"/>
    <s v="25%"/>
  </r>
  <r>
    <s v="P0775"/>
    <x v="3"/>
    <d v="2019-12-01T00:00:00"/>
    <n v="132.12"/>
    <s v="Pending"/>
    <s v="50%"/>
  </r>
  <r>
    <s v="P0776"/>
    <x v="2"/>
    <d v="2019-03-25T00:00:00"/>
    <n v="442.92"/>
    <s v="Pending"/>
    <s v="0%"/>
  </r>
  <r>
    <s v="P0777"/>
    <x v="0"/>
    <d v="2018-04-05T00:00:00"/>
    <n v="352.59"/>
    <s v="Paid"/>
    <s v="0%"/>
  </r>
  <r>
    <s v="P0778"/>
    <x v="1"/>
    <d v="2018-04-05T00:00:00"/>
    <n v="353.76"/>
    <s v="Pending"/>
    <s v="50%"/>
  </r>
  <r>
    <s v="P0779"/>
    <x v="0"/>
    <d v="2019-03-25T00:00:00"/>
    <n v="65.61"/>
    <s v="Pending"/>
    <s v="50%"/>
  </r>
  <r>
    <s v="P0780"/>
    <x v="5"/>
    <d v="2020-01-15T00:00:00"/>
    <n v="152.13"/>
    <s v="Pending"/>
    <s v="0%"/>
  </r>
  <r>
    <s v="P0781"/>
    <x v="0"/>
    <d v="2020-01-15T00:00:00"/>
    <n v="394.29"/>
    <s v="Paid"/>
    <s v="75%"/>
  </r>
  <r>
    <s v="P0782"/>
    <x v="9"/>
    <d v="2020-02-20T00:00:00"/>
    <n v="50"/>
    <s v="Pending"/>
    <s v="100%"/>
  </r>
  <r>
    <s v="P0783"/>
    <x v="5"/>
    <d v="2019-12-01T00:00:00"/>
    <n v="187.22"/>
    <s v="Pending"/>
    <s v="25%"/>
  </r>
  <r>
    <s v="P0784"/>
    <x v="1"/>
    <d v="2019-12-01T00:00:00"/>
    <n v="454.32"/>
    <s v="Not Paid"/>
    <s v="50%"/>
  </r>
  <r>
    <s v="P0785"/>
    <x v="0"/>
    <d v="2019-12-01T00:00:00"/>
    <n v="180.32"/>
    <s v="Not Paid"/>
    <s v="50%"/>
  </r>
  <r>
    <s v="P0786"/>
    <x v="2"/>
    <d v="2020-02-20T00:00:00"/>
    <n v="330.64"/>
    <s v="Paid"/>
    <s v="75%"/>
  </r>
  <r>
    <s v="P0787"/>
    <x v="2"/>
    <d v="2019-12-01T00:00:00"/>
    <n v="341.34"/>
    <s v="Pending"/>
    <s v="50%"/>
  </r>
  <r>
    <s v="P0788"/>
    <x v="2"/>
    <d v="2019-03-25T00:00:00"/>
    <n v="93.65"/>
    <s v="Not Paid"/>
    <s v="50%"/>
  </r>
  <r>
    <s v="P0789"/>
    <x v="3"/>
    <d v="2020-02-20T00:00:00"/>
    <n v="456.25"/>
    <s v="Pending"/>
    <s v="50%"/>
  </r>
  <r>
    <s v="P0790"/>
    <x v="5"/>
    <d v="2019-03-25T00:00:00"/>
    <n v="486.91"/>
    <s v="Pending"/>
    <s v="75%"/>
  </r>
  <r>
    <s v="P0791"/>
    <x v="0"/>
    <d v="2020-02-20T00:00:00"/>
    <n v="432.96"/>
    <s v="Pending"/>
    <s v="0%"/>
  </r>
  <r>
    <s v="P0792"/>
    <x v="4"/>
    <d v="2019-12-01T00:00:00"/>
    <n v="299.83999999999997"/>
    <s v="Paid"/>
    <s v="75%"/>
  </r>
  <r>
    <s v="P0793"/>
    <x v="1"/>
    <d v="2019-03-25T00:00:00"/>
    <n v="193.02"/>
    <s v="Pending"/>
    <s v="25%"/>
  </r>
  <r>
    <s v="P0794"/>
    <x v="0"/>
    <d v="2019-03-25T00:00:00"/>
    <n v="74.510000000000005"/>
    <s v="Paid"/>
    <s v="75%"/>
  </r>
  <r>
    <s v="P0795"/>
    <x v="3"/>
    <d v="2019-03-25T00:00:00"/>
    <n v="438.45"/>
    <s v="Paid"/>
    <s v="50%"/>
  </r>
  <r>
    <s v="P0796"/>
    <x v="4"/>
    <d v="2020-02-20T00:00:00"/>
    <n v="232.55"/>
    <s v="Pending"/>
    <s v="50%"/>
  </r>
  <r>
    <s v="P0797"/>
    <x v="2"/>
    <d v="2018-04-05T00:00:00"/>
    <n v="66.81"/>
    <s v="Paid"/>
    <s v="25%"/>
  </r>
  <r>
    <s v="P0798"/>
    <x v="4"/>
    <d v="2019-12-01T00:00:00"/>
    <n v="434.55"/>
    <s v="Pending"/>
    <s v="25%"/>
  </r>
  <r>
    <s v="P0799"/>
    <x v="5"/>
    <d v="2019-03-25T00:00:00"/>
    <n v="425.05"/>
    <s v="Not Paid"/>
    <s v="25%"/>
  </r>
  <r>
    <s v="P0800"/>
    <x v="4"/>
    <d v="2018-04-05T00:00:00"/>
    <n v="248.24"/>
    <s v="Pending"/>
    <s v="75%"/>
  </r>
  <r>
    <s v="P0801"/>
    <x v="5"/>
    <d v="2019-12-01T00:00:00"/>
    <n v="359.65"/>
    <s v="Pending"/>
    <s v="75%"/>
  </r>
  <r>
    <s v="P0802"/>
    <x v="3"/>
    <d v="2019-12-01T00:00:00"/>
    <n v="286.41000000000003"/>
    <s v="Pending"/>
    <s v="25%"/>
  </r>
  <r>
    <s v="P0803"/>
    <x v="0"/>
    <d v="2019-03-25T00:00:00"/>
    <n v="368.88"/>
    <s v="Not Paid"/>
    <s v="75%"/>
  </r>
  <r>
    <s v="P0804"/>
    <x v="5"/>
    <d v="2019-03-25T00:00:00"/>
    <n v="164.3"/>
    <s v="Pending"/>
    <s v="75%"/>
  </r>
  <r>
    <s v="P0805"/>
    <x v="1"/>
    <d v="2020-02-20T00:00:00"/>
    <n v="124.48"/>
    <s v="Pending"/>
    <s v="75%"/>
  </r>
  <r>
    <s v="P0806"/>
    <x v="5"/>
    <d v="2018-04-05T00:00:00"/>
    <n v="345.8"/>
    <s v="Pending"/>
    <s v="75%"/>
  </r>
  <r>
    <s v="P0807"/>
    <x v="4"/>
    <d v="2018-04-05T00:00:00"/>
    <n v="65.36"/>
    <s v="Paid"/>
    <s v="25%"/>
  </r>
  <r>
    <s v="P0808"/>
    <x v="5"/>
    <d v="2019-03-25T00:00:00"/>
    <n v="319.2"/>
    <s v="Pending"/>
    <s v="50%"/>
  </r>
  <r>
    <s v="P0809"/>
    <x v="3"/>
    <d v="2019-12-01T00:00:00"/>
    <n v="306.32"/>
    <s v="Not Paid"/>
    <s v="50%"/>
  </r>
  <r>
    <s v="P0810"/>
    <x v="2"/>
    <d v="2019-03-25T00:00:00"/>
    <n v="412.26"/>
    <s v="Not Paid"/>
    <s v="25%"/>
  </r>
  <r>
    <s v="P0811"/>
    <x v="0"/>
    <d v="2019-12-01T00:00:00"/>
    <n v="243.82"/>
    <s v="Pending"/>
    <s v="75%"/>
  </r>
  <r>
    <s v="P0812"/>
    <x v="3"/>
    <d v="2019-12-01T00:00:00"/>
    <n v="286.23"/>
    <s v="Paid"/>
    <s v="25%"/>
  </r>
  <r>
    <s v="P0813"/>
    <x v="0"/>
    <d v="2019-03-25T00:00:00"/>
    <n v="322.77"/>
    <s v="Pending"/>
    <s v="75%"/>
  </r>
  <r>
    <s v="P0814"/>
    <x v="1"/>
    <d v="2020-01-15T00:00:00"/>
    <n v="274.16000000000003"/>
    <s v="Pending"/>
    <s v="50%"/>
  </r>
  <r>
    <s v="P0815"/>
    <x v="2"/>
    <d v="2018-04-05T00:00:00"/>
    <n v="413.86"/>
    <s v="Not Paid"/>
    <s v="0%"/>
  </r>
  <r>
    <s v="P0816"/>
    <x v="0"/>
    <d v="2019-12-01T00:00:00"/>
    <n v="263.75"/>
    <s v="Pending"/>
    <s v="25%"/>
  </r>
  <r>
    <s v="P0817"/>
    <x v="1"/>
    <d v="2019-12-01T00:00:00"/>
    <n v="289.08"/>
    <s v="Not Paid"/>
    <s v="25%"/>
  </r>
  <r>
    <s v="P0818"/>
    <x v="10"/>
    <d v="2020-01-15T00:00:00"/>
    <n v="80"/>
    <s v="Pending"/>
    <s v="60%"/>
  </r>
  <r>
    <s v="P0819"/>
    <x v="2"/>
    <d v="2020-02-20T00:00:00"/>
    <n v="155.58000000000001"/>
    <s v="Pending"/>
    <s v="0%"/>
  </r>
  <r>
    <s v="P0820"/>
    <x v="2"/>
    <d v="2020-01-15T00:00:00"/>
    <n v="141.30000000000001"/>
    <s v="Paid"/>
    <s v="50%"/>
  </r>
  <r>
    <s v="P0821"/>
    <x v="4"/>
    <d v="2020-01-15T00:00:00"/>
    <n v="107.9"/>
    <s v="Pending"/>
    <s v="50%"/>
  </r>
  <r>
    <s v="P0822"/>
    <x v="1"/>
    <d v="2019-12-01T00:00:00"/>
    <n v="392.9"/>
    <s v="Not Paid"/>
    <s v="0%"/>
  </r>
  <r>
    <s v="P0823"/>
    <x v="1"/>
    <d v="2018-04-05T00:00:00"/>
    <n v="170.64"/>
    <s v="Paid"/>
    <s v="25%"/>
  </r>
  <r>
    <s v="P0824"/>
    <x v="4"/>
    <d v="2020-01-15T00:00:00"/>
    <n v="444.95"/>
    <s v="Pending"/>
    <s v="75%"/>
  </r>
  <r>
    <s v="P0825"/>
    <x v="3"/>
    <d v="2020-02-20T00:00:00"/>
    <n v="476"/>
    <s v="Pending"/>
    <s v="75%"/>
  </r>
  <r>
    <s v="P0826"/>
    <x v="4"/>
    <d v="2019-03-25T00:00:00"/>
    <n v="67.59"/>
    <s v="Paid"/>
    <s v="0%"/>
  </r>
  <r>
    <s v="P0827"/>
    <x v="0"/>
    <d v="2020-01-15T00:00:00"/>
    <n v="182.53"/>
    <s v="Not Paid"/>
    <s v="75%"/>
  </r>
  <r>
    <s v="P0828"/>
    <x v="5"/>
    <d v="2020-01-15T00:00:00"/>
    <n v="371.24"/>
    <s v="Pending"/>
    <s v="75%"/>
  </r>
  <r>
    <s v="P0829"/>
    <x v="1"/>
    <d v="2020-02-20T00:00:00"/>
    <n v="371.61"/>
    <s v="Pending"/>
    <s v="50%"/>
  </r>
  <r>
    <s v="P0830"/>
    <x v="2"/>
    <d v="2018-04-05T00:00:00"/>
    <n v="94.07"/>
    <s v="Paid"/>
    <s v="75%"/>
  </r>
  <r>
    <s v="P0831"/>
    <x v="1"/>
    <d v="2020-01-15T00:00:00"/>
    <n v="393.42"/>
    <s v="Not Paid"/>
    <s v="50%"/>
  </r>
  <r>
    <s v="P0832"/>
    <x v="2"/>
    <d v="2020-01-15T00:00:00"/>
    <n v="359.1"/>
    <s v="Pending"/>
    <s v="75%"/>
  </r>
  <r>
    <s v="P0833"/>
    <x v="7"/>
    <d v="2018-04-05T00:00:00"/>
    <n v="60"/>
    <s v="Pending"/>
    <s v="55%"/>
  </r>
  <r>
    <s v="P0834"/>
    <x v="2"/>
    <d v="2020-02-20T00:00:00"/>
    <n v="203.52"/>
    <s v="Pending"/>
    <s v="50%"/>
  </r>
  <r>
    <s v="P0835"/>
    <x v="4"/>
    <d v="2020-01-15T00:00:00"/>
    <n v="158.56"/>
    <s v="Not Paid"/>
    <s v="25%"/>
  </r>
  <r>
    <s v="P0836"/>
    <x v="4"/>
    <d v="2018-04-05T00:00:00"/>
    <n v="70.81"/>
    <s v="Paid"/>
    <s v="50%"/>
  </r>
  <r>
    <s v="P0837"/>
    <x v="3"/>
    <d v="2020-01-15T00:00:00"/>
    <n v="253.34"/>
    <s v="Paid"/>
    <s v="25%"/>
  </r>
  <r>
    <s v="P0838"/>
    <x v="1"/>
    <d v="2019-03-25T00:00:00"/>
    <n v="296.22000000000003"/>
    <s v="Pending"/>
    <s v="25%"/>
  </r>
  <r>
    <s v="P0839"/>
    <x v="2"/>
    <d v="2019-12-01T00:00:00"/>
    <n v="123.66"/>
    <s v="Pending"/>
    <s v="75%"/>
  </r>
  <r>
    <s v="P0840"/>
    <x v="5"/>
    <d v="2019-03-25T00:00:00"/>
    <n v="442.49"/>
    <s v="Not Paid"/>
    <s v="25%"/>
  </r>
  <r>
    <s v="P0841"/>
    <x v="0"/>
    <d v="2020-01-15T00:00:00"/>
    <n v="388.35"/>
    <s v="Pending"/>
    <s v="75%"/>
  </r>
  <r>
    <s v="P0842"/>
    <x v="5"/>
    <d v="2020-02-20T00:00:00"/>
    <n v="272.10000000000002"/>
    <s v="Paid"/>
    <s v="50%"/>
  </r>
  <r>
    <s v="P0843"/>
    <x v="0"/>
    <d v="2019-12-01T00:00:00"/>
    <n v="184.85"/>
    <s v="Pending"/>
    <s v="75%"/>
  </r>
  <r>
    <s v="P0844"/>
    <x v="4"/>
    <d v="2019-03-25T00:00:00"/>
    <n v="487.57"/>
    <s v="Pending"/>
    <s v="0%"/>
  </r>
  <r>
    <s v="P0845"/>
    <x v="3"/>
    <d v="2018-04-05T00:00:00"/>
    <n v="489.91"/>
    <s v="Pending"/>
    <s v="50%"/>
  </r>
  <r>
    <s v="P0846"/>
    <x v="2"/>
    <d v="2020-02-20T00:00:00"/>
    <n v="370.56"/>
    <s v="Not Paid"/>
    <s v="25%"/>
  </r>
  <r>
    <s v="P0847"/>
    <x v="5"/>
    <d v="2019-03-25T00:00:00"/>
    <n v="401.4"/>
    <s v="Paid"/>
    <s v="75%"/>
  </r>
  <r>
    <s v="P0848"/>
    <x v="5"/>
    <d v="2018-04-05T00:00:00"/>
    <n v="401.76"/>
    <s v="Not Paid"/>
    <s v="50%"/>
  </r>
  <r>
    <s v="P0849"/>
    <x v="1"/>
    <d v="2020-01-15T00:00:00"/>
    <n v="410.35"/>
    <s v="Pending"/>
    <s v="75%"/>
  </r>
  <r>
    <s v="P0850"/>
    <x v="1"/>
    <d v="2018-04-05T00:00:00"/>
    <n v="260.63"/>
    <s v="Pending"/>
    <s v="75%"/>
  </r>
  <r>
    <s v="P0851"/>
    <x v="5"/>
    <d v="2019-03-25T00:00:00"/>
    <n v="296.43"/>
    <s v="Pending"/>
    <s v="75%"/>
  </r>
  <r>
    <s v="P0852"/>
    <x v="2"/>
    <d v="2019-03-25T00:00:00"/>
    <n v="140.94999999999999"/>
    <s v="Pending"/>
    <s v="25%"/>
  </r>
  <r>
    <s v="P0853"/>
    <x v="4"/>
    <d v="2020-01-15T00:00:00"/>
    <n v="132.30000000000001"/>
    <s v="Paid"/>
    <s v="50%"/>
  </r>
  <r>
    <s v="P0854"/>
    <x v="1"/>
    <d v="2018-04-05T00:00:00"/>
    <n v="268.3"/>
    <s v="Pending"/>
    <s v="75%"/>
  </r>
  <r>
    <s v="P0855"/>
    <x v="4"/>
    <d v="2018-04-05T00:00:00"/>
    <n v="490.37"/>
    <s v="Paid"/>
    <s v="75%"/>
  </r>
  <r>
    <s v="P0856"/>
    <x v="5"/>
    <d v="2020-01-15T00:00:00"/>
    <n v="401.94"/>
    <s v="Pending"/>
    <s v="75%"/>
  </r>
  <r>
    <s v="P0857"/>
    <x v="3"/>
    <d v="2018-04-05T00:00:00"/>
    <n v="435.19"/>
    <s v="Pending"/>
    <s v="75%"/>
  </r>
  <r>
    <s v="P0858"/>
    <x v="0"/>
    <d v="2020-01-15T00:00:00"/>
    <n v="200.87"/>
    <s v="Pending"/>
    <s v="75%"/>
  </r>
  <r>
    <s v="P0859"/>
    <x v="4"/>
    <d v="2020-02-20T00:00:00"/>
    <n v="237.91"/>
    <s v="Pending"/>
    <s v="75%"/>
  </r>
  <r>
    <s v="P0860"/>
    <x v="5"/>
    <d v="2019-03-25T00:00:00"/>
    <n v="444.7"/>
    <s v="Not Paid"/>
    <s v="75%"/>
  </r>
  <r>
    <s v="P0861"/>
    <x v="2"/>
    <d v="2020-02-20T00:00:00"/>
    <n v="213.51"/>
    <s v="Pending"/>
    <s v="25%"/>
  </r>
  <r>
    <s v="P0862"/>
    <x v="2"/>
    <d v="2019-12-01T00:00:00"/>
    <n v="84.98"/>
    <s v="Paid"/>
    <s v="50%"/>
  </r>
  <r>
    <s v="P0863"/>
    <x v="4"/>
    <d v="2019-12-01T00:00:00"/>
    <n v="363.08"/>
    <s v="Not Paid"/>
    <s v="75%"/>
  </r>
  <r>
    <s v="P0864"/>
    <x v="1"/>
    <d v="2019-12-01T00:00:00"/>
    <n v="343.78"/>
    <s v="Paid"/>
    <s v="75%"/>
  </r>
  <r>
    <s v="P0865"/>
    <x v="0"/>
    <d v="2020-01-15T00:00:00"/>
    <n v="164.51"/>
    <s v="Paid"/>
    <s v="50%"/>
  </r>
  <r>
    <s v="P0866"/>
    <x v="5"/>
    <d v="2018-04-05T00:00:00"/>
    <n v="167.02"/>
    <s v="Not Paid"/>
    <s v="50%"/>
  </r>
  <r>
    <s v="P0867"/>
    <x v="1"/>
    <d v="2020-02-20T00:00:00"/>
    <n v="363.28"/>
    <s v="Not Paid"/>
    <s v="25%"/>
  </r>
  <r>
    <s v="P0868"/>
    <x v="1"/>
    <d v="2020-02-20T00:00:00"/>
    <n v="460.95"/>
    <s v="Pending"/>
    <s v="75%"/>
  </r>
  <r>
    <s v="P0869"/>
    <x v="4"/>
    <d v="2020-02-20T00:00:00"/>
    <n v="83.83"/>
    <s v="Pending"/>
    <s v="0%"/>
  </r>
  <r>
    <s v="P0870"/>
    <x v="5"/>
    <d v="2020-02-20T00:00:00"/>
    <n v="274.77999999999997"/>
    <s v="Pending"/>
    <s v="75%"/>
  </r>
  <r>
    <s v="P0871"/>
    <x v="2"/>
    <d v="2019-12-01T00:00:00"/>
    <n v="303.89"/>
    <s v="Pending"/>
    <s v="75%"/>
  </r>
  <r>
    <s v="P0872"/>
    <x v="4"/>
    <d v="2020-02-20T00:00:00"/>
    <n v="362.15"/>
    <s v="Not Paid"/>
    <s v="75%"/>
  </r>
  <r>
    <s v="P0873"/>
    <x v="0"/>
    <d v="2018-04-05T00:00:00"/>
    <n v="411.18"/>
    <s v="Pending"/>
    <s v="50%"/>
  </r>
  <r>
    <s v="P0874"/>
    <x v="5"/>
    <d v="2019-12-01T00:00:00"/>
    <n v="434.57"/>
    <s v="Not Paid"/>
    <s v="75%"/>
  </r>
  <r>
    <s v="P0875"/>
    <x v="1"/>
    <d v="2020-02-20T00:00:00"/>
    <n v="471.26"/>
    <s v="Not Paid"/>
    <s v="75%"/>
  </r>
  <r>
    <s v="P0876"/>
    <x v="3"/>
    <d v="2020-01-15T00:00:00"/>
    <n v="292.63"/>
    <s v="Pending"/>
    <s v="25%"/>
  </r>
  <r>
    <s v="P0877"/>
    <x v="0"/>
    <d v="2019-03-25T00:00:00"/>
    <n v="149.87"/>
    <s v="Pending"/>
    <s v="75%"/>
  </r>
  <r>
    <s v="P0878"/>
    <x v="1"/>
    <d v="2019-03-25T00:00:00"/>
    <n v="236.26"/>
    <s v="Paid"/>
    <s v="50%"/>
  </r>
  <r>
    <s v="P0879"/>
    <x v="4"/>
    <d v="2019-03-25T00:00:00"/>
    <n v="398.28"/>
    <s v="Paid"/>
    <s v="50%"/>
  </r>
  <r>
    <s v="P0880"/>
    <x v="4"/>
    <d v="2019-12-01T00:00:00"/>
    <n v="215.33"/>
    <s v="Pending"/>
    <s v="25%"/>
  </r>
  <r>
    <s v="P0881"/>
    <x v="4"/>
    <d v="2020-02-20T00:00:00"/>
    <n v="367.77"/>
    <s v="Pending"/>
    <s v="50%"/>
  </r>
  <r>
    <s v="P0882"/>
    <x v="3"/>
    <d v="2019-12-01T00:00:00"/>
    <n v="235.87"/>
    <s v="Pending"/>
    <s v="50%"/>
  </r>
  <r>
    <s v="P0883"/>
    <x v="2"/>
    <d v="2018-04-05T00:00:00"/>
    <n v="366.68"/>
    <s v="Not Paid"/>
    <s v="0%"/>
  </r>
  <r>
    <s v="P0884"/>
    <x v="5"/>
    <d v="2020-01-15T00:00:00"/>
    <n v="109.55"/>
    <s v="Not Paid"/>
    <s v="50%"/>
  </r>
  <r>
    <s v="P0885"/>
    <x v="0"/>
    <d v="2020-01-15T00:00:00"/>
    <n v="269.2"/>
    <s v="Pending"/>
    <s v="0%"/>
  </r>
  <r>
    <s v="P0886"/>
    <x v="2"/>
    <d v="2019-03-25T00:00:00"/>
    <n v="51.49"/>
    <s v="Pending"/>
    <s v="50%"/>
  </r>
  <r>
    <s v="P0887"/>
    <x v="3"/>
    <d v="2019-03-25T00:00:00"/>
    <n v="69.430000000000007"/>
    <s v="Paid"/>
    <s v="75%"/>
  </r>
  <r>
    <s v="P0888"/>
    <x v="0"/>
    <d v="2019-03-25T00:00:00"/>
    <n v="139.97999999999999"/>
    <s v="Paid"/>
    <s v="25%"/>
  </r>
  <r>
    <s v="P0889"/>
    <x v="3"/>
    <d v="2020-02-20T00:00:00"/>
    <n v="323.32"/>
    <s v="Pending"/>
    <s v="25%"/>
  </r>
  <r>
    <s v="P0890"/>
    <x v="5"/>
    <d v="2018-04-05T00:00:00"/>
    <n v="342.26"/>
    <s v="Not Paid"/>
    <s v="75%"/>
  </r>
  <r>
    <s v="P0891"/>
    <x v="4"/>
    <d v="2018-04-05T00:00:00"/>
    <n v="116.95"/>
    <s v="Pending"/>
    <s v="25%"/>
  </r>
  <r>
    <s v="P0892"/>
    <x v="3"/>
    <d v="2018-04-05T00:00:00"/>
    <n v="430.63"/>
    <s v="Paid"/>
    <s v="25%"/>
  </r>
  <r>
    <s v="P0893"/>
    <x v="0"/>
    <d v="2018-04-05T00:00:00"/>
    <n v="167.66"/>
    <s v="Pending"/>
    <s v="75%"/>
  </r>
  <r>
    <s v="P0894"/>
    <x v="4"/>
    <d v="2019-03-25T00:00:00"/>
    <n v="244.27"/>
    <s v="Pending"/>
    <s v="50%"/>
  </r>
  <r>
    <s v="P0895"/>
    <x v="0"/>
    <d v="2020-01-15T00:00:00"/>
    <n v="89.99"/>
    <s v="Paid"/>
    <s v="25%"/>
  </r>
  <r>
    <s v="P0896"/>
    <x v="2"/>
    <d v="2019-03-25T00:00:00"/>
    <n v="266.49"/>
    <s v="Pending"/>
    <s v="75%"/>
  </r>
  <r>
    <s v="P0897"/>
    <x v="0"/>
    <d v="2018-04-05T00:00:00"/>
    <n v="295.92"/>
    <s v="Pending"/>
    <s v="75%"/>
  </r>
  <r>
    <s v="P0898"/>
    <x v="5"/>
    <d v="2019-03-25T00:00:00"/>
    <n v="413.14"/>
    <s v="Pending"/>
    <s v="75%"/>
  </r>
  <r>
    <s v="P0899"/>
    <x v="0"/>
    <d v="2018-04-05T00:00:00"/>
    <n v="195.14"/>
    <s v="Pending"/>
    <s v="75%"/>
  </r>
  <r>
    <s v="P0900"/>
    <x v="2"/>
    <d v="2019-12-01T00:00:00"/>
    <n v="70.63"/>
    <s v="Not Paid"/>
    <s v="25%"/>
  </r>
  <r>
    <s v="P0901"/>
    <x v="0"/>
    <d v="2020-01-15T00:00:00"/>
    <n v="104.65"/>
    <s v="Not Paid"/>
    <s v="50%"/>
  </r>
  <r>
    <s v="P0902"/>
    <x v="2"/>
    <d v="2019-12-01T00:00:00"/>
    <n v="484.01"/>
    <s v="Pending"/>
    <s v="75%"/>
  </r>
  <r>
    <s v="P0903"/>
    <x v="3"/>
    <d v="2020-02-20T00:00:00"/>
    <n v="273.38"/>
    <s v="Paid"/>
    <s v="75%"/>
  </r>
  <r>
    <s v="P0904"/>
    <x v="0"/>
    <d v="2019-03-25T00:00:00"/>
    <n v="64.39"/>
    <s v="Pending"/>
    <s v="25%"/>
  </r>
  <r>
    <s v="P0905"/>
    <x v="0"/>
    <d v="2020-02-20T00:00:00"/>
    <n v="273.17"/>
    <s v="Paid"/>
    <s v="25%"/>
  </r>
  <r>
    <s v="P0906"/>
    <x v="4"/>
    <d v="2019-03-25T00:00:00"/>
    <n v="86.74"/>
    <s v="Pending"/>
    <s v="50%"/>
  </r>
  <r>
    <s v="P0907"/>
    <x v="0"/>
    <d v="2019-12-01T00:00:00"/>
    <n v="192.41"/>
    <s v="Paid"/>
    <s v="50%"/>
  </r>
  <r>
    <s v="P0908"/>
    <x v="5"/>
    <d v="2018-04-05T00:00:00"/>
    <n v="60.38"/>
    <s v="Not Paid"/>
    <s v="75%"/>
  </r>
  <r>
    <s v="P0909"/>
    <x v="3"/>
    <d v="2018-04-05T00:00:00"/>
    <n v="216.73"/>
    <s v="Pending"/>
    <s v="75%"/>
  </r>
  <r>
    <s v="P0910"/>
    <x v="4"/>
    <d v="2019-03-25T00:00:00"/>
    <n v="106.56"/>
    <s v="Pending"/>
    <s v="0%"/>
  </r>
  <r>
    <s v="P0911"/>
    <x v="5"/>
    <d v="2018-04-05T00:00:00"/>
    <n v="68.06"/>
    <s v="Not Paid"/>
    <s v="25%"/>
  </r>
  <r>
    <s v="P0912"/>
    <x v="1"/>
    <d v="2019-12-01T00:00:00"/>
    <n v="340.48"/>
    <s v="Pending"/>
    <s v="25%"/>
  </r>
  <r>
    <s v="P0913"/>
    <x v="2"/>
    <d v="2018-04-05T00:00:00"/>
    <n v="491.35"/>
    <s v="Pending"/>
    <s v="25%"/>
  </r>
  <r>
    <s v="P0914"/>
    <x v="0"/>
    <d v="2019-12-01T00:00:00"/>
    <n v="341.42"/>
    <s v="Not Paid"/>
    <s v="75%"/>
  </r>
  <r>
    <s v="P0915"/>
    <x v="5"/>
    <d v="2020-02-20T00:00:00"/>
    <n v="337.62"/>
    <s v="Pending"/>
    <s v="75%"/>
  </r>
  <r>
    <s v="P0916"/>
    <x v="0"/>
    <d v="2019-12-01T00:00:00"/>
    <n v="455.41"/>
    <s v="Paid"/>
    <s v="75%"/>
  </r>
  <r>
    <s v="P0917"/>
    <x v="2"/>
    <d v="2020-01-15T00:00:00"/>
    <n v="204.05"/>
    <s v="Paid"/>
    <s v="50%"/>
  </r>
  <r>
    <s v="P0918"/>
    <x v="0"/>
    <d v="2020-01-15T00:00:00"/>
    <n v="343.16"/>
    <s v="Pending"/>
    <s v="50%"/>
  </r>
  <r>
    <s v="P0919"/>
    <x v="4"/>
    <d v="2020-01-15T00:00:00"/>
    <n v="200.34"/>
    <s v="Not Paid"/>
    <s v="0%"/>
  </r>
  <r>
    <s v="P0920"/>
    <x v="3"/>
    <d v="2019-03-25T00:00:00"/>
    <n v="472.27"/>
    <s v="Not Paid"/>
    <s v="50%"/>
  </r>
  <r>
    <s v="P0921"/>
    <x v="8"/>
    <d v="2019-03-25T00:00:00"/>
    <n v="150"/>
    <s v="Paid"/>
    <s v="90%"/>
  </r>
  <r>
    <s v="P0922"/>
    <x v="4"/>
    <d v="2019-03-25T00:00:00"/>
    <n v="298.57"/>
    <s v="Pending"/>
    <s v="25%"/>
  </r>
  <r>
    <s v="P0923"/>
    <x v="0"/>
    <d v="2019-12-01T00:00:00"/>
    <n v="459.44"/>
    <s v="Paid"/>
    <s v="75%"/>
  </r>
  <r>
    <s v="P0924"/>
    <x v="1"/>
    <d v="2019-03-25T00:00:00"/>
    <n v="94.09"/>
    <s v="Not Paid"/>
    <s v="75%"/>
  </r>
  <r>
    <s v="P0925"/>
    <x v="1"/>
    <d v="2020-02-20T00:00:00"/>
    <n v="480.15"/>
    <s v="Pending"/>
    <s v="75%"/>
  </r>
  <r>
    <s v="P0926"/>
    <x v="0"/>
    <d v="2020-01-15T00:00:00"/>
    <n v="469.83"/>
    <s v="Pending"/>
    <s v="50%"/>
  </r>
  <r>
    <s v="P0927"/>
    <x v="11"/>
    <d v="2019-12-01T00:00:00"/>
    <n v="100"/>
    <s v="Paid"/>
    <s v="70%"/>
  </r>
  <r>
    <s v="P0928"/>
    <x v="2"/>
    <d v="2020-01-15T00:00:00"/>
    <n v="170.86"/>
    <s v="Paid"/>
    <s v="75%"/>
  </r>
  <r>
    <s v="P0929"/>
    <x v="0"/>
    <d v="2019-03-25T00:00:00"/>
    <n v="421.31"/>
    <s v="Pending"/>
    <s v="0%"/>
  </r>
  <r>
    <s v="P0930"/>
    <x v="2"/>
    <d v="2019-12-01T00:00:00"/>
    <n v="387.56"/>
    <s v="Paid"/>
    <s v="50%"/>
  </r>
  <r>
    <s v="P0931"/>
    <x v="2"/>
    <d v="2018-04-05T00:00:00"/>
    <n v="136.07"/>
    <s v="Pending"/>
    <s v="50%"/>
  </r>
  <r>
    <s v="P0932"/>
    <x v="3"/>
    <d v="2020-02-20T00:00:00"/>
    <n v="302.95999999999998"/>
    <s v="Not Paid"/>
    <s v="50%"/>
  </r>
  <r>
    <s v="P0933"/>
    <x v="3"/>
    <d v="2019-03-25T00:00:00"/>
    <n v="71.53"/>
    <s v="Paid"/>
    <s v="50%"/>
  </r>
  <r>
    <s v="P0934"/>
    <x v="0"/>
    <d v="2019-03-25T00:00:00"/>
    <n v="224.13"/>
    <s v="Pending"/>
    <s v="50%"/>
  </r>
  <r>
    <s v="P0935"/>
    <x v="5"/>
    <d v="2020-02-20T00:00:00"/>
    <n v="183.03"/>
    <s v="Not Paid"/>
    <s v="50%"/>
  </r>
  <r>
    <s v="P0936"/>
    <x v="4"/>
    <d v="2020-02-20T00:00:00"/>
    <n v="258.56"/>
    <s v="Pending"/>
    <s v="75%"/>
  </r>
  <r>
    <s v="P0937"/>
    <x v="2"/>
    <d v="2018-04-05T00:00:00"/>
    <n v="386.13"/>
    <s v="Pending"/>
    <s v="50%"/>
  </r>
  <r>
    <s v="P0938"/>
    <x v="4"/>
    <d v="2019-03-25T00:00:00"/>
    <n v="180.62"/>
    <s v="Pending"/>
    <s v="50%"/>
  </r>
  <r>
    <s v="P0939"/>
    <x v="4"/>
    <d v="2019-03-25T00:00:00"/>
    <n v="75.58"/>
    <s v="Not Paid"/>
    <s v="75%"/>
  </r>
  <r>
    <s v="P0940"/>
    <x v="5"/>
    <d v="2020-01-15T00:00:00"/>
    <n v="353.99"/>
    <s v="Pending"/>
    <s v="25%"/>
  </r>
  <r>
    <s v="P0941"/>
    <x v="5"/>
    <d v="2019-12-01T00:00:00"/>
    <n v="470.37"/>
    <s v="Not Paid"/>
    <s v="0%"/>
  </r>
  <r>
    <s v="P0942"/>
    <x v="2"/>
    <d v="2019-12-01T00:00:00"/>
    <n v="434.3"/>
    <s v="Paid"/>
    <s v="75%"/>
  </r>
  <r>
    <s v="P0943"/>
    <x v="3"/>
    <d v="2020-01-15T00:00:00"/>
    <n v="299.98"/>
    <s v="Paid"/>
    <s v="0%"/>
  </r>
  <r>
    <s v="P0944"/>
    <x v="4"/>
    <d v="2019-12-01T00:00:00"/>
    <n v="170.94"/>
    <s v="Paid"/>
    <s v="75%"/>
  </r>
  <r>
    <s v="P0945"/>
    <x v="3"/>
    <d v="2020-02-20T00:00:00"/>
    <n v="97.43"/>
    <s v="Pending"/>
    <s v="50%"/>
  </r>
  <r>
    <s v="P0946"/>
    <x v="3"/>
    <d v="2019-12-01T00:00:00"/>
    <n v="127.93"/>
    <s v="Paid"/>
    <s v="75%"/>
  </r>
  <r>
    <s v="P0947"/>
    <x v="5"/>
    <d v="2019-12-01T00:00:00"/>
    <n v="283.44"/>
    <s v="Pending"/>
    <s v="75%"/>
  </r>
  <r>
    <s v="P0948"/>
    <x v="1"/>
    <d v="2020-01-15T00:00:00"/>
    <n v="151.99"/>
    <s v="Not Paid"/>
    <s v="25%"/>
  </r>
  <r>
    <s v="P0949"/>
    <x v="0"/>
    <d v="2018-04-05T00:00:00"/>
    <n v="141.69"/>
    <s v="Pending"/>
    <s v="25%"/>
  </r>
  <r>
    <s v="P0950"/>
    <x v="4"/>
    <d v="2019-12-01T00:00:00"/>
    <n v="127.64"/>
    <s v="Paid"/>
    <s v="0%"/>
  </r>
  <r>
    <s v="P0951"/>
    <x v="2"/>
    <d v="2019-12-01T00:00:00"/>
    <n v="250.13"/>
    <s v="Pending"/>
    <s v="50%"/>
  </r>
  <r>
    <s v="P0952"/>
    <x v="5"/>
    <d v="2018-04-05T00:00:00"/>
    <n v="496.79"/>
    <s v="Pending"/>
    <s v="0%"/>
  </r>
  <r>
    <s v="P0953"/>
    <x v="5"/>
    <d v="2020-01-15T00:00:00"/>
    <n v="186.78"/>
    <s v="Pending"/>
    <s v="25%"/>
  </r>
  <r>
    <s v="P0954"/>
    <x v="4"/>
    <d v="2018-04-05T00:00:00"/>
    <n v="306.07"/>
    <s v="Not Paid"/>
    <s v="25%"/>
  </r>
  <r>
    <s v="P0955"/>
    <x v="4"/>
    <d v="2020-01-15T00:00:00"/>
    <n v="100.12"/>
    <s v="Pending"/>
    <s v="25%"/>
  </r>
  <r>
    <s v="P0956"/>
    <x v="1"/>
    <d v="2020-02-20T00:00:00"/>
    <n v="108.84"/>
    <s v="Not Paid"/>
    <s v="75%"/>
  </r>
  <r>
    <s v="P0957"/>
    <x v="4"/>
    <d v="2020-01-15T00:00:00"/>
    <n v="202.38"/>
    <s v="Not Paid"/>
    <s v="50%"/>
  </r>
  <r>
    <s v="P0958"/>
    <x v="5"/>
    <d v="2020-02-20T00:00:00"/>
    <n v="267.36"/>
    <s v="Pending"/>
    <s v="25%"/>
  </r>
  <r>
    <s v="P0959"/>
    <x v="1"/>
    <d v="2020-02-20T00:00:00"/>
    <n v="185.71"/>
    <s v="Paid"/>
    <s v="75%"/>
  </r>
  <r>
    <s v="P0960"/>
    <x v="0"/>
    <d v="2020-01-15T00:00:00"/>
    <n v="296.89999999999998"/>
    <s v="Pending"/>
    <s v="75%"/>
  </r>
  <r>
    <s v="P0961"/>
    <x v="1"/>
    <d v="2019-03-25T00:00:00"/>
    <n v="336.38"/>
    <s v="Pending"/>
    <s v="50%"/>
  </r>
  <r>
    <s v="P0962"/>
    <x v="1"/>
    <d v="2020-01-15T00:00:00"/>
    <n v="152.68"/>
    <s v="Pending"/>
    <s v="75%"/>
  </r>
  <r>
    <s v="P0963"/>
    <x v="4"/>
    <d v="2019-12-01T00:00:00"/>
    <n v="93.24"/>
    <s v="Pending"/>
    <s v="25%"/>
  </r>
  <r>
    <s v="P0964"/>
    <x v="1"/>
    <d v="2019-12-01T00:00:00"/>
    <n v="309.52999999999997"/>
    <s v="Not Paid"/>
    <s v="0%"/>
  </r>
  <r>
    <s v="P0965"/>
    <x v="4"/>
    <d v="2019-03-25T00:00:00"/>
    <n v="61.41"/>
    <s v="Not Paid"/>
    <s v="25%"/>
  </r>
  <r>
    <s v="P0966"/>
    <x v="5"/>
    <d v="2020-02-20T00:00:00"/>
    <n v="167.52"/>
    <s v="Pending"/>
    <s v="75%"/>
  </r>
  <r>
    <s v="P0967"/>
    <x v="2"/>
    <d v="2019-03-25T00:00:00"/>
    <n v="486.01"/>
    <s v="Paid"/>
    <s v="75%"/>
  </r>
  <r>
    <s v="P0968"/>
    <x v="3"/>
    <d v="2019-12-01T00:00:00"/>
    <n v="186.92"/>
    <s v="Pending"/>
    <s v="50%"/>
  </r>
  <r>
    <s v="P0969"/>
    <x v="1"/>
    <d v="2019-03-25T00:00:00"/>
    <n v="282.57"/>
    <s v="Pending"/>
    <s v="25%"/>
  </r>
  <r>
    <s v="P0970"/>
    <x v="2"/>
    <d v="2020-01-15T00:00:00"/>
    <n v="266.19"/>
    <s v="Pending"/>
    <s v="75%"/>
  </r>
  <r>
    <s v="P0971"/>
    <x v="0"/>
    <d v="2019-03-25T00:00:00"/>
    <n v="444.91"/>
    <s v="Pending"/>
    <s v="50%"/>
  </r>
  <r>
    <s v="P0972"/>
    <x v="0"/>
    <d v="2020-02-20T00:00:00"/>
    <n v="479.49"/>
    <s v="Not Paid"/>
    <s v="75%"/>
  </r>
  <r>
    <s v="P0973"/>
    <x v="5"/>
    <d v="2020-01-15T00:00:00"/>
    <n v="335.21"/>
    <s v="Pending"/>
    <s v="75%"/>
  </r>
  <r>
    <s v="P0974"/>
    <x v="2"/>
    <d v="2018-04-05T00:00:00"/>
    <n v="127.86"/>
    <s v="Paid"/>
    <s v="25%"/>
  </r>
  <r>
    <s v="P0975"/>
    <x v="0"/>
    <d v="2019-12-01T00:00:00"/>
    <n v="463.2"/>
    <s v="Paid"/>
    <s v="75%"/>
  </r>
  <r>
    <s v="P0976"/>
    <x v="1"/>
    <d v="2019-12-01T00:00:00"/>
    <n v="304.95999999999998"/>
    <s v="Paid"/>
    <s v="75%"/>
  </r>
  <r>
    <s v="P0977"/>
    <x v="2"/>
    <d v="2019-03-25T00:00:00"/>
    <n v="51.43"/>
    <s v="Not Paid"/>
    <s v="0%"/>
  </r>
  <r>
    <s v="P0978"/>
    <x v="0"/>
    <d v="2020-01-15T00:00:00"/>
    <n v="101.31"/>
    <s v="Not Paid"/>
    <s v="25%"/>
  </r>
  <r>
    <s v="P0979"/>
    <x v="4"/>
    <d v="2018-04-05T00:00:00"/>
    <n v="491.88"/>
    <s v="Pending"/>
    <s v="75%"/>
  </r>
  <r>
    <s v="P0980"/>
    <x v="1"/>
    <d v="2020-01-15T00:00:00"/>
    <n v="74.09"/>
    <s v="Not Paid"/>
    <s v="75%"/>
  </r>
  <r>
    <s v="P0981"/>
    <x v="2"/>
    <d v="2019-12-01T00:00:00"/>
    <n v="298.12"/>
    <s v="Pending"/>
    <s v="25%"/>
  </r>
  <r>
    <s v="P0982"/>
    <x v="0"/>
    <d v="2020-01-15T00:00:00"/>
    <n v="120.44"/>
    <s v="Pending"/>
    <s v="50%"/>
  </r>
  <r>
    <s v="P0983"/>
    <x v="0"/>
    <d v="2018-04-05T00:00:00"/>
    <n v="209.69"/>
    <s v="Pending"/>
    <s v="75%"/>
  </r>
  <r>
    <s v="P0984"/>
    <x v="1"/>
    <d v="2019-03-25T00:00:00"/>
    <n v="56.43"/>
    <s v="Not Paid"/>
    <s v="75%"/>
  </r>
  <r>
    <s v="P0985"/>
    <x v="1"/>
    <d v="2020-02-20T00:00:00"/>
    <n v="127.1"/>
    <s v="Not Paid"/>
    <s v="50%"/>
  </r>
  <r>
    <s v="P0986"/>
    <x v="4"/>
    <d v="2020-01-15T00:00:00"/>
    <n v="162.12"/>
    <s v="Paid"/>
    <s v="50%"/>
  </r>
  <r>
    <s v="P0987"/>
    <x v="1"/>
    <d v="2020-02-20T00:00:00"/>
    <n v="426.38"/>
    <s v="Pending"/>
    <s v="25%"/>
  </r>
  <r>
    <s v="P0988"/>
    <x v="2"/>
    <d v="2019-12-01T00:00:00"/>
    <n v="352.52"/>
    <s v="Pending"/>
    <s v="0%"/>
  </r>
  <r>
    <s v="P0989"/>
    <x v="0"/>
    <d v="2019-03-25T00:00:00"/>
    <n v="434.93"/>
    <s v="Pending"/>
    <s v="25%"/>
  </r>
  <r>
    <s v="P0990"/>
    <x v="0"/>
    <d v="2019-03-25T00:00:00"/>
    <n v="175.35"/>
    <s v="Not Paid"/>
    <s v="75%"/>
  </r>
  <r>
    <s v="P0991"/>
    <x v="4"/>
    <d v="2020-01-15T00:00:00"/>
    <n v="348.49"/>
    <s v="Paid"/>
    <s v="50%"/>
  </r>
  <r>
    <s v="P0992"/>
    <x v="5"/>
    <d v="2019-03-25T00:00:00"/>
    <n v="461.74"/>
    <s v="Paid"/>
    <s v="50%"/>
  </r>
  <r>
    <s v="P0993"/>
    <x v="0"/>
    <d v="2020-01-15T00:00:00"/>
    <n v="462.3"/>
    <s v="Pending"/>
    <s v="50%"/>
  </r>
  <r>
    <s v="P0994"/>
    <x v="1"/>
    <d v="2020-01-15T00:00:00"/>
    <n v="407.83"/>
    <s v="Pending"/>
    <s v="75%"/>
  </r>
  <r>
    <s v="P0995"/>
    <x v="5"/>
    <d v="2020-02-20T00:00:00"/>
    <n v="392.62"/>
    <s v="Pending"/>
    <s v="50%"/>
  </r>
  <r>
    <s v="P0996"/>
    <x v="5"/>
    <d v="2019-03-25T00:00:00"/>
    <n v="135.19"/>
    <s v="Not Paid"/>
    <s v="25%"/>
  </r>
  <r>
    <s v="P0997"/>
    <x v="5"/>
    <d v="2020-01-15T00:00:00"/>
    <n v="382.3"/>
    <s v="Pending"/>
    <s v="50%"/>
  </r>
  <r>
    <s v="P0998"/>
    <x v="3"/>
    <d v="2020-02-20T00:00:00"/>
    <n v="75"/>
    <s v="Pending"/>
    <s v="75%"/>
  </r>
  <r>
    <s v="P0999"/>
    <x v="4"/>
    <d v="2018-04-05T00:00:00"/>
    <n v="167.23"/>
    <s v="Pending"/>
    <s v="75%"/>
  </r>
  <r>
    <s v="P1000"/>
    <x v="5"/>
    <d v="2020-02-20T00:00:00"/>
    <n v="189.48"/>
    <s v="Pending"/>
    <s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P0001"/>
    <x v="0"/>
    <d v="2020-01-15T00:00:00"/>
    <x v="0"/>
    <n v="146.97"/>
  </r>
  <r>
    <s v="P0002"/>
    <x v="0"/>
    <d v="2018-04-05T00:00:00"/>
    <x v="0"/>
    <n v="48.82"/>
  </r>
  <r>
    <s v="P0003"/>
    <x v="1"/>
    <d v="2019-12-01T00:00:00"/>
    <x v="1"/>
    <n v="21.61"/>
  </r>
  <r>
    <s v="P0004"/>
    <x v="2"/>
    <d v="2020-01-15T00:00:00"/>
    <x v="2"/>
    <n v="159.21"/>
  </r>
  <r>
    <s v="P0005"/>
    <x v="3"/>
    <d v="2020-02-20T00:00:00"/>
    <x v="0"/>
    <n v="42.91"/>
  </r>
  <r>
    <s v="P0006"/>
    <x v="4"/>
    <d v="2019-03-25T00:00:00"/>
    <x v="0"/>
    <n v="166.76"/>
  </r>
  <r>
    <s v="P0007"/>
    <x v="1"/>
    <d v="2020-02-20T00:00:00"/>
    <x v="3"/>
    <n v="94.37"/>
  </r>
  <r>
    <s v="P0008"/>
    <x v="0"/>
    <d v="2020-02-20T00:00:00"/>
    <x v="2"/>
    <n v="83.38"/>
  </r>
  <r>
    <s v="P0009"/>
    <x v="2"/>
    <d v="2020-01-15T00:00:00"/>
    <x v="0"/>
    <n v="26.37"/>
  </r>
  <r>
    <s v="P0010"/>
    <x v="1"/>
    <d v="2020-02-20T00:00:00"/>
    <x v="3"/>
    <n v="142.77000000000001"/>
  </r>
  <r>
    <s v="P0011"/>
    <x v="3"/>
    <d v="2018-04-05T00:00:00"/>
    <x v="4"/>
    <n v="13.71"/>
  </r>
  <r>
    <s v="P0012"/>
    <x v="1"/>
    <d v="2020-02-20T00:00:00"/>
    <x v="4"/>
    <n v="142.72999999999999"/>
  </r>
  <r>
    <s v="P0013"/>
    <x v="4"/>
    <d v="2019-03-25T00:00:00"/>
    <x v="5"/>
    <n v="90.03"/>
  </r>
  <r>
    <s v="P0014"/>
    <x v="0"/>
    <d v="2019-03-25T00:00:00"/>
    <x v="2"/>
    <n v="30.86"/>
  </r>
  <r>
    <s v="P0015"/>
    <x v="2"/>
    <d v="2019-12-01T00:00:00"/>
    <x v="3"/>
    <n v="140.97999999999999"/>
  </r>
  <r>
    <s v="P0016"/>
    <x v="2"/>
    <d v="2019-03-25T00:00:00"/>
    <x v="3"/>
    <n v="155.22"/>
  </r>
  <r>
    <s v="P0017"/>
    <x v="4"/>
    <d v="2020-02-20T00:00:00"/>
    <x v="4"/>
    <n v="62.01"/>
  </r>
  <r>
    <s v="P0018"/>
    <x v="3"/>
    <d v="2019-03-25T00:00:00"/>
    <x v="2"/>
    <n v="152.66999999999999"/>
  </r>
  <r>
    <s v="P0019"/>
    <x v="0"/>
    <d v="2020-01-15T00:00:00"/>
    <x v="4"/>
    <n v="50.11"/>
  </r>
  <r>
    <s v="P0020"/>
    <x v="2"/>
    <d v="2019-03-25T00:00:00"/>
    <x v="3"/>
    <n v="163.41"/>
  </r>
  <r>
    <s v="P0021"/>
    <x v="4"/>
    <d v="2018-04-05T00:00:00"/>
    <x v="5"/>
    <n v="124.5"/>
  </r>
  <r>
    <s v="P0022"/>
    <x v="3"/>
    <d v="2020-01-15T00:00:00"/>
    <x v="0"/>
    <n v="105.02"/>
  </r>
  <r>
    <s v="P0023"/>
    <x v="4"/>
    <d v="2019-12-01T00:00:00"/>
    <x v="2"/>
    <n v="120.75"/>
  </r>
  <r>
    <s v="P0024"/>
    <x v="3"/>
    <d v="2018-04-05T00:00:00"/>
    <x v="4"/>
    <n v="100.87"/>
  </r>
  <r>
    <s v="P0025"/>
    <x v="5"/>
    <d v="2020-02-20T00:00:00"/>
    <x v="6"/>
    <n v="45"/>
  </r>
  <r>
    <s v="P0026"/>
    <x v="6"/>
    <d v="2020-02-20T00:00:00"/>
    <x v="5"/>
    <n v="41.04"/>
  </r>
  <r>
    <s v="P0027"/>
    <x v="0"/>
    <d v="2020-02-20T00:00:00"/>
    <x v="3"/>
    <n v="113.11"/>
  </r>
  <r>
    <s v="P0028"/>
    <x v="6"/>
    <d v="2018-04-05T00:00:00"/>
    <x v="3"/>
    <n v="24.78"/>
  </r>
  <r>
    <s v="P0029"/>
    <x v="4"/>
    <d v="2018-04-05T00:00:00"/>
    <x v="3"/>
    <n v="17.850000000000001"/>
  </r>
  <r>
    <s v="P0030"/>
    <x v="3"/>
    <d v="2018-04-05T00:00:00"/>
    <x v="4"/>
    <n v="167.26"/>
  </r>
  <r>
    <s v="P0031"/>
    <x v="2"/>
    <d v="2020-01-15T00:00:00"/>
    <x v="0"/>
    <n v="178.32"/>
  </r>
  <r>
    <s v="P0032"/>
    <x v="4"/>
    <d v="2020-01-15T00:00:00"/>
    <x v="1"/>
    <n v="135.33000000000001"/>
  </r>
  <r>
    <s v="P0033"/>
    <x v="3"/>
    <d v="2020-02-20T00:00:00"/>
    <x v="4"/>
    <n v="102.46"/>
  </r>
  <r>
    <s v="P0034"/>
    <x v="6"/>
    <d v="2019-03-25T00:00:00"/>
    <x v="5"/>
    <n v="67.36"/>
  </r>
  <r>
    <s v="P0035"/>
    <x v="1"/>
    <d v="2020-02-20T00:00:00"/>
    <x v="3"/>
    <n v="163.44"/>
  </r>
  <r>
    <s v="P0036"/>
    <x v="1"/>
    <d v="2019-12-01T00:00:00"/>
    <x v="4"/>
    <n v="34.76"/>
  </r>
  <r>
    <s v="P0037"/>
    <x v="4"/>
    <d v="2020-01-15T00:00:00"/>
    <x v="5"/>
    <n v="160.19"/>
  </r>
  <r>
    <s v="P0038"/>
    <x v="6"/>
    <d v="2018-04-05T00:00:00"/>
    <x v="2"/>
    <n v="87.36"/>
  </r>
  <r>
    <s v="P0039"/>
    <x v="4"/>
    <d v="2020-01-15T00:00:00"/>
    <x v="1"/>
    <n v="72.95"/>
  </r>
  <r>
    <s v="P0040"/>
    <x v="6"/>
    <d v="2018-04-05T00:00:00"/>
    <x v="5"/>
    <n v="156.55000000000001"/>
  </r>
  <r>
    <s v="P0041"/>
    <x v="0"/>
    <d v="2019-12-01T00:00:00"/>
    <x v="2"/>
    <n v="188.16"/>
  </r>
  <r>
    <s v="P0042"/>
    <x v="0"/>
    <d v="2019-12-01T00:00:00"/>
    <x v="4"/>
    <n v="163.18"/>
  </r>
  <r>
    <s v="P0043"/>
    <x v="0"/>
    <d v="2020-01-15T00:00:00"/>
    <x v="4"/>
    <n v="159.28"/>
  </r>
  <r>
    <s v="P0044"/>
    <x v="2"/>
    <d v="2018-04-05T00:00:00"/>
    <x v="3"/>
    <n v="74.760000000000005"/>
  </r>
  <r>
    <s v="P0045"/>
    <x v="1"/>
    <d v="2019-12-01T00:00:00"/>
    <x v="2"/>
    <n v="60.3"/>
  </r>
  <r>
    <s v="P0046"/>
    <x v="2"/>
    <d v="2020-02-20T00:00:00"/>
    <x v="0"/>
    <n v="191.22"/>
  </r>
  <r>
    <s v="P0047"/>
    <x v="4"/>
    <d v="2020-02-20T00:00:00"/>
    <x v="0"/>
    <n v="118.63"/>
  </r>
  <r>
    <s v="P0048"/>
    <x v="1"/>
    <d v="2018-04-05T00:00:00"/>
    <x v="0"/>
    <n v="165.57"/>
  </r>
  <r>
    <s v="P0049"/>
    <x v="4"/>
    <d v="2020-01-15T00:00:00"/>
    <x v="5"/>
    <n v="104.7"/>
  </r>
  <r>
    <s v="P0050"/>
    <x v="3"/>
    <d v="2019-12-01T00:00:00"/>
    <x v="1"/>
    <n v="165.23"/>
  </r>
  <r>
    <s v="P0051"/>
    <x v="4"/>
    <d v="2020-01-15T00:00:00"/>
    <x v="4"/>
    <n v="121.17"/>
  </r>
  <r>
    <s v="P0052"/>
    <x v="7"/>
    <d v="2020-02-20T00:00:00"/>
    <x v="0"/>
    <n v="50"/>
  </r>
  <r>
    <s v="P0053"/>
    <x v="2"/>
    <d v="2019-12-01T00:00:00"/>
    <x v="2"/>
    <n v="87.34"/>
  </r>
  <r>
    <s v="P0054"/>
    <x v="4"/>
    <d v="2020-01-15T00:00:00"/>
    <x v="1"/>
    <n v="51.66"/>
  </r>
  <r>
    <s v="P0055"/>
    <x v="2"/>
    <d v="2019-03-25T00:00:00"/>
    <x v="2"/>
    <n v="73.7"/>
  </r>
  <r>
    <s v="P0056"/>
    <x v="6"/>
    <d v="2018-04-05T00:00:00"/>
    <x v="5"/>
    <n v="13.13"/>
  </r>
  <r>
    <s v="P0057"/>
    <x v="6"/>
    <d v="2018-04-05T00:00:00"/>
    <x v="4"/>
    <n v="176.04"/>
  </r>
  <r>
    <s v="P0058"/>
    <x v="2"/>
    <d v="2019-03-25T00:00:00"/>
    <x v="3"/>
    <n v="129.38"/>
  </r>
  <r>
    <s v="P0059"/>
    <x v="0"/>
    <d v="2020-02-20T00:00:00"/>
    <x v="2"/>
    <n v="85.38"/>
  </r>
  <r>
    <s v="P0060"/>
    <x v="4"/>
    <d v="2019-12-01T00:00:00"/>
    <x v="3"/>
    <n v="199.74"/>
  </r>
  <r>
    <s v="P0061"/>
    <x v="0"/>
    <d v="2018-04-05T00:00:00"/>
    <x v="5"/>
    <n v="191.68"/>
  </r>
  <r>
    <s v="P0062"/>
    <x v="4"/>
    <d v="2019-03-25T00:00:00"/>
    <x v="2"/>
    <n v="102.25"/>
  </r>
  <r>
    <s v="P0063"/>
    <x v="1"/>
    <d v="2019-03-25T00:00:00"/>
    <x v="3"/>
    <n v="168.77"/>
  </r>
  <r>
    <s v="P0064"/>
    <x v="1"/>
    <d v="2020-02-20T00:00:00"/>
    <x v="0"/>
    <n v="156.08000000000001"/>
  </r>
  <r>
    <s v="P0065"/>
    <x v="0"/>
    <d v="2020-02-20T00:00:00"/>
    <x v="0"/>
    <n v="183.13"/>
  </r>
  <r>
    <s v="P0066"/>
    <x v="4"/>
    <d v="2020-01-15T00:00:00"/>
    <x v="1"/>
    <n v="41.02"/>
  </r>
  <r>
    <s v="P0067"/>
    <x v="3"/>
    <d v="2018-04-05T00:00:00"/>
    <x v="1"/>
    <n v="143.37"/>
  </r>
  <r>
    <s v="P0068"/>
    <x v="4"/>
    <d v="2020-01-15T00:00:00"/>
    <x v="0"/>
    <n v="18.190000000000001"/>
  </r>
  <r>
    <s v="P0069"/>
    <x v="3"/>
    <d v="2019-03-25T00:00:00"/>
    <x v="1"/>
    <n v="188.33"/>
  </r>
  <r>
    <s v="P0070"/>
    <x v="6"/>
    <d v="2019-12-01T00:00:00"/>
    <x v="0"/>
    <n v="68.989999999999995"/>
  </r>
  <r>
    <s v="P0071"/>
    <x v="3"/>
    <d v="2019-12-01T00:00:00"/>
    <x v="4"/>
    <n v="176.54"/>
  </r>
  <r>
    <s v="P0072"/>
    <x v="6"/>
    <d v="2020-02-20T00:00:00"/>
    <x v="4"/>
    <n v="199.78"/>
  </r>
  <r>
    <s v="P0073"/>
    <x v="2"/>
    <d v="2019-12-01T00:00:00"/>
    <x v="2"/>
    <n v="130.01"/>
  </r>
  <r>
    <s v="P0074"/>
    <x v="1"/>
    <d v="2019-12-01T00:00:00"/>
    <x v="3"/>
    <n v="43.92"/>
  </r>
  <r>
    <s v="P0075"/>
    <x v="1"/>
    <d v="2019-12-01T00:00:00"/>
    <x v="0"/>
    <n v="190.76"/>
  </r>
  <r>
    <s v="P0076"/>
    <x v="2"/>
    <d v="2019-03-25T00:00:00"/>
    <x v="2"/>
    <n v="114.48"/>
  </r>
  <r>
    <s v="P0077"/>
    <x v="6"/>
    <d v="2019-12-01T00:00:00"/>
    <x v="3"/>
    <n v="180.71"/>
  </r>
  <r>
    <s v="P0078"/>
    <x v="3"/>
    <d v="2019-12-01T00:00:00"/>
    <x v="2"/>
    <n v="93.88"/>
  </r>
  <r>
    <s v="P0079"/>
    <x v="2"/>
    <d v="2019-12-01T00:00:00"/>
    <x v="0"/>
    <n v="27.79"/>
  </r>
  <r>
    <s v="P0080"/>
    <x v="4"/>
    <d v="2020-01-15T00:00:00"/>
    <x v="2"/>
    <n v="141.41999999999999"/>
  </r>
  <r>
    <s v="P0081"/>
    <x v="6"/>
    <d v="2019-03-25T00:00:00"/>
    <x v="2"/>
    <n v="187.08"/>
  </r>
  <r>
    <s v="P0082"/>
    <x v="6"/>
    <d v="2020-02-20T00:00:00"/>
    <x v="2"/>
    <n v="115.53"/>
  </r>
  <r>
    <s v="P0083"/>
    <x v="0"/>
    <d v="2020-01-15T00:00:00"/>
    <x v="2"/>
    <n v="114.39"/>
  </r>
  <r>
    <s v="P0084"/>
    <x v="3"/>
    <d v="2018-04-05T00:00:00"/>
    <x v="2"/>
    <n v="131.31"/>
  </r>
  <r>
    <s v="P0085"/>
    <x v="6"/>
    <d v="2019-03-25T00:00:00"/>
    <x v="2"/>
    <n v="165.03"/>
  </r>
  <r>
    <s v="P0086"/>
    <x v="0"/>
    <d v="2019-03-25T00:00:00"/>
    <x v="0"/>
    <n v="150.22999999999999"/>
  </r>
  <r>
    <s v="P0087"/>
    <x v="1"/>
    <d v="2018-04-05T00:00:00"/>
    <x v="3"/>
    <n v="126.23"/>
  </r>
  <r>
    <s v="P0088"/>
    <x v="0"/>
    <d v="2018-04-05T00:00:00"/>
    <x v="3"/>
    <n v="100.52"/>
  </r>
  <r>
    <s v="P0089"/>
    <x v="3"/>
    <d v="2018-04-05T00:00:00"/>
    <x v="2"/>
    <n v="39.18"/>
  </r>
  <r>
    <s v="P0090"/>
    <x v="0"/>
    <d v="2020-02-20T00:00:00"/>
    <x v="3"/>
    <n v="100.3"/>
  </r>
  <r>
    <s v="P0091"/>
    <x v="3"/>
    <d v="2019-12-01T00:00:00"/>
    <x v="1"/>
    <n v="182.69"/>
  </r>
  <r>
    <s v="P0092"/>
    <x v="6"/>
    <d v="2019-03-25T00:00:00"/>
    <x v="2"/>
    <n v="88.7"/>
  </r>
  <r>
    <s v="P0093"/>
    <x v="2"/>
    <d v="2019-12-01T00:00:00"/>
    <x v="1"/>
    <n v="33.35"/>
  </r>
  <r>
    <s v="P0094"/>
    <x v="4"/>
    <d v="2019-12-01T00:00:00"/>
    <x v="2"/>
    <n v="126.58"/>
  </r>
  <r>
    <s v="P0095"/>
    <x v="3"/>
    <d v="2018-04-05T00:00:00"/>
    <x v="2"/>
    <n v="114.01"/>
  </r>
  <r>
    <s v="P0096"/>
    <x v="6"/>
    <d v="2020-02-20T00:00:00"/>
    <x v="3"/>
    <n v="128.21"/>
  </r>
  <r>
    <s v="P0097"/>
    <x v="2"/>
    <d v="2020-01-15T00:00:00"/>
    <x v="4"/>
    <n v="168.03"/>
  </r>
  <r>
    <s v="P0098"/>
    <x v="1"/>
    <d v="2020-02-20T00:00:00"/>
    <x v="4"/>
    <n v="196.35"/>
  </r>
  <r>
    <s v="P0099"/>
    <x v="0"/>
    <d v="2019-12-01T00:00:00"/>
    <x v="3"/>
    <n v="199.74"/>
  </r>
  <r>
    <s v="P0100"/>
    <x v="4"/>
    <d v="2020-02-20T00:00:00"/>
    <x v="1"/>
    <n v="84.88"/>
  </r>
  <r>
    <s v="P0101"/>
    <x v="6"/>
    <d v="2018-04-05T00:00:00"/>
    <x v="1"/>
    <n v="55.75"/>
  </r>
  <r>
    <s v="P0102"/>
    <x v="0"/>
    <d v="2020-01-15T00:00:00"/>
    <x v="3"/>
    <n v="153.05000000000001"/>
  </r>
  <r>
    <s v="P0103"/>
    <x v="6"/>
    <d v="2018-04-05T00:00:00"/>
    <x v="2"/>
    <n v="117.34"/>
  </r>
  <r>
    <s v="P0104"/>
    <x v="2"/>
    <d v="2020-01-15T00:00:00"/>
    <x v="3"/>
    <n v="18.37"/>
  </r>
  <r>
    <s v="P0105"/>
    <x v="4"/>
    <d v="2019-12-01T00:00:00"/>
    <x v="3"/>
    <n v="196.6"/>
  </r>
  <r>
    <s v="P0106"/>
    <x v="4"/>
    <d v="2020-01-15T00:00:00"/>
    <x v="1"/>
    <n v="85.08"/>
  </r>
  <r>
    <s v="P0107"/>
    <x v="6"/>
    <d v="2020-01-15T00:00:00"/>
    <x v="5"/>
    <n v="125.08"/>
  </r>
  <r>
    <s v="P0108"/>
    <x v="2"/>
    <d v="2020-01-15T00:00:00"/>
    <x v="3"/>
    <n v="188.36"/>
  </r>
  <r>
    <s v="P0109"/>
    <x v="1"/>
    <d v="2020-02-20T00:00:00"/>
    <x v="0"/>
    <n v="51.59"/>
  </r>
  <r>
    <s v="P0110"/>
    <x v="2"/>
    <d v="2020-02-20T00:00:00"/>
    <x v="4"/>
    <n v="152.85"/>
  </r>
  <r>
    <s v="P0111"/>
    <x v="6"/>
    <d v="2019-12-01T00:00:00"/>
    <x v="0"/>
    <n v="122.05"/>
  </r>
  <r>
    <s v="P0112"/>
    <x v="2"/>
    <d v="2020-01-15T00:00:00"/>
    <x v="0"/>
    <n v="95.97"/>
  </r>
  <r>
    <s v="P0113"/>
    <x v="4"/>
    <d v="2019-03-25T00:00:00"/>
    <x v="2"/>
    <n v="21.2"/>
  </r>
  <r>
    <s v="P0114"/>
    <x v="1"/>
    <d v="2019-12-01T00:00:00"/>
    <x v="5"/>
    <n v="73.790000000000006"/>
  </r>
  <r>
    <s v="P0115"/>
    <x v="0"/>
    <d v="2020-01-15T00:00:00"/>
    <x v="1"/>
    <n v="46.51"/>
  </r>
  <r>
    <s v="P0116"/>
    <x v="2"/>
    <d v="2020-01-15T00:00:00"/>
    <x v="4"/>
    <n v="110.32"/>
  </r>
  <r>
    <s v="P0117"/>
    <x v="1"/>
    <d v="2020-02-20T00:00:00"/>
    <x v="0"/>
    <n v="86.75"/>
  </r>
  <r>
    <s v="P0118"/>
    <x v="1"/>
    <d v="2019-12-01T00:00:00"/>
    <x v="4"/>
    <n v="52.06"/>
  </r>
  <r>
    <s v="P0119"/>
    <x v="4"/>
    <d v="2020-01-15T00:00:00"/>
    <x v="5"/>
    <n v="132.69999999999999"/>
  </r>
  <r>
    <s v="P0120"/>
    <x v="0"/>
    <d v="2020-01-15T00:00:00"/>
    <x v="5"/>
    <n v="138"/>
  </r>
  <r>
    <s v="P0121"/>
    <x v="3"/>
    <d v="2019-12-01T00:00:00"/>
    <x v="2"/>
    <n v="104.16"/>
  </r>
  <r>
    <s v="P0122"/>
    <x v="2"/>
    <d v="2019-03-25T00:00:00"/>
    <x v="3"/>
    <n v="45.25"/>
  </r>
  <r>
    <s v="P0123"/>
    <x v="2"/>
    <d v="2019-12-01T00:00:00"/>
    <x v="1"/>
    <n v="138.5"/>
  </r>
  <r>
    <s v="P0124"/>
    <x v="1"/>
    <d v="2019-12-01T00:00:00"/>
    <x v="1"/>
    <n v="198.25"/>
  </r>
  <r>
    <s v="P0125"/>
    <x v="0"/>
    <d v="2019-03-25T00:00:00"/>
    <x v="1"/>
    <n v="155.75"/>
  </r>
  <r>
    <s v="P0126"/>
    <x v="0"/>
    <d v="2019-12-01T00:00:00"/>
    <x v="2"/>
    <n v="113"/>
  </r>
  <r>
    <s v="P0127"/>
    <x v="0"/>
    <d v="2020-01-15T00:00:00"/>
    <x v="1"/>
    <n v="82.58"/>
  </r>
  <r>
    <s v="P0128"/>
    <x v="3"/>
    <d v="2019-12-01T00:00:00"/>
    <x v="2"/>
    <n v="30.96"/>
  </r>
  <r>
    <s v="P0129"/>
    <x v="4"/>
    <d v="2019-03-25T00:00:00"/>
    <x v="1"/>
    <n v="170.5"/>
  </r>
  <r>
    <s v="P0130"/>
    <x v="4"/>
    <d v="2018-04-05T00:00:00"/>
    <x v="2"/>
    <n v="16.739999999999998"/>
  </r>
  <r>
    <s v="P0131"/>
    <x v="0"/>
    <d v="2019-12-01T00:00:00"/>
    <x v="4"/>
    <n v="188.53"/>
  </r>
  <r>
    <s v="P0132"/>
    <x v="3"/>
    <d v="2020-02-20T00:00:00"/>
    <x v="3"/>
    <n v="21.2"/>
  </r>
  <r>
    <s v="P0133"/>
    <x v="2"/>
    <d v="2020-01-15T00:00:00"/>
    <x v="4"/>
    <n v="68.97"/>
  </r>
  <r>
    <s v="P0134"/>
    <x v="2"/>
    <d v="2020-01-15T00:00:00"/>
    <x v="1"/>
    <n v="72.06"/>
  </r>
  <r>
    <s v="P0135"/>
    <x v="1"/>
    <d v="2020-02-20T00:00:00"/>
    <x v="1"/>
    <n v="71.88"/>
  </r>
  <r>
    <s v="P0136"/>
    <x v="2"/>
    <d v="2020-02-20T00:00:00"/>
    <x v="3"/>
    <n v="180.73"/>
  </r>
  <r>
    <s v="P0137"/>
    <x v="2"/>
    <d v="2019-12-01T00:00:00"/>
    <x v="2"/>
    <n v="190"/>
  </r>
  <r>
    <s v="P0138"/>
    <x v="2"/>
    <d v="2020-02-20T00:00:00"/>
    <x v="5"/>
    <n v="151.44"/>
  </r>
  <r>
    <s v="P0139"/>
    <x v="3"/>
    <d v="2018-04-05T00:00:00"/>
    <x v="2"/>
    <n v="169.75"/>
  </r>
  <r>
    <s v="P0140"/>
    <x v="0"/>
    <d v="2019-03-25T00:00:00"/>
    <x v="0"/>
    <n v="184.87"/>
  </r>
  <r>
    <s v="P0141"/>
    <x v="1"/>
    <d v="2020-02-20T00:00:00"/>
    <x v="2"/>
    <n v="172.26"/>
  </r>
  <r>
    <s v="P0142"/>
    <x v="1"/>
    <d v="2020-02-20T00:00:00"/>
    <x v="4"/>
    <n v="122.96"/>
  </r>
  <r>
    <s v="P0143"/>
    <x v="1"/>
    <d v="2018-04-05T00:00:00"/>
    <x v="2"/>
    <n v="131.47999999999999"/>
  </r>
  <r>
    <s v="P0144"/>
    <x v="0"/>
    <d v="2020-01-15T00:00:00"/>
    <x v="3"/>
    <n v="113.86"/>
  </r>
  <r>
    <s v="P0145"/>
    <x v="3"/>
    <d v="2020-01-15T00:00:00"/>
    <x v="2"/>
    <n v="50.65"/>
  </r>
  <r>
    <s v="P0146"/>
    <x v="3"/>
    <d v="2019-12-01T00:00:00"/>
    <x v="0"/>
    <n v="14.59"/>
  </r>
  <r>
    <s v="P0147"/>
    <x v="6"/>
    <d v="2018-04-05T00:00:00"/>
    <x v="0"/>
    <n v="20.25"/>
  </r>
  <r>
    <s v="P0148"/>
    <x v="6"/>
    <d v="2019-03-25T00:00:00"/>
    <x v="0"/>
    <n v="69.28"/>
  </r>
  <r>
    <s v="P0149"/>
    <x v="6"/>
    <d v="2019-03-25T00:00:00"/>
    <x v="2"/>
    <n v="13.46"/>
  </r>
  <r>
    <s v="P0150"/>
    <x v="1"/>
    <d v="2018-04-05T00:00:00"/>
    <x v="0"/>
    <n v="140.04"/>
  </r>
  <r>
    <s v="P0151"/>
    <x v="1"/>
    <d v="2019-03-25T00:00:00"/>
    <x v="1"/>
    <n v="71.33"/>
  </r>
  <r>
    <s v="P0152"/>
    <x v="3"/>
    <d v="2020-01-15T00:00:00"/>
    <x v="2"/>
    <n v="163.92"/>
  </r>
  <r>
    <s v="P0153"/>
    <x v="2"/>
    <d v="2019-03-25T00:00:00"/>
    <x v="4"/>
    <n v="195.63"/>
  </r>
  <r>
    <s v="P0154"/>
    <x v="6"/>
    <d v="2019-03-25T00:00:00"/>
    <x v="1"/>
    <n v="61.87"/>
  </r>
  <r>
    <s v="P0155"/>
    <x v="3"/>
    <d v="2018-04-05T00:00:00"/>
    <x v="2"/>
    <n v="85.58"/>
  </r>
  <r>
    <s v="P0156"/>
    <x v="2"/>
    <d v="2018-04-05T00:00:00"/>
    <x v="3"/>
    <n v="31.81"/>
  </r>
  <r>
    <s v="P0157"/>
    <x v="0"/>
    <d v="2019-03-25T00:00:00"/>
    <x v="5"/>
    <n v="187.45"/>
  </r>
  <r>
    <s v="P0158"/>
    <x v="6"/>
    <d v="2020-02-20T00:00:00"/>
    <x v="1"/>
    <n v="97.4"/>
  </r>
  <r>
    <s v="P0159"/>
    <x v="2"/>
    <d v="2018-04-05T00:00:00"/>
    <x v="0"/>
    <n v="135.86000000000001"/>
  </r>
  <r>
    <s v="P0160"/>
    <x v="0"/>
    <d v="2019-12-01T00:00:00"/>
    <x v="4"/>
    <n v="48.94"/>
  </r>
  <r>
    <s v="P0161"/>
    <x v="2"/>
    <d v="2019-12-01T00:00:00"/>
    <x v="2"/>
    <n v="140.58000000000001"/>
  </r>
  <r>
    <s v="P0162"/>
    <x v="1"/>
    <d v="2020-01-15T00:00:00"/>
    <x v="5"/>
    <n v="197.82"/>
  </r>
  <r>
    <s v="P0163"/>
    <x v="6"/>
    <d v="2019-03-25T00:00:00"/>
    <x v="0"/>
    <n v="154.94"/>
  </r>
  <r>
    <s v="P0164"/>
    <x v="2"/>
    <d v="2020-02-20T00:00:00"/>
    <x v="0"/>
    <n v="58.87"/>
  </r>
  <r>
    <s v="P0165"/>
    <x v="1"/>
    <d v="2020-01-15T00:00:00"/>
    <x v="1"/>
    <n v="181.98"/>
  </r>
  <r>
    <s v="P0166"/>
    <x v="1"/>
    <d v="2019-03-25T00:00:00"/>
    <x v="2"/>
    <n v="107.83"/>
  </r>
  <r>
    <s v="P0167"/>
    <x v="3"/>
    <d v="2018-04-05T00:00:00"/>
    <x v="4"/>
    <n v="84.67"/>
  </r>
  <r>
    <s v="P0168"/>
    <x v="1"/>
    <d v="2019-12-01T00:00:00"/>
    <x v="1"/>
    <n v="151.07"/>
  </r>
  <r>
    <s v="P0169"/>
    <x v="1"/>
    <d v="2020-02-20T00:00:00"/>
    <x v="0"/>
    <n v="63.57"/>
  </r>
  <r>
    <s v="P0170"/>
    <x v="1"/>
    <d v="2019-12-01T00:00:00"/>
    <x v="0"/>
    <n v="85.77"/>
  </r>
  <r>
    <s v="P0171"/>
    <x v="1"/>
    <d v="2018-04-05T00:00:00"/>
    <x v="5"/>
    <n v="112.17"/>
  </r>
  <r>
    <s v="P0172"/>
    <x v="1"/>
    <d v="2019-03-25T00:00:00"/>
    <x v="2"/>
    <n v="67.17"/>
  </r>
  <r>
    <s v="P0173"/>
    <x v="4"/>
    <d v="2018-04-05T00:00:00"/>
    <x v="5"/>
    <n v="86.24"/>
  </r>
  <r>
    <s v="P0174"/>
    <x v="3"/>
    <d v="2018-04-05T00:00:00"/>
    <x v="5"/>
    <n v="48.75"/>
  </r>
  <r>
    <s v="P0175"/>
    <x v="4"/>
    <d v="2019-12-01T00:00:00"/>
    <x v="0"/>
    <n v="89.54"/>
  </r>
  <r>
    <s v="P0176"/>
    <x v="4"/>
    <d v="2020-02-20T00:00:00"/>
    <x v="2"/>
    <n v="40.86"/>
  </r>
  <r>
    <s v="P0177"/>
    <x v="3"/>
    <d v="2018-04-05T00:00:00"/>
    <x v="5"/>
    <n v="16.48"/>
  </r>
  <r>
    <s v="P0178"/>
    <x v="2"/>
    <d v="2019-12-01T00:00:00"/>
    <x v="4"/>
    <n v="67.760000000000005"/>
  </r>
  <r>
    <s v="P0179"/>
    <x v="0"/>
    <d v="2020-02-20T00:00:00"/>
    <x v="0"/>
    <n v="80.22"/>
  </r>
  <r>
    <s v="P0180"/>
    <x v="3"/>
    <d v="2019-03-25T00:00:00"/>
    <x v="0"/>
    <n v="55.71"/>
  </r>
  <r>
    <s v="P0181"/>
    <x v="1"/>
    <d v="2019-03-25T00:00:00"/>
    <x v="5"/>
    <n v="196.49"/>
  </r>
  <r>
    <s v="P0182"/>
    <x v="3"/>
    <d v="2020-01-15T00:00:00"/>
    <x v="2"/>
    <n v="115.96"/>
  </r>
  <r>
    <s v="P0183"/>
    <x v="3"/>
    <d v="2019-12-01T00:00:00"/>
    <x v="5"/>
    <n v="171.86"/>
  </r>
  <r>
    <s v="P0184"/>
    <x v="6"/>
    <d v="2020-02-20T00:00:00"/>
    <x v="0"/>
    <n v="116.92"/>
  </r>
  <r>
    <s v="P0185"/>
    <x v="4"/>
    <d v="2018-04-05T00:00:00"/>
    <x v="1"/>
    <n v="71.52"/>
  </r>
  <r>
    <s v="P0186"/>
    <x v="3"/>
    <d v="2019-03-25T00:00:00"/>
    <x v="3"/>
    <n v="126.77"/>
  </r>
  <r>
    <s v="P0187"/>
    <x v="2"/>
    <d v="2020-02-20T00:00:00"/>
    <x v="3"/>
    <n v="196.1"/>
  </r>
  <r>
    <s v="P0188"/>
    <x v="3"/>
    <d v="2019-12-01T00:00:00"/>
    <x v="3"/>
    <n v="190.96"/>
  </r>
  <r>
    <s v="P0189"/>
    <x v="6"/>
    <d v="2020-01-15T00:00:00"/>
    <x v="3"/>
    <n v="184.57"/>
  </r>
  <r>
    <s v="P0190"/>
    <x v="0"/>
    <d v="2019-03-25T00:00:00"/>
    <x v="3"/>
    <n v="39.78"/>
  </r>
  <r>
    <s v="P0191"/>
    <x v="2"/>
    <d v="2020-02-20T00:00:00"/>
    <x v="4"/>
    <n v="140.82"/>
  </r>
  <r>
    <s v="P0192"/>
    <x v="1"/>
    <d v="2020-02-20T00:00:00"/>
    <x v="4"/>
    <n v="47.26"/>
  </r>
  <r>
    <s v="P0193"/>
    <x v="3"/>
    <d v="2020-02-20T00:00:00"/>
    <x v="5"/>
    <n v="76.180000000000007"/>
  </r>
  <r>
    <s v="P0194"/>
    <x v="6"/>
    <d v="2019-12-01T00:00:00"/>
    <x v="2"/>
    <n v="176.97"/>
  </r>
  <r>
    <s v="P0195"/>
    <x v="4"/>
    <d v="2019-12-01T00:00:00"/>
    <x v="1"/>
    <n v="116.9"/>
  </r>
  <r>
    <s v="P0196"/>
    <x v="4"/>
    <d v="2019-12-01T00:00:00"/>
    <x v="3"/>
    <n v="98.82"/>
  </r>
  <r>
    <s v="P0197"/>
    <x v="0"/>
    <d v="2018-04-05T00:00:00"/>
    <x v="4"/>
    <n v="188.8"/>
  </r>
  <r>
    <s v="P0198"/>
    <x v="4"/>
    <d v="2020-02-20T00:00:00"/>
    <x v="0"/>
    <n v="16.78"/>
  </r>
  <r>
    <s v="P0199"/>
    <x v="1"/>
    <d v="2019-03-25T00:00:00"/>
    <x v="4"/>
    <n v="38.64"/>
  </r>
  <r>
    <s v="P0200"/>
    <x v="2"/>
    <d v="2019-12-01T00:00:00"/>
    <x v="2"/>
    <n v="65.739999999999995"/>
  </r>
  <r>
    <s v="P0201"/>
    <x v="1"/>
    <d v="2019-12-01T00:00:00"/>
    <x v="3"/>
    <n v="150.32"/>
  </r>
  <r>
    <s v="P0202"/>
    <x v="2"/>
    <d v="2020-02-20T00:00:00"/>
    <x v="4"/>
    <n v="10.69"/>
  </r>
  <r>
    <s v="P0203"/>
    <x v="3"/>
    <d v="2019-12-01T00:00:00"/>
    <x v="1"/>
    <n v="131.22999999999999"/>
  </r>
  <r>
    <s v="P0204"/>
    <x v="2"/>
    <d v="2018-04-05T00:00:00"/>
    <x v="1"/>
    <n v="126.55"/>
  </r>
  <r>
    <s v="P0205"/>
    <x v="0"/>
    <d v="2018-04-05T00:00:00"/>
    <x v="3"/>
    <n v="190.85"/>
  </r>
  <r>
    <s v="P0206"/>
    <x v="2"/>
    <d v="2019-12-01T00:00:00"/>
    <x v="5"/>
    <n v="46.55"/>
  </r>
  <r>
    <s v="P0207"/>
    <x v="4"/>
    <d v="2020-02-20T00:00:00"/>
    <x v="4"/>
    <n v="161.74"/>
  </r>
  <r>
    <s v="P0208"/>
    <x v="0"/>
    <d v="2020-02-20T00:00:00"/>
    <x v="3"/>
    <n v="21.43"/>
  </r>
  <r>
    <s v="P0209"/>
    <x v="0"/>
    <d v="2020-02-20T00:00:00"/>
    <x v="2"/>
    <n v="51.3"/>
  </r>
  <r>
    <s v="P0210"/>
    <x v="4"/>
    <d v="2020-01-15T00:00:00"/>
    <x v="4"/>
    <n v="144.49"/>
  </r>
  <r>
    <s v="P0211"/>
    <x v="2"/>
    <d v="2019-12-01T00:00:00"/>
    <x v="5"/>
    <n v="155.80000000000001"/>
  </r>
  <r>
    <s v="P0212"/>
    <x v="1"/>
    <d v="2020-02-20T00:00:00"/>
    <x v="4"/>
    <n v="110.05"/>
  </r>
  <r>
    <s v="P0213"/>
    <x v="4"/>
    <d v="2018-04-05T00:00:00"/>
    <x v="2"/>
    <n v="21.5"/>
  </r>
  <r>
    <s v="P0214"/>
    <x v="0"/>
    <d v="2019-03-25T00:00:00"/>
    <x v="0"/>
    <n v="19.27"/>
  </r>
  <r>
    <s v="P0215"/>
    <x v="6"/>
    <d v="2019-03-25T00:00:00"/>
    <x v="4"/>
    <n v="140.12"/>
  </r>
  <r>
    <s v="P0216"/>
    <x v="2"/>
    <d v="2020-02-20T00:00:00"/>
    <x v="2"/>
    <n v="188.47"/>
  </r>
  <r>
    <s v="P0217"/>
    <x v="6"/>
    <d v="2019-03-25T00:00:00"/>
    <x v="5"/>
    <n v="61.71"/>
  </r>
  <r>
    <s v="P0218"/>
    <x v="4"/>
    <d v="2019-03-25T00:00:00"/>
    <x v="4"/>
    <n v="86.96"/>
  </r>
  <r>
    <s v="P0219"/>
    <x v="0"/>
    <d v="2020-01-15T00:00:00"/>
    <x v="1"/>
    <n v="122.26"/>
  </r>
  <r>
    <s v="P0220"/>
    <x v="6"/>
    <d v="2018-04-05T00:00:00"/>
    <x v="1"/>
    <n v="162.03"/>
  </r>
  <r>
    <s v="P0221"/>
    <x v="3"/>
    <d v="2018-04-05T00:00:00"/>
    <x v="3"/>
    <n v="83.11"/>
  </r>
  <r>
    <s v="P0222"/>
    <x v="6"/>
    <d v="2020-01-15T00:00:00"/>
    <x v="5"/>
    <n v="105.43"/>
  </r>
  <r>
    <s v="P0223"/>
    <x v="0"/>
    <d v="2020-01-15T00:00:00"/>
    <x v="0"/>
    <n v="130.68"/>
  </r>
  <r>
    <s v="P0224"/>
    <x v="3"/>
    <d v="2019-03-25T00:00:00"/>
    <x v="1"/>
    <n v="175.21"/>
  </r>
  <r>
    <s v="P0225"/>
    <x v="0"/>
    <d v="2019-12-01T00:00:00"/>
    <x v="5"/>
    <n v="114.59"/>
  </r>
  <r>
    <s v="P0226"/>
    <x v="2"/>
    <d v="2019-03-25T00:00:00"/>
    <x v="5"/>
    <n v="95.85"/>
  </r>
  <r>
    <s v="P0227"/>
    <x v="0"/>
    <d v="2020-01-15T00:00:00"/>
    <x v="5"/>
    <n v="33.53"/>
  </r>
  <r>
    <s v="P0228"/>
    <x v="1"/>
    <d v="2018-04-05T00:00:00"/>
    <x v="4"/>
    <n v="195.05"/>
  </r>
  <r>
    <s v="P0229"/>
    <x v="2"/>
    <d v="2019-03-25T00:00:00"/>
    <x v="2"/>
    <n v="33.590000000000003"/>
  </r>
  <r>
    <s v="P0230"/>
    <x v="2"/>
    <d v="2019-12-01T00:00:00"/>
    <x v="5"/>
    <n v="78.989999999999995"/>
  </r>
  <r>
    <s v="P0231"/>
    <x v="2"/>
    <d v="2019-03-25T00:00:00"/>
    <x v="5"/>
    <n v="180.59"/>
  </r>
  <r>
    <s v="P0232"/>
    <x v="0"/>
    <d v="2020-02-20T00:00:00"/>
    <x v="2"/>
    <n v="114.81"/>
  </r>
  <r>
    <s v="P0233"/>
    <x v="2"/>
    <d v="2019-03-25T00:00:00"/>
    <x v="0"/>
    <n v="45.7"/>
  </r>
  <r>
    <s v="P0234"/>
    <x v="3"/>
    <d v="2020-01-15T00:00:00"/>
    <x v="1"/>
    <n v="138.68"/>
  </r>
  <r>
    <s v="P0235"/>
    <x v="0"/>
    <d v="2018-04-05T00:00:00"/>
    <x v="4"/>
    <n v="174.14"/>
  </r>
  <r>
    <s v="P0236"/>
    <x v="2"/>
    <d v="2018-04-05T00:00:00"/>
    <x v="3"/>
    <n v="192.62"/>
  </r>
  <r>
    <s v="P0237"/>
    <x v="1"/>
    <d v="2020-01-15T00:00:00"/>
    <x v="3"/>
    <n v="70.89"/>
  </r>
  <r>
    <s v="P0238"/>
    <x v="4"/>
    <d v="2020-02-20T00:00:00"/>
    <x v="1"/>
    <n v="159.96"/>
  </r>
  <r>
    <s v="P0239"/>
    <x v="2"/>
    <d v="2020-01-15T00:00:00"/>
    <x v="2"/>
    <n v="57.49"/>
  </r>
  <r>
    <s v="P0240"/>
    <x v="4"/>
    <d v="2019-03-25T00:00:00"/>
    <x v="3"/>
    <n v="187.37"/>
  </r>
  <r>
    <s v="P0241"/>
    <x v="4"/>
    <d v="2020-01-15T00:00:00"/>
    <x v="2"/>
    <n v="27.37"/>
  </r>
  <r>
    <s v="P0242"/>
    <x v="1"/>
    <d v="2020-01-15T00:00:00"/>
    <x v="3"/>
    <n v="137.04"/>
  </r>
  <r>
    <s v="P0243"/>
    <x v="1"/>
    <d v="2020-02-20T00:00:00"/>
    <x v="2"/>
    <n v="182.06"/>
  </r>
  <r>
    <s v="P0244"/>
    <x v="0"/>
    <d v="2019-03-25T00:00:00"/>
    <x v="2"/>
    <n v="86.14"/>
  </r>
  <r>
    <s v="P0245"/>
    <x v="0"/>
    <d v="2019-12-01T00:00:00"/>
    <x v="0"/>
    <n v="120.95"/>
  </r>
  <r>
    <s v="P0246"/>
    <x v="4"/>
    <d v="2019-12-01T00:00:00"/>
    <x v="0"/>
    <n v="49.03"/>
  </r>
  <r>
    <s v="P0247"/>
    <x v="4"/>
    <d v="2018-04-05T00:00:00"/>
    <x v="0"/>
    <n v="187.45"/>
  </r>
  <r>
    <s v="P0248"/>
    <x v="6"/>
    <d v="2020-01-15T00:00:00"/>
    <x v="2"/>
    <n v="147.96"/>
  </r>
  <r>
    <s v="P0249"/>
    <x v="4"/>
    <d v="2018-04-05T00:00:00"/>
    <x v="4"/>
    <n v="169.75"/>
  </r>
  <r>
    <s v="P0250"/>
    <x v="3"/>
    <d v="2020-02-20T00:00:00"/>
    <x v="4"/>
    <n v="153.03"/>
  </r>
  <r>
    <s v="P0251"/>
    <x v="6"/>
    <d v="2019-12-01T00:00:00"/>
    <x v="0"/>
    <n v="81.99"/>
  </r>
  <r>
    <s v="P0252"/>
    <x v="3"/>
    <d v="2020-01-15T00:00:00"/>
    <x v="3"/>
    <n v="29.15"/>
  </r>
  <r>
    <s v="P0253"/>
    <x v="4"/>
    <d v="2020-02-20T00:00:00"/>
    <x v="1"/>
    <n v="107.19"/>
  </r>
  <r>
    <s v="P0254"/>
    <x v="6"/>
    <d v="2020-02-20T00:00:00"/>
    <x v="4"/>
    <n v="82.51"/>
  </r>
  <r>
    <s v="P0255"/>
    <x v="3"/>
    <d v="2020-01-15T00:00:00"/>
    <x v="2"/>
    <n v="98.88"/>
  </r>
  <r>
    <s v="P0256"/>
    <x v="4"/>
    <d v="2020-02-20T00:00:00"/>
    <x v="0"/>
    <n v="84.49"/>
  </r>
  <r>
    <s v="P0257"/>
    <x v="1"/>
    <d v="2020-01-15T00:00:00"/>
    <x v="0"/>
    <n v="154.11000000000001"/>
  </r>
  <r>
    <s v="P0258"/>
    <x v="1"/>
    <d v="2020-01-15T00:00:00"/>
    <x v="3"/>
    <n v="98.74"/>
  </r>
  <r>
    <s v="P0259"/>
    <x v="6"/>
    <d v="2019-03-25T00:00:00"/>
    <x v="0"/>
    <n v="28.78"/>
  </r>
  <r>
    <s v="P0260"/>
    <x v="6"/>
    <d v="2018-04-05T00:00:00"/>
    <x v="4"/>
    <n v="82.35"/>
  </r>
  <r>
    <s v="P0261"/>
    <x v="3"/>
    <d v="2020-02-20T00:00:00"/>
    <x v="2"/>
    <n v="140.19999999999999"/>
  </r>
  <r>
    <s v="P0262"/>
    <x v="3"/>
    <d v="2020-02-20T00:00:00"/>
    <x v="3"/>
    <n v="175.07"/>
  </r>
  <r>
    <s v="P0263"/>
    <x v="6"/>
    <d v="2019-03-25T00:00:00"/>
    <x v="5"/>
    <n v="88.86"/>
  </r>
  <r>
    <s v="P0264"/>
    <x v="1"/>
    <d v="2019-03-25T00:00:00"/>
    <x v="3"/>
    <n v="147.86000000000001"/>
  </r>
  <r>
    <s v="P0265"/>
    <x v="5"/>
    <d v="2019-03-25T00:00:00"/>
    <x v="6"/>
    <n v="45"/>
  </r>
  <r>
    <s v="P0266"/>
    <x v="6"/>
    <d v="2019-12-01T00:00:00"/>
    <x v="1"/>
    <n v="183.03"/>
  </r>
  <r>
    <s v="P0267"/>
    <x v="4"/>
    <d v="2019-12-01T00:00:00"/>
    <x v="1"/>
    <n v="129.31"/>
  </r>
  <r>
    <s v="P0268"/>
    <x v="4"/>
    <d v="2019-12-01T00:00:00"/>
    <x v="5"/>
    <n v="184.41"/>
  </r>
  <r>
    <s v="P0269"/>
    <x v="3"/>
    <d v="2020-01-15T00:00:00"/>
    <x v="0"/>
    <n v="67.709999999999994"/>
  </r>
  <r>
    <s v="P0270"/>
    <x v="4"/>
    <d v="2020-02-20T00:00:00"/>
    <x v="3"/>
    <n v="191.94"/>
  </r>
  <r>
    <s v="P0271"/>
    <x v="2"/>
    <d v="2018-04-05T00:00:00"/>
    <x v="3"/>
    <n v="15.62"/>
  </r>
  <r>
    <s v="P0272"/>
    <x v="3"/>
    <d v="2020-01-15T00:00:00"/>
    <x v="4"/>
    <n v="135.44"/>
  </r>
  <r>
    <s v="P0273"/>
    <x v="2"/>
    <d v="2020-02-20T00:00:00"/>
    <x v="5"/>
    <n v="161.56"/>
  </r>
  <r>
    <s v="P0274"/>
    <x v="6"/>
    <d v="2020-02-20T00:00:00"/>
    <x v="0"/>
    <n v="127.11"/>
  </r>
  <r>
    <s v="P0275"/>
    <x v="4"/>
    <d v="2019-03-25T00:00:00"/>
    <x v="4"/>
    <n v="102.71"/>
  </r>
  <r>
    <s v="P0276"/>
    <x v="3"/>
    <d v="2019-03-25T00:00:00"/>
    <x v="5"/>
    <n v="94.17"/>
  </r>
  <r>
    <s v="P0277"/>
    <x v="3"/>
    <d v="2020-01-15T00:00:00"/>
    <x v="4"/>
    <n v="135.30000000000001"/>
  </r>
  <r>
    <s v="P0278"/>
    <x v="2"/>
    <d v="2019-03-25T00:00:00"/>
    <x v="3"/>
    <n v="106.55"/>
  </r>
  <r>
    <s v="P0279"/>
    <x v="4"/>
    <d v="2020-02-20T00:00:00"/>
    <x v="4"/>
    <n v="38.64"/>
  </r>
  <r>
    <s v="P0280"/>
    <x v="0"/>
    <d v="2019-03-25T00:00:00"/>
    <x v="1"/>
    <n v="90.24"/>
  </r>
  <r>
    <s v="P0281"/>
    <x v="3"/>
    <d v="2019-12-01T00:00:00"/>
    <x v="5"/>
    <n v="197.1"/>
  </r>
  <r>
    <s v="P0282"/>
    <x v="3"/>
    <d v="2019-03-25T00:00:00"/>
    <x v="0"/>
    <n v="52.55"/>
  </r>
  <r>
    <s v="P0283"/>
    <x v="3"/>
    <d v="2020-02-20T00:00:00"/>
    <x v="4"/>
    <n v="161.35"/>
  </r>
  <r>
    <s v="P0284"/>
    <x v="1"/>
    <d v="2020-01-15T00:00:00"/>
    <x v="1"/>
    <n v="18.670000000000002"/>
  </r>
  <r>
    <s v="P0285"/>
    <x v="0"/>
    <d v="2018-04-05T00:00:00"/>
    <x v="2"/>
    <n v="125.1"/>
  </r>
  <r>
    <s v="P0286"/>
    <x v="2"/>
    <d v="2019-03-25T00:00:00"/>
    <x v="1"/>
    <n v="88.95"/>
  </r>
  <r>
    <s v="P0287"/>
    <x v="4"/>
    <d v="2020-02-20T00:00:00"/>
    <x v="5"/>
    <n v="81.56"/>
  </r>
  <r>
    <s v="P0288"/>
    <x v="1"/>
    <d v="2018-04-05T00:00:00"/>
    <x v="5"/>
    <n v="76.010000000000005"/>
  </r>
  <r>
    <s v="P0289"/>
    <x v="2"/>
    <d v="2018-04-05T00:00:00"/>
    <x v="4"/>
    <n v="61.25"/>
  </r>
  <r>
    <s v="P0290"/>
    <x v="2"/>
    <d v="2019-12-01T00:00:00"/>
    <x v="3"/>
    <n v="90.83"/>
  </r>
  <r>
    <s v="P0291"/>
    <x v="1"/>
    <d v="2018-04-05T00:00:00"/>
    <x v="0"/>
    <n v="38.04"/>
  </r>
  <r>
    <s v="P0292"/>
    <x v="2"/>
    <d v="2020-02-20T00:00:00"/>
    <x v="2"/>
    <n v="107.26"/>
  </r>
  <r>
    <s v="P0293"/>
    <x v="1"/>
    <d v="2020-02-20T00:00:00"/>
    <x v="1"/>
    <n v="47.02"/>
  </r>
  <r>
    <s v="P0294"/>
    <x v="2"/>
    <d v="2019-03-25T00:00:00"/>
    <x v="3"/>
    <n v="188.89"/>
  </r>
  <r>
    <s v="P0295"/>
    <x v="6"/>
    <d v="2019-03-25T00:00:00"/>
    <x v="3"/>
    <n v="47.59"/>
  </r>
  <r>
    <s v="P0296"/>
    <x v="2"/>
    <d v="2019-03-25T00:00:00"/>
    <x v="5"/>
    <n v="80.27"/>
  </r>
  <r>
    <s v="P0297"/>
    <x v="6"/>
    <d v="2018-04-05T00:00:00"/>
    <x v="0"/>
    <n v="194.04"/>
  </r>
  <r>
    <s v="P0298"/>
    <x v="3"/>
    <d v="2018-04-05T00:00:00"/>
    <x v="1"/>
    <n v="177.73"/>
  </r>
  <r>
    <s v="P0299"/>
    <x v="1"/>
    <d v="2019-12-01T00:00:00"/>
    <x v="2"/>
    <n v="60.32"/>
  </r>
  <r>
    <s v="P0300"/>
    <x v="0"/>
    <d v="2019-03-25T00:00:00"/>
    <x v="3"/>
    <n v="71.349999999999994"/>
  </r>
  <r>
    <s v="P0301"/>
    <x v="0"/>
    <d v="2020-01-15T00:00:00"/>
    <x v="0"/>
    <n v="186.72"/>
  </r>
  <r>
    <s v="P0302"/>
    <x v="3"/>
    <d v="2019-12-01T00:00:00"/>
    <x v="2"/>
    <n v="141.07"/>
  </r>
  <r>
    <s v="P0303"/>
    <x v="1"/>
    <d v="2020-01-15T00:00:00"/>
    <x v="1"/>
    <n v="65.44"/>
  </r>
  <r>
    <s v="P0304"/>
    <x v="3"/>
    <d v="2018-04-05T00:00:00"/>
    <x v="4"/>
    <n v="79.010000000000005"/>
  </r>
  <r>
    <s v="P0305"/>
    <x v="6"/>
    <d v="2019-12-01T00:00:00"/>
    <x v="3"/>
    <n v="104.58"/>
  </r>
  <r>
    <s v="P0306"/>
    <x v="1"/>
    <d v="2019-12-01T00:00:00"/>
    <x v="2"/>
    <n v="137.47999999999999"/>
  </r>
  <r>
    <s v="P0307"/>
    <x v="1"/>
    <d v="2020-02-20T00:00:00"/>
    <x v="3"/>
    <n v="36.520000000000003"/>
  </r>
  <r>
    <s v="P0308"/>
    <x v="3"/>
    <d v="2018-04-05T00:00:00"/>
    <x v="5"/>
    <n v="31.82"/>
  </r>
  <r>
    <s v="P0309"/>
    <x v="2"/>
    <d v="2018-04-05T00:00:00"/>
    <x v="4"/>
    <n v="132.63"/>
  </r>
  <r>
    <s v="P0310"/>
    <x v="2"/>
    <d v="2019-12-01T00:00:00"/>
    <x v="2"/>
    <n v="62.53"/>
  </r>
  <r>
    <s v="P0311"/>
    <x v="1"/>
    <d v="2018-04-05T00:00:00"/>
    <x v="3"/>
    <n v="110.72"/>
  </r>
  <r>
    <s v="P0312"/>
    <x v="0"/>
    <d v="2019-12-01T00:00:00"/>
    <x v="2"/>
    <n v="122.84"/>
  </r>
  <r>
    <s v="P0313"/>
    <x v="3"/>
    <d v="2020-02-20T00:00:00"/>
    <x v="4"/>
    <n v="154.78"/>
  </r>
  <r>
    <s v="P0314"/>
    <x v="6"/>
    <d v="2019-12-01T00:00:00"/>
    <x v="4"/>
    <n v="94.38"/>
  </r>
  <r>
    <s v="P0315"/>
    <x v="3"/>
    <d v="2018-04-05T00:00:00"/>
    <x v="4"/>
    <n v="93.33"/>
  </r>
  <r>
    <s v="P0316"/>
    <x v="0"/>
    <d v="2018-04-05T00:00:00"/>
    <x v="3"/>
    <n v="152.06"/>
  </r>
  <r>
    <s v="P0317"/>
    <x v="3"/>
    <d v="2019-12-01T00:00:00"/>
    <x v="4"/>
    <n v="38.68"/>
  </r>
  <r>
    <s v="P0318"/>
    <x v="3"/>
    <d v="2019-12-01T00:00:00"/>
    <x v="2"/>
    <n v="119.25"/>
  </r>
  <r>
    <s v="P0319"/>
    <x v="3"/>
    <d v="2019-12-01T00:00:00"/>
    <x v="1"/>
    <n v="196.91"/>
  </r>
  <r>
    <s v="P0320"/>
    <x v="6"/>
    <d v="2019-03-25T00:00:00"/>
    <x v="4"/>
    <n v="120.12"/>
  </r>
  <r>
    <s v="P0321"/>
    <x v="4"/>
    <d v="2018-04-05T00:00:00"/>
    <x v="3"/>
    <n v="16.760000000000002"/>
  </r>
  <r>
    <s v="P0322"/>
    <x v="6"/>
    <d v="2018-04-05T00:00:00"/>
    <x v="2"/>
    <n v="37.69"/>
  </r>
  <r>
    <s v="P0323"/>
    <x v="3"/>
    <d v="2019-03-25T00:00:00"/>
    <x v="4"/>
    <n v="16.22"/>
  </r>
  <r>
    <s v="P0324"/>
    <x v="4"/>
    <d v="2019-12-01T00:00:00"/>
    <x v="0"/>
    <n v="18.329999999999998"/>
  </r>
  <r>
    <s v="P0325"/>
    <x v="6"/>
    <d v="2020-02-20T00:00:00"/>
    <x v="2"/>
    <n v="194.25"/>
  </r>
  <r>
    <s v="P0326"/>
    <x v="4"/>
    <d v="2019-12-01T00:00:00"/>
    <x v="4"/>
    <n v="67.260000000000005"/>
  </r>
  <r>
    <s v="P0327"/>
    <x v="6"/>
    <d v="2019-12-01T00:00:00"/>
    <x v="0"/>
    <n v="50.48"/>
  </r>
  <r>
    <s v="P0328"/>
    <x v="4"/>
    <d v="2019-03-25T00:00:00"/>
    <x v="4"/>
    <n v="67.84"/>
  </r>
  <r>
    <s v="P0329"/>
    <x v="4"/>
    <d v="2018-04-05T00:00:00"/>
    <x v="4"/>
    <n v="164.41"/>
  </r>
  <r>
    <s v="P0330"/>
    <x v="4"/>
    <d v="2019-12-01T00:00:00"/>
    <x v="0"/>
    <n v="53.12"/>
  </r>
  <r>
    <s v="P0331"/>
    <x v="0"/>
    <d v="2018-04-05T00:00:00"/>
    <x v="4"/>
    <n v="181.86"/>
  </r>
  <r>
    <s v="P0332"/>
    <x v="0"/>
    <d v="2020-01-15T00:00:00"/>
    <x v="4"/>
    <n v="77.41"/>
  </r>
  <r>
    <s v="P0333"/>
    <x v="3"/>
    <d v="2018-04-05T00:00:00"/>
    <x v="3"/>
    <n v="92.28"/>
  </r>
  <r>
    <s v="P0334"/>
    <x v="1"/>
    <d v="2020-02-20T00:00:00"/>
    <x v="2"/>
    <n v="178.42"/>
  </r>
  <r>
    <s v="P0335"/>
    <x v="3"/>
    <d v="2020-02-20T00:00:00"/>
    <x v="3"/>
    <n v="165.38"/>
  </r>
  <r>
    <s v="P0336"/>
    <x v="2"/>
    <d v="2019-12-01T00:00:00"/>
    <x v="4"/>
    <n v="61.09"/>
  </r>
  <r>
    <s v="P0337"/>
    <x v="2"/>
    <d v="2018-04-05T00:00:00"/>
    <x v="0"/>
    <n v="44.18"/>
  </r>
  <r>
    <s v="P0337"/>
    <x v="3"/>
    <d v="2019-12-01T00:00:00"/>
    <x v="2"/>
    <n v="69.77"/>
  </r>
  <r>
    <s v="P0338"/>
    <x v="4"/>
    <d v="2019-03-25T00:00:00"/>
    <x v="0"/>
    <n v="72.650000000000006"/>
  </r>
  <r>
    <s v="P0339"/>
    <x v="8"/>
    <d v="2020-02-20T00:00:00"/>
    <x v="1"/>
    <n v="120.5"/>
  </r>
  <r>
    <s v="P0340"/>
    <x v="6"/>
    <d v="2019-12-01T00:00:00"/>
    <x v="4"/>
    <n v="55.94"/>
  </r>
  <r>
    <s v="P0341"/>
    <x v="6"/>
    <d v="2019-03-25T00:00:00"/>
    <x v="2"/>
    <n v="21.83"/>
  </r>
  <r>
    <s v="P0342"/>
    <x v="4"/>
    <d v="2019-12-01T00:00:00"/>
    <x v="4"/>
    <n v="40.950000000000003"/>
  </r>
  <r>
    <s v="P0343"/>
    <x v="6"/>
    <d v="2018-04-05T00:00:00"/>
    <x v="5"/>
    <n v="37.380000000000003"/>
  </r>
  <r>
    <s v="P0344"/>
    <x v="4"/>
    <d v="2018-04-05T00:00:00"/>
    <x v="3"/>
    <n v="34.92"/>
  </r>
  <r>
    <s v="P0345"/>
    <x v="0"/>
    <d v="2018-04-05T00:00:00"/>
    <x v="3"/>
    <n v="152.65"/>
  </r>
  <r>
    <s v="P0346"/>
    <x v="2"/>
    <d v="2018-04-05T00:00:00"/>
    <x v="2"/>
    <n v="124.73"/>
  </r>
  <r>
    <s v="P0347"/>
    <x v="6"/>
    <d v="2020-01-15T00:00:00"/>
    <x v="0"/>
    <n v="118.79"/>
  </r>
  <r>
    <s v="P0348"/>
    <x v="1"/>
    <d v="2019-03-25T00:00:00"/>
    <x v="1"/>
    <n v="99.54"/>
  </r>
  <r>
    <s v="P0349"/>
    <x v="0"/>
    <d v="2019-03-25T00:00:00"/>
    <x v="4"/>
    <n v="174.01"/>
  </r>
  <r>
    <s v="P0350"/>
    <x v="6"/>
    <d v="2018-04-05T00:00:00"/>
    <x v="0"/>
    <n v="179.64"/>
  </r>
  <r>
    <s v="P0351"/>
    <x v="4"/>
    <d v="2020-01-15T00:00:00"/>
    <x v="0"/>
    <n v="150.77000000000001"/>
  </r>
  <r>
    <s v="P0352"/>
    <x v="2"/>
    <d v="2018-04-05T00:00:00"/>
    <x v="4"/>
    <n v="78.540000000000006"/>
  </r>
  <r>
    <s v="P0353"/>
    <x v="6"/>
    <d v="2020-01-15T00:00:00"/>
    <x v="4"/>
    <n v="193.4"/>
  </r>
  <r>
    <s v="P0354"/>
    <x v="0"/>
    <d v="2018-04-05T00:00:00"/>
    <x v="5"/>
    <n v="48.13"/>
  </r>
  <r>
    <s v="P0355"/>
    <x v="6"/>
    <d v="2020-02-20T00:00:00"/>
    <x v="4"/>
    <n v="69.81"/>
  </r>
  <r>
    <s v="P0356"/>
    <x v="1"/>
    <d v="2020-02-20T00:00:00"/>
    <x v="3"/>
    <n v="119.69"/>
  </r>
  <r>
    <s v="P0357"/>
    <x v="2"/>
    <d v="2019-12-01T00:00:00"/>
    <x v="1"/>
    <n v="163.05000000000001"/>
  </r>
  <r>
    <s v="P0358"/>
    <x v="1"/>
    <d v="2018-04-05T00:00:00"/>
    <x v="2"/>
    <n v="76.2"/>
  </r>
  <r>
    <s v="P0359"/>
    <x v="0"/>
    <d v="2019-03-25T00:00:00"/>
    <x v="5"/>
    <n v="156.04"/>
  </r>
  <r>
    <s v="P0360"/>
    <x v="1"/>
    <d v="2019-12-01T00:00:00"/>
    <x v="5"/>
    <n v="41.37"/>
  </r>
  <r>
    <s v="P0361"/>
    <x v="6"/>
    <d v="2020-02-20T00:00:00"/>
    <x v="2"/>
    <n v="122.19"/>
  </r>
  <r>
    <s v="P0362"/>
    <x v="0"/>
    <d v="2018-04-05T00:00:00"/>
    <x v="5"/>
    <n v="26.62"/>
  </r>
  <r>
    <s v="P0363"/>
    <x v="0"/>
    <d v="2019-12-01T00:00:00"/>
    <x v="2"/>
    <n v="77.31"/>
  </r>
  <r>
    <s v="P0364"/>
    <x v="2"/>
    <d v="2018-04-05T00:00:00"/>
    <x v="3"/>
    <n v="115.62"/>
  </r>
  <r>
    <s v="P0365"/>
    <x v="1"/>
    <d v="2020-02-20T00:00:00"/>
    <x v="2"/>
    <n v="34.880000000000003"/>
  </r>
  <r>
    <s v="P0366"/>
    <x v="3"/>
    <d v="2019-12-01T00:00:00"/>
    <x v="4"/>
    <n v="40.25"/>
  </r>
  <r>
    <s v="P0367"/>
    <x v="6"/>
    <d v="2020-02-20T00:00:00"/>
    <x v="4"/>
    <n v="26.75"/>
  </r>
  <r>
    <s v="P0368"/>
    <x v="2"/>
    <d v="2020-01-15T00:00:00"/>
    <x v="3"/>
    <n v="56.78"/>
  </r>
  <r>
    <s v="P0369"/>
    <x v="3"/>
    <d v="2020-02-20T00:00:00"/>
    <x v="5"/>
    <n v="69.28"/>
  </r>
  <r>
    <s v="P0370"/>
    <x v="6"/>
    <d v="2018-04-05T00:00:00"/>
    <x v="0"/>
    <n v="55.13"/>
  </r>
  <r>
    <s v="P0371"/>
    <x v="4"/>
    <d v="2019-03-25T00:00:00"/>
    <x v="0"/>
    <n v="165.8"/>
  </r>
  <r>
    <s v="P0372"/>
    <x v="2"/>
    <d v="2020-02-20T00:00:00"/>
    <x v="0"/>
    <n v="144.87"/>
  </r>
  <r>
    <s v="P0373"/>
    <x v="3"/>
    <d v="2019-03-25T00:00:00"/>
    <x v="3"/>
    <n v="183.12"/>
  </r>
  <r>
    <s v="P0374"/>
    <x v="0"/>
    <d v="2020-01-15T00:00:00"/>
    <x v="4"/>
    <n v="184.31"/>
  </r>
  <r>
    <s v="P0375"/>
    <x v="4"/>
    <d v="2019-12-01T00:00:00"/>
    <x v="4"/>
    <n v="140.88999999999999"/>
  </r>
  <r>
    <s v="P0376"/>
    <x v="2"/>
    <d v="2019-12-01T00:00:00"/>
    <x v="3"/>
    <n v="17.57"/>
  </r>
  <r>
    <s v="P0377"/>
    <x v="2"/>
    <d v="2019-03-25T00:00:00"/>
    <x v="3"/>
    <n v="179.98"/>
  </r>
  <r>
    <s v="P0378"/>
    <x v="6"/>
    <d v="2019-12-01T00:00:00"/>
    <x v="3"/>
    <n v="124.09"/>
  </r>
  <r>
    <s v="P0379"/>
    <x v="4"/>
    <d v="2020-02-20T00:00:00"/>
    <x v="5"/>
    <n v="21.55"/>
  </r>
  <r>
    <s v="P0380"/>
    <x v="4"/>
    <d v="2019-03-25T00:00:00"/>
    <x v="5"/>
    <n v="190.11"/>
  </r>
  <r>
    <s v="P0381"/>
    <x v="4"/>
    <d v="2018-04-05T00:00:00"/>
    <x v="4"/>
    <n v="54.69"/>
  </r>
  <r>
    <s v="P0382"/>
    <x v="2"/>
    <d v="2020-02-20T00:00:00"/>
    <x v="3"/>
    <n v="102.37"/>
  </r>
  <r>
    <s v="P0383"/>
    <x v="2"/>
    <d v="2020-02-20T00:00:00"/>
    <x v="1"/>
    <n v="28.29"/>
  </r>
  <r>
    <s v="P0384"/>
    <x v="2"/>
    <d v="2020-02-20T00:00:00"/>
    <x v="3"/>
    <n v="175.93"/>
  </r>
  <r>
    <s v="P0385"/>
    <x v="2"/>
    <d v="2018-04-05T00:00:00"/>
    <x v="2"/>
    <n v="164.13"/>
  </r>
  <r>
    <s v="P0386"/>
    <x v="2"/>
    <d v="2020-01-15T00:00:00"/>
    <x v="0"/>
    <n v="190.68"/>
  </r>
  <r>
    <s v="P0387"/>
    <x v="6"/>
    <d v="2019-12-01T00:00:00"/>
    <x v="3"/>
    <n v="99.61"/>
  </r>
  <r>
    <s v="P0388"/>
    <x v="3"/>
    <d v="2019-03-25T00:00:00"/>
    <x v="1"/>
    <n v="57.74"/>
  </r>
  <r>
    <s v="P0389"/>
    <x v="1"/>
    <d v="2020-01-15T00:00:00"/>
    <x v="2"/>
    <n v="21.04"/>
  </r>
  <r>
    <s v="P0390"/>
    <x v="4"/>
    <d v="2019-03-25T00:00:00"/>
    <x v="2"/>
    <n v="163.41999999999999"/>
  </r>
  <r>
    <s v="P0391"/>
    <x v="1"/>
    <d v="2019-12-01T00:00:00"/>
    <x v="4"/>
    <n v="148.79"/>
  </r>
  <r>
    <s v="P0392"/>
    <x v="4"/>
    <d v="2018-04-05T00:00:00"/>
    <x v="3"/>
    <n v="88.92"/>
  </r>
  <r>
    <s v="P0393"/>
    <x v="6"/>
    <d v="2020-02-20T00:00:00"/>
    <x v="0"/>
    <n v="39.299999999999997"/>
  </r>
  <r>
    <s v="P0394"/>
    <x v="6"/>
    <d v="2020-02-20T00:00:00"/>
    <x v="4"/>
    <n v="141.4"/>
  </r>
  <r>
    <s v="P0395"/>
    <x v="2"/>
    <d v="2018-04-05T00:00:00"/>
    <x v="0"/>
    <n v="93.11"/>
  </r>
  <r>
    <s v="P0396"/>
    <x v="0"/>
    <d v="2020-01-15T00:00:00"/>
    <x v="5"/>
    <n v="141.35"/>
  </r>
  <r>
    <s v="P0397"/>
    <x v="4"/>
    <d v="2020-01-15T00:00:00"/>
    <x v="1"/>
    <n v="168.93"/>
  </r>
  <r>
    <s v="P0398"/>
    <x v="1"/>
    <d v="2019-03-25T00:00:00"/>
    <x v="0"/>
    <n v="170.24"/>
  </r>
  <r>
    <s v="P0399"/>
    <x v="0"/>
    <d v="2018-04-05T00:00:00"/>
    <x v="0"/>
    <n v="100.75"/>
  </r>
  <r>
    <s v="P0400"/>
    <x v="3"/>
    <d v="2020-01-15T00:00:00"/>
    <x v="3"/>
    <n v="18.420000000000002"/>
  </r>
  <r>
    <s v="P0401"/>
    <x v="2"/>
    <d v="2018-04-05T00:00:00"/>
    <x v="5"/>
    <n v="77.84"/>
  </r>
  <r>
    <s v="P0402"/>
    <x v="6"/>
    <d v="2019-12-01T00:00:00"/>
    <x v="0"/>
    <n v="118.21"/>
  </r>
  <r>
    <s v="P0403"/>
    <x v="2"/>
    <d v="2020-02-20T00:00:00"/>
    <x v="5"/>
    <n v="88.43"/>
  </r>
  <r>
    <s v="P0404"/>
    <x v="0"/>
    <d v="2020-02-20T00:00:00"/>
    <x v="3"/>
    <n v="40.94"/>
  </r>
  <r>
    <s v="P0405"/>
    <x v="1"/>
    <d v="2020-02-20T00:00:00"/>
    <x v="0"/>
    <n v="149.59"/>
  </r>
  <r>
    <s v="P0406"/>
    <x v="0"/>
    <d v="2018-04-05T00:00:00"/>
    <x v="0"/>
    <n v="148.24"/>
  </r>
  <r>
    <s v="P0407"/>
    <x v="3"/>
    <d v="2018-04-05T00:00:00"/>
    <x v="2"/>
    <n v="172.11"/>
  </r>
  <r>
    <s v="P0408"/>
    <x v="1"/>
    <d v="2019-03-25T00:00:00"/>
    <x v="1"/>
    <n v="71.61"/>
  </r>
  <r>
    <s v="P0409"/>
    <x v="1"/>
    <d v="2020-02-20T00:00:00"/>
    <x v="0"/>
    <n v="176.81"/>
  </r>
  <r>
    <s v="P0410"/>
    <x v="6"/>
    <d v="2019-03-25T00:00:00"/>
    <x v="2"/>
    <n v="120.46"/>
  </r>
  <r>
    <s v="P0411"/>
    <x v="2"/>
    <d v="2020-02-20T00:00:00"/>
    <x v="4"/>
    <n v="69.209999999999994"/>
  </r>
  <r>
    <s v="P0412"/>
    <x v="1"/>
    <d v="2019-03-25T00:00:00"/>
    <x v="2"/>
    <n v="85.7"/>
  </r>
  <r>
    <s v="P0413"/>
    <x v="3"/>
    <d v="2019-03-25T00:00:00"/>
    <x v="2"/>
    <n v="85.65"/>
  </r>
  <r>
    <s v="P0414"/>
    <x v="2"/>
    <d v="2019-12-01T00:00:00"/>
    <x v="2"/>
    <n v="62.44"/>
  </r>
  <r>
    <s v="P0415"/>
    <x v="2"/>
    <d v="2019-03-25T00:00:00"/>
    <x v="1"/>
    <n v="153.38999999999999"/>
  </r>
  <r>
    <s v="P0416"/>
    <x v="0"/>
    <d v="2018-04-05T00:00:00"/>
    <x v="2"/>
    <n v="69.47"/>
  </r>
  <r>
    <s v="P0417"/>
    <x v="6"/>
    <d v="2019-03-25T00:00:00"/>
    <x v="0"/>
    <n v="154.08000000000001"/>
  </r>
  <r>
    <s v="P0418"/>
    <x v="0"/>
    <d v="2020-02-20T00:00:00"/>
    <x v="2"/>
    <n v="72.09"/>
  </r>
  <r>
    <s v="P0419"/>
    <x v="0"/>
    <d v="2019-03-25T00:00:00"/>
    <x v="4"/>
    <n v="160.77000000000001"/>
  </r>
  <r>
    <s v="P0420"/>
    <x v="3"/>
    <d v="2020-01-15T00:00:00"/>
    <x v="4"/>
    <n v="61.79"/>
  </r>
  <r>
    <s v="P0421"/>
    <x v="6"/>
    <d v="2020-02-20T00:00:00"/>
    <x v="2"/>
    <n v="25.1"/>
  </r>
  <r>
    <s v="P0422"/>
    <x v="1"/>
    <d v="2020-01-15T00:00:00"/>
    <x v="4"/>
    <n v="129.55000000000001"/>
  </r>
  <r>
    <s v="P0423"/>
    <x v="4"/>
    <d v="2020-02-20T00:00:00"/>
    <x v="3"/>
    <n v="130.58000000000001"/>
  </r>
  <r>
    <s v="P0424"/>
    <x v="0"/>
    <d v="2018-04-05T00:00:00"/>
    <x v="1"/>
    <n v="47.23"/>
  </r>
  <r>
    <s v="P0425"/>
    <x v="3"/>
    <d v="2018-04-05T00:00:00"/>
    <x v="5"/>
    <n v="10.76"/>
  </r>
  <r>
    <s v="P0426"/>
    <x v="0"/>
    <d v="2018-04-05T00:00:00"/>
    <x v="5"/>
    <n v="165.47"/>
  </r>
  <r>
    <s v="P0427"/>
    <x v="4"/>
    <d v="2020-01-15T00:00:00"/>
    <x v="0"/>
    <n v="145.15"/>
  </r>
  <r>
    <s v="P0428"/>
    <x v="3"/>
    <d v="2019-12-01T00:00:00"/>
    <x v="4"/>
    <n v="59.44"/>
  </r>
  <r>
    <s v="P0429"/>
    <x v="3"/>
    <d v="2020-02-20T00:00:00"/>
    <x v="0"/>
    <n v="38"/>
  </r>
  <r>
    <s v="P0430"/>
    <x v="3"/>
    <d v="2018-04-05T00:00:00"/>
    <x v="3"/>
    <n v="192.54"/>
  </r>
  <r>
    <s v="P0431"/>
    <x v="3"/>
    <d v="2020-02-20T00:00:00"/>
    <x v="5"/>
    <n v="26.8"/>
  </r>
  <r>
    <s v="P0432"/>
    <x v="4"/>
    <d v="2020-01-15T00:00:00"/>
    <x v="2"/>
    <n v="142.80000000000001"/>
  </r>
  <r>
    <s v="P0433"/>
    <x v="3"/>
    <d v="2019-12-01T00:00:00"/>
    <x v="3"/>
    <n v="141.72999999999999"/>
  </r>
  <r>
    <s v="P0434"/>
    <x v="6"/>
    <d v="2020-01-15T00:00:00"/>
    <x v="4"/>
    <n v="188.44"/>
  </r>
  <r>
    <s v="P0435"/>
    <x v="3"/>
    <d v="2020-02-20T00:00:00"/>
    <x v="0"/>
    <n v="175.86"/>
  </r>
  <r>
    <s v="P0436"/>
    <x v="0"/>
    <d v="2019-12-01T00:00:00"/>
    <x v="5"/>
    <n v="161.09"/>
  </r>
  <r>
    <s v="P0437"/>
    <x v="4"/>
    <d v="2019-12-01T00:00:00"/>
    <x v="1"/>
    <n v="29.61"/>
  </r>
  <r>
    <s v="P0438"/>
    <x v="6"/>
    <d v="2020-01-15T00:00:00"/>
    <x v="1"/>
    <n v="108.84"/>
  </r>
  <r>
    <s v="P0439"/>
    <x v="6"/>
    <d v="2018-04-05T00:00:00"/>
    <x v="2"/>
    <n v="76.27"/>
  </r>
  <r>
    <s v="P0440"/>
    <x v="6"/>
    <d v="2020-02-20T00:00:00"/>
    <x v="4"/>
    <n v="30.85"/>
  </r>
  <r>
    <s v="P0441"/>
    <x v="0"/>
    <d v="2019-03-25T00:00:00"/>
    <x v="3"/>
    <n v="150.34"/>
  </r>
  <r>
    <s v="P0442"/>
    <x v="1"/>
    <d v="2019-03-25T00:00:00"/>
    <x v="0"/>
    <n v="176.43"/>
  </r>
  <r>
    <s v="P0443"/>
    <x v="1"/>
    <d v="2020-01-15T00:00:00"/>
    <x v="2"/>
    <n v="113.61"/>
  </r>
  <r>
    <s v="P0444"/>
    <x v="3"/>
    <d v="2020-02-20T00:00:00"/>
    <x v="1"/>
    <n v="67.63"/>
  </r>
  <r>
    <s v="P0445"/>
    <x v="1"/>
    <d v="2020-02-20T00:00:00"/>
    <x v="0"/>
    <n v="27.27"/>
  </r>
  <r>
    <s v="P0446"/>
    <x v="0"/>
    <d v="2020-01-15T00:00:00"/>
    <x v="1"/>
    <n v="64.55"/>
  </r>
  <r>
    <s v="P0447"/>
    <x v="0"/>
    <d v="2020-02-20T00:00:00"/>
    <x v="1"/>
    <n v="198.33"/>
  </r>
  <r>
    <s v="P0448"/>
    <x v="1"/>
    <d v="2018-04-05T00:00:00"/>
    <x v="1"/>
    <n v="187.42"/>
  </r>
  <r>
    <s v="P0449"/>
    <x v="3"/>
    <d v="2020-01-15T00:00:00"/>
    <x v="0"/>
    <n v="172.07"/>
  </r>
  <r>
    <s v="P0450"/>
    <x v="0"/>
    <d v="2018-04-05T00:00:00"/>
    <x v="5"/>
    <n v="37.85"/>
  </r>
  <r>
    <s v="P0451"/>
    <x v="3"/>
    <d v="2020-02-20T00:00:00"/>
    <x v="2"/>
    <n v="98.75"/>
  </r>
  <r>
    <s v="P0452"/>
    <x v="0"/>
    <d v="2020-01-15T00:00:00"/>
    <x v="4"/>
    <n v="192.94"/>
  </r>
  <r>
    <s v="P0453"/>
    <x v="2"/>
    <d v="2020-02-20T00:00:00"/>
    <x v="3"/>
    <n v="180.39"/>
  </r>
  <r>
    <s v="P0454"/>
    <x v="4"/>
    <d v="2020-01-15T00:00:00"/>
    <x v="2"/>
    <n v="159.66"/>
  </r>
  <r>
    <s v="P0455"/>
    <x v="6"/>
    <d v="2020-02-20T00:00:00"/>
    <x v="2"/>
    <n v="137.43"/>
  </r>
  <r>
    <s v="P0456"/>
    <x v="3"/>
    <d v="2018-04-05T00:00:00"/>
    <x v="0"/>
    <n v="164.44"/>
  </r>
  <r>
    <s v="P0457"/>
    <x v="6"/>
    <d v="2018-04-05T00:00:00"/>
    <x v="4"/>
    <n v="54.3"/>
  </r>
  <r>
    <s v="P0458"/>
    <x v="2"/>
    <d v="2020-02-20T00:00:00"/>
    <x v="5"/>
    <n v="40.06"/>
  </r>
  <r>
    <s v="P0459"/>
    <x v="6"/>
    <d v="2020-01-15T00:00:00"/>
    <x v="1"/>
    <n v="199.18"/>
  </r>
  <r>
    <s v="P0460"/>
    <x v="3"/>
    <d v="2019-03-25T00:00:00"/>
    <x v="1"/>
    <n v="126.83"/>
  </r>
  <r>
    <s v="P0461"/>
    <x v="0"/>
    <d v="2018-04-05T00:00:00"/>
    <x v="5"/>
    <n v="118.65"/>
  </r>
  <r>
    <s v="P0462"/>
    <x v="0"/>
    <d v="2018-04-05T00:00:00"/>
    <x v="0"/>
    <n v="146.91"/>
  </r>
  <r>
    <s v="P0463"/>
    <x v="4"/>
    <d v="2019-03-25T00:00:00"/>
    <x v="3"/>
    <n v="107.62"/>
  </r>
  <r>
    <s v="P0464"/>
    <x v="6"/>
    <d v="2020-02-20T00:00:00"/>
    <x v="0"/>
    <n v="110.68"/>
  </r>
  <r>
    <s v="P0465"/>
    <x v="1"/>
    <d v="2020-01-15T00:00:00"/>
    <x v="0"/>
    <n v="64.81"/>
  </r>
  <r>
    <s v="P0466"/>
    <x v="3"/>
    <d v="2020-02-20T00:00:00"/>
    <x v="1"/>
    <n v="21.91"/>
  </r>
  <r>
    <s v="P0467"/>
    <x v="2"/>
    <d v="2019-12-01T00:00:00"/>
    <x v="3"/>
    <n v="44.13"/>
  </r>
  <r>
    <s v="P0468"/>
    <x v="9"/>
    <d v="2018-04-05T00:00:00"/>
    <x v="7"/>
    <n v="20"/>
  </r>
  <r>
    <s v="P0469"/>
    <x v="2"/>
    <d v="2019-12-01T00:00:00"/>
    <x v="2"/>
    <n v="93"/>
  </r>
  <r>
    <s v="P0470"/>
    <x v="4"/>
    <d v="2018-04-05T00:00:00"/>
    <x v="1"/>
    <n v="184.98"/>
  </r>
  <r>
    <s v="P0471"/>
    <x v="3"/>
    <d v="2018-04-05T00:00:00"/>
    <x v="3"/>
    <n v="49.35"/>
  </r>
  <r>
    <s v="P0472"/>
    <x v="3"/>
    <d v="2019-12-01T00:00:00"/>
    <x v="3"/>
    <n v="62.77"/>
  </r>
  <r>
    <s v="P0473"/>
    <x v="6"/>
    <d v="2019-12-01T00:00:00"/>
    <x v="1"/>
    <n v="103.5"/>
  </r>
  <r>
    <s v="P0474"/>
    <x v="3"/>
    <d v="2020-02-20T00:00:00"/>
    <x v="0"/>
    <n v="120.11"/>
  </r>
  <r>
    <s v="P0475"/>
    <x v="2"/>
    <d v="2019-12-01T00:00:00"/>
    <x v="4"/>
    <n v="105.52"/>
  </r>
  <r>
    <s v="P0476"/>
    <x v="2"/>
    <d v="2020-02-20T00:00:00"/>
    <x v="2"/>
    <n v="164.5"/>
  </r>
  <r>
    <s v="P0477"/>
    <x v="1"/>
    <d v="2020-02-20T00:00:00"/>
    <x v="4"/>
    <n v="16.87"/>
  </r>
  <r>
    <s v="P0478"/>
    <x v="1"/>
    <d v="2020-02-20T00:00:00"/>
    <x v="4"/>
    <n v="76.56"/>
  </r>
  <r>
    <s v="P0479"/>
    <x v="3"/>
    <d v="2018-04-05T00:00:00"/>
    <x v="4"/>
    <n v="40.270000000000003"/>
  </r>
  <r>
    <s v="P0480"/>
    <x v="3"/>
    <d v="2018-04-05T00:00:00"/>
    <x v="3"/>
    <n v="46.76"/>
  </r>
  <r>
    <s v="P0481"/>
    <x v="0"/>
    <d v="2019-12-01T00:00:00"/>
    <x v="0"/>
    <n v="167.56"/>
  </r>
  <r>
    <s v="P0482"/>
    <x v="1"/>
    <d v="2018-04-05T00:00:00"/>
    <x v="2"/>
    <n v="189.76"/>
  </r>
  <r>
    <s v="P0483"/>
    <x v="2"/>
    <d v="2019-12-01T00:00:00"/>
    <x v="3"/>
    <n v="95.03"/>
  </r>
  <r>
    <s v="P0484"/>
    <x v="2"/>
    <d v="2018-04-05T00:00:00"/>
    <x v="2"/>
    <n v="34.979999999999997"/>
  </r>
  <r>
    <s v="P0485"/>
    <x v="1"/>
    <d v="2020-01-15T00:00:00"/>
    <x v="2"/>
    <n v="161.81"/>
  </r>
  <r>
    <s v="P0486"/>
    <x v="1"/>
    <d v="2020-01-15T00:00:00"/>
    <x v="4"/>
    <n v="32.700000000000003"/>
  </r>
  <r>
    <s v="P0487"/>
    <x v="2"/>
    <d v="2019-12-01T00:00:00"/>
    <x v="0"/>
    <n v="64.260000000000005"/>
  </r>
  <r>
    <s v="P0488"/>
    <x v="3"/>
    <d v="2018-04-05T00:00:00"/>
    <x v="4"/>
    <n v="137.16"/>
  </r>
  <r>
    <s v="P0489"/>
    <x v="2"/>
    <d v="2018-04-05T00:00:00"/>
    <x v="1"/>
    <n v="26.54"/>
  </r>
  <r>
    <s v="P0490"/>
    <x v="4"/>
    <d v="2020-02-20T00:00:00"/>
    <x v="3"/>
    <n v="157.61000000000001"/>
  </r>
  <r>
    <s v="P0491"/>
    <x v="0"/>
    <d v="2019-03-25T00:00:00"/>
    <x v="3"/>
    <n v="118.21"/>
  </r>
  <r>
    <s v="P0492"/>
    <x v="2"/>
    <d v="2019-12-01T00:00:00"/>
    <x v="5"/>
    <n v="126.57"/>
  </r>
  <r>
    <s v="P0493"/>
    <x v="6"/>
    <d v="2019-03-25T00:00:00"/>
    <x v="1"/>
    <n v="143.69"/>
  </r>
  <r>
    <s v="P0494"/>
    <x v="0"/>
    <d v="2019-03-25T00:00:00"/>
    <x v="5"/>
    <n v="84.66"/>
  </r>
  <r>
    <s v="P0495"/>
    <x v="4"/>
    <d v="2019-12-01T00:00:00"/>
    <x v="1"/>
    <n v="130.69999999999999"/>
  </r>
  <r>
    <s v="P0496"/>
    <x v="0"/>
    <d v="2018-04-05T00:00:00"/>
    <x v="3"/>
    <n v="197.85"/>
  </r>
  <r>
    <s v="P0497"/>
    <x v="3"/>
    <d v="2019-12-01T00:00:00"/>
    <x v="2"/>
    <n v="101.16"/>
  </r>
  <r>
    <s v="P0498"/>
    <x v="1"/>
    <d v="2019-03-25T00:00:00"/>
    <x v="0"/>
    <n v="134.22999999999999"/>
  </r>
  <r>
    <s v="P0499"/>
    <x v="3"/>
    <d v="2018-04-05T00:00:00"/>
    <x v="1"/>
    <n v="139.9"/>
  </r>
  <r>
    <s v="P0500"/>
    <x v="3"/>
    <d v="2020-01-15T00:00:00"/>
    <x v="5"/>
    <n v="154.63999999999999"/>
  </r>
  <r>
    <s v="P0501"/>
    <x v="1"/>
    <d v="2019-12-01T00:00:00"/>
    <x v="3"/>
    <n v="88.06"/>
  </r>
  <r>
    <s v="P0502"/>
    <x v="1"/>
    <d v="2019-12-01T00:00:00"/>
    <x v="2"/>
    <n v="142.16999999999999"/>
  </r>
  <r>
    <s v="P0503"/>
    <x v="3"/>
    <d v="2018-04-05T00:00:00"/>
    <x v="4"/>
    <n v="87.78"/>
  </r>
  <r>
    <s v="P0504"/>
    <x v="0"/>
    <d v="2020-01-15T00:00:00"/>
    <x v="0"/>
    <n v="124.26"/>
  </r>
  <r>
    <s v="P0505"/>
    <x v="1"/>
    <d v="2020-01-15T00:00:00"/>
    <x v="1"/>
    <n v="24.9"/>
  </r>
  <r>
    <s v="P0506"/>
    <x v="0"/>
    <d v="2018-04-05T00:00:00"/>
    <x v="5"/>
    <n v="38.43"/>
  </r>
  <r>
    <s v="P0507"/>
    <x v="3"/>
    <d v="2020-02-20T00:00:00"/>
    <x v="0"/>
    <n v="156.09"/>
  </r>
  <r>
    <s v="P0508"/>
    <x v="10"/>
    <d v="2019-12-01T00:00:00"/>
    <x v="3"/>
    <n v="81.61"/>
  </r>
  <r>
    <s v="P0509"/>
    <x v="6"/>
    <d v="2019-12-01T00:00:00"/>
    <x v="4"/>
    <n v="95.65"/>
  </r>
  <r>
    <s v="P0510"/>
    <x v="0"/>
    <d v="2019-03-25T00:00:00"/>
    <x v="0"/>
    <n v="110.03"/>
  </r>
  <r>
    <s v="P0511"/>
    <x v="6"/>
    <d v="2018-04-05T00:00:00"/>
    <x v="2"/>
    <n v="179.45"/>
  </r>
  <r>
    <s v="P0512"/>
    <x v="4"/>
    <d v="2019-03-25T00:00:00"/>
    <x v="4"/>
    <n v="144.44999999999999"/>
  </r>
  <r>
    <s v="P0513"/>
    <x v="1"/>
    <d v="2019-03-25T00:00:00"/>
    <x v="4"/>
    <n v="198.48"/>
  </r>
  <r>
    <s v="P0514"/>
    <x v="0"/>
    <d v="2020-01-15T00:00:00"/>
    <x v="0"/>
    <n v="44.22"/>
  </r>
  <r>
    <s v="P0515"/>
    <x v="0"/>
    <d v="2019-12-01T00:00:00"/>
    <x v="1"/>
    <n v="37.32"/>
  </r>
  <r>
    <s v="P0516"/>
    <x v="1"/>
    <d v="2019-03-25T00:00:00"/>
    <x v="1"/>
    <n v="84.15"/>
  </r>
  <r>
    <s v="P0517"/>
    <x v="8"/>
    <d v="2020-01-15T00:00:00"/>
    <x v="1"/>
    <n v="120.5"/>
  </r>
  <r>
    <s v="P0518"/>
    <x v="6"/>
    <d v="2018-04-05T00:00:00"/>
    <x v="3"/>
    <n v="44.73"/>
  </r>
  <r>
    <s v="P0519"/>
    <x v="2"/>
    <d v="2019-03-25T00:00:00"/>
    <x v="0"/>
    <n v="36.950000000000003"/>
  </r>
  <r>
    <s v="P0520"/>
    <x v="6"/>
    <d v="2019-12-01T00:00:00"/>
    <x v="0"/>
    <n v="41.13"/>
  </r>
  <r>
    <s v="P0521"/>
    <x v="3"/>
    <d v="2019-03-25T00:00:00"/>
    <x v="0"/>
    <n v="154.91"/>
  </r>
  <r>
    <s v="P0522"/>
    <x v="1"/>
    <d v="2018-04-05T00:00:00"/>
    <x v="5"/>
    <n v="106.2"/>
  </r>
  <r>
    <s v="P0523"/>
    <x v="6"/>
    <d v="2019-03-25T00:00:00"/>
    <x v="0"/>
    <n v="68.16"/>
  </r>
  <r>
    <s v="P0524"/>
    <x v="1"/>
    <d v="2019-12-01T00:00:00"/>
    <x v="3"/>
    <n v="30.87"/>
  </r>
  <r>
    <s v="P0525"/>
    <x v="6"/>
    <d v="2020-01-15T00:00:00"/>
    <x v="3"/>
    <n v="45.88"/>
  </r>
  <r>
    <s v="P0526"/>
    <x v="3"/>
    <d v="2019-12-01T00:00:00"/>
    <x v="4"/>
    <n v="148.01"/>
  </r>
  <r>
    <s v="P0527"/>
    <x v="1"/>
    <d v="2020-01-15T00:00:00"/>
    <x v="2"/>
    <n v="159.35"/>
  </r>
  <r>
    <s v="P0528"/>
    <x v="1"/>
    <d v="2020-02-20T00:00:00"/>
    <x v="2"/>
    <n v="108.34"/>
  </r>
  <r>
    <s v="P0529"/>
    <x v="4"/>
    <d v="2019-12-01T00:00:00"/>
    <x v="4"/>
    <n v="27.95"/>
  </r>
  <r>
    <s v="P0530"/>
    <x v="3"/>
    <d v="2019-12-01T00:00:00"/>
    <x v="0"/>
    <n v="140.04"/>
  </r>
  <r>
    <s v="P0531"/>
    <x v="1"/>
    <d v="2018-04-05T00:00:00"/>
    <x v="3"/>
    <n v="117.85"/>
  </r>
  <r>
    <s v="P0532"/>
    <x v="11"/>
    <d v="2019-03-25T00:00:00"/>
    <x v="8"/>
    <n v="60"/>
  </r>
  <r>
    <s v="P0533"/>
    <x v="0"/>
    <d v="2020-01-15T00:00:00"/>
    <x v="2"/>
    <n v="187.04"/>
  </r>
  <r>
    <s v="P0534"/>
    <x v="2"/>
    <d v="2020-01-15T00:00:00"/>
    <x v="0"/>
    <n v="154.52000000000001"/>
  </r>
  <r>
    <s v="P0535"/>
    <x v="6"/>
    <d v="2018-04-05T00:00:00"/>
    <x v="2"/>
    <n v="162.76"/>
  </r>
  <r>
    <s v="P0536"/>
    <x v="2"/>
    <d v="2018-04-05T00:00:00"/>
    <x v="5"/>
    <n v="133.30000000000001"/>
  </r>
  <r>
    <s v="P0537"/>
    <x v="0"/>
    <d v="2019-03-25T00:00:00"/>
    <x v="4"/>
    <n v="86.47"/>
  </r>
  <r>
    <s v="P0538"/>
    <x v="3"/>
    <d v="2019-03-25T00:00:00"/>
    <x v="1"/>
    <n v="96.18"/>
  </r>
  <r>
    <s v="P0539"/>
    <x v="4"/>
    <d v="2019-12-01T00:00:00"/>
    <x v="0"/>
    <n v="24.78"/>
  </r>
  <r>
    <s v="P0540"/>
    <x v="12"/>
    <d v="2020-02-20T00:00:00"/>
    <x v="9"/>
    <n v="168.97"/>
  </r>
  <r>
    <s v="P0541"/>
    <x v="3"/>
    <d v="2019-03-25T00:00:00"/>
    <x v="3"/>
    <n v="89.54"/>
  </r>
  <r>
    <s v="P0542"/>
    <x v="3"/>
    <d v="2018-04-05T00:00:00"/>
    <x v="4"/>
    <n v="95.38"/>
  </r>
  <r>
    <s v="P0543"/>
    <x v="0"/>
    <d v="2019-03-25T00:00:00"/>
    <x v="3"/>
    <n v="16.89"/>
  </r>
  <r>
    <s v="P0544"/>
    <x v="2"/>
    <d v="2020-01-15T00:00:00"/>
    <x v="4"/>
    <n v="28.91"/>
  </r>
  <r>
    <s v="P0545"/>
    <x v="4"/>
    <d v="2020-02-20T00:00:00"/>
    <x v="3"/>
    <n v="60.5"/>
  </r>
  <r>
    <s v="P0546"/>
    <x v="3"/>
    <d v="2019-12-01T00:00:00"/>
    <x v="1"/>
    <n v="59.2"/>
  </r>
  <r>
    <s v="P0547"/>
    <x v="6"/>
    <d v="2020-01-15T00:00:00"/>
    <x v="3"/>
    <n v="115.05"/>
  </r>
  <r>
    <s v="P0548"/>
    <x v="1"/>
    <d v="2020-01-15T00:00:00"/>
    <x v="2"/>
    <n v="47.66"/>
  </r>
  <r>
    <s v="P0549"/>
    <x v="2"/>
    <d v="2020-02-20T00:00:00"/>
    <x v="0"/>
    <n v="20.96"/>
  </r>
  <r>
    <s v="P0550"/>
    <x v="1"/>
    <d v="2019-12-01T00:00:00"/>
    <x v="0"/>
    <n v="12.09"/>
  </r>
  <r>
    <s v="P0551"/>
    <x v="0"/>
    <d v="2018-04-05T00:00:00"/>
    <x v="5"/>
    <n v="57.16"/>
  </r>
  <r>
    <s v="P0552"/>
    <x v="6"/>
    <d v="2019-12-01T00:00:00"/>
    <x v="2"/>
    <n v="170.2"/>
  </r>
  <r>
    <s v="P0553"/>
    <x v="0"/>
    <d v="2019-03-25T00:00:00"/>
    <x v="1"/>
    <n v="191.21"/>
  </r>
  <r>
    <s v="P0554"/>
    <x v="1"/>
    <d v="2020-01-15T00:00:00"/>
    <x v="5"/>
    <n v="35.79"/>
  </r>
  <r>
    <s v="P0555"/>
    <x v="1"/>
    <d v="2019-03-25T00:00:00"/>
    <x v="2"/>
    <n v="177.82"/>
  </r>
  <r>
    <s v="P0556"/>
    <x v="0"/>
    <d v="2018-04-05T00:00:00"/>
    <x v="2"/>
    <n v="34.96"/>
  </r>
  <r>
    <s v="P0557"/>
    <x v="2"/>
    <d v="2019-03-25T00:00:00"/>
    <x v="2"/>
    <n v="152.01"/>
  </r>
  <r>
    <s v="P0558"/>
    <x v="1"/>
    <d v="2019-12-01T00:00:00"/>
    <x v="3"/>
    <n v="69.739999999999995"/>
  </r>
  <r>
    <s v="P0559"/>
    <x v="3"/>
    <d v="2019-03-25T00:00:00"/>
    <x v="4"/>
    <n v="88.79"/>
  </r>
  <r>
    <s v="P0560"/>
    <x v="6"/>
    <d v="2018-04-05T00:00:00"/>
    <x v="4"/>
    <n v="31.42"/>
  </r>
  <r>
    <s v="P0561"/>
    <x v="2"/>
    <d v="2018-04-05T00:00:00"/>
    <x v="5"/>
    <n v="102.44"/>
  </r>
  <r>
    <s v="P0562"/>
    <x v="3"/>
    <d v="2018-04-05T00:00:00"/>
    <x v="5"/>
    <n v="175.47"/>
  </r>
  <r>
    <s v="P0563"/>
    <x v="0"/>
    <d v="2019-12-01T00:00:00"/>
    <x v="0"/>
    <n v="13.17"/>
  </r>
  <r>
    <s v="P0564"/>
    <x v="1"/>
    <d v="2018-04-05T00:00:00"/>
    <x v="3"/>
    <n v="155.68"/>
  </r>
  <r>
    <s v="P0565"/>
    <x v="6"/>
    <d v="2020-01-15T00:00:00"/>
    <x v="4"/>
    <n v="112.17"/>
  </r>
  <r>
    <s v="P0566"/>
    <x v="6"/>
    <d v="2018-04-05T00:00:00"/>
    <x v="3"/>
    <n v="152.62"/>
  </r>
  <r>
    <s v="P0567"/>
    <x v="6"/>
    <d v="2019-03-25T00:00:00"/>
    <x v="1"/>
    <n v="187.06"/>
  </r>
  <r>
    <s v="P0568"/>
    <x v="0"/>
    <d v="2019-03-25T00:00:00"/>
    <x v="2"/>
    <n v="84.31"/>
  </r>
  <r>
    <s v="P0569"/>
    <x v="2"/>
    <d v="2019-03-25T00:00:00"/>
    <x v="5"/>
    <n v="30.47"/>
  </r>
  <r>
    <s v="P0570"/>
    <x v="6"/>
    <d v="2019-12-01T00:00:00"/>
    <x v="2"/>
    <n v="126.86"/>
  </r>
  <r>
    <s v="P0571"/>
    <x v="4"/>
    <d v="2019-03-25T00:00:00"/>
    <x v="1"/>
    <n v="25.27"/>
  </r>
  <r>
    <s v="P0572"/>
    <x v="3"/>
    <d v="2019-12-01T00:00:00"/>
    <x v="0"/>
    <n v="188.33"/>
  </r>
  <r>
    <s v="P0573"/>
    <x v="2"/>
    <d v="2019-12-01T00:00:00"/>
    <x v="2"/>
    <n v="89.81"/>
  </r>
  <r>
    <s v="P0574"/>
    <x v="4"/>
    <d v="2018-04-05T00:00:00"/>
    <x v="3"/>
    <n v="158.16"/>
  </r>
  <r>
    <s v="P0575"/>
    <x v="0"/>
    <d v="2020-01-15T00:00:00"/>
    <x v="3"/>
    <n v="187.3"/>
  </r>
  <r>
    <s v="P0576"/>
    <x v="0"/>
    <d v="2018-04-05T00:00:00"/>
    <x v="4"/>
    <n v="173.66"/>
  </r>
  <r>
    <s v="P0577"/>
    <x v="1"/>
    <d v="2018-04-05T00:00:00"/>
    <x v="5"/>
    <n v="145.57"/>
  </r>
  <r>
    <s v="P0578"/>
    <x v="6"/>
    <d v="2019-12-01T00:00:00"/>
    <x v="3"/>
    <n v="161.9"/>
  </r>
  <r>
    <s v="P0579"/>
    <x v="6"/>
    <d v="2019-12-01T00:00:00"/>
    <x v="5"/>
    <n v="14.63"/>
  </r>
  <r>
    <s v="P0580"/>
    <x v="4"/>
    <d v="2019-03-25T00:00:00"/>
    <x v="3"/>
    <n v="56.19"/>
  </r>
  <r>
    <s v="P0581"/>
    <x v="6"/>
    <d v="2019-03-25T00:00:00"/>
    <x v="1"/>
    <n v="154.44999999999999"/>
  </r>
  <r>
    <s v="P0582"/>
    <x v="4"/>
    <d v="2018-04-05T00:00:00"/>
    <x v="2"/>
    <n v="158.4"/>
  </r>
  <r>
    <s v="P0583"/>
    <x v="6"/>
    <d v="2020-02-20T00:00:00"/>
    <x v="3"/>
    <n v="166.02"/>
  </r>
  <r>
    <s v="P0584"/>
    <x v="6"/>
    <d v="2020-02-20T00:00:00"/>
    <x v="5"/>
    <n v="22.43"/>
  </r>
  <r>
    <s v="P0585"/>
    <x v="4"/>
    <d v="2019-03-25T00:00:00"/>
    <x v="1"/>
    <n v="95.8"/>
  </r>
  <r>
    <s v="P0586"/>
    <x v="2"/>
    <d v="2020-02-20T00:00:00"/>
    <x v="3"/>
    <n v="121.93"/>
  </r>
  <r>
    <s v="P0587"/>
    <x v="0"/>
    <d v="2019-03-25T00:00:00"/>
    <x v="2"/>
    <n v="143.05000000000001"/>
  </r>
  <r>
    <s v="P0588"/>
    <x v="1"/>
    <d v="2019-12-01T00:00:00"/>
    <x v="4"/>
    <n v="174.99"/>
  </r>
  <r>
    <s v="P0589"/>
    <x v="6"/>
    <d v="2018-04-05T00:00:00"/>
    <x v="2"/>
    <n v="117.11"/>
  </r>
  <r>
    <s v="P0590"/>
    <x v="1"/>
    <d v="2020-01-15T00:00:00"/>
    <x v="1"/>
    <n v="92.33"/>
  </r>
  <r>
    <s v="P0591"/>
    <x v="4"/>
    <d v="2018-04-05T00:00:00"/>
    <x v="3"/>
    <n v="138.27000000000001"/>
  </r>
  <r>
    <s v="P0592"/>
    <x v="6"/>
    <d v="2019-03-25T00:00:00"/>
    <x v="2"/>
    <n v="48.86"/>
  </r>
  <r>
    <s v="P0593"/>
    <x v="1"/>
    <d v="2019-03-25T00:00:00"/>
    <x v="2"/>
    <n v="35.729999999999997"/>
  </r>
  <r>
    <s v="P0594"/>
    <x v="6"/>
    <d v="2018-04-05T00:00:00"/>
    <x v="2"/>
    <n v="59.41"/>
  </r>
  <r>
    <s v="P0595"/>
    <x v="1"/>
    <d v="2019-03-25T00:00:00"/>
    <x v="4"/>
    <n v="20.47"/>
  </r>
  <r>
    <s v="P0596"/>
    <x v="3"/>
    <d v="2020-02-20T00:00:00"/>
    <x v="2"/>
    <n v="167.98"/>
  </r>
  <r>
    <s v="P0597"/>
    <x v="3"/>
    <d v="2020-02-20T00:00:00"/>
    <x v="4"/>
    <n v="72.16"/>
  </r>
  <r>
    <s v="P0598"/>
    <x v="6"/>
    <d v="2019-03-25T00:00:00"/>
    <x v="2"/>
    <n v="77.849999999999994"/>
  </r>
  <r>
    <s v="P0599"/>
    <x v="2"/>
    <d v="2019-03-25T00:00:00"/>
    <x v="3"/>
    <n v="24.22"/>
  </r>
  <r>
    <s v="P0600"/>
    <x v="3"/>
    <d v="2020-02-20T00:00:00"/>
    <x v="4"/>
    <n v="95.41"/>
  </r>
  <r>
    <s v="P0601"/>
    <x v="2"/>
    <d v="2019-03-25T00:00:00"/>
    <x v="5"/>
    <n v="176.76"/>
  </r>
  <r>
    <s v="P0602"/>
    <x v="0"/>
    <d v="2019-03-25T00:00:00"/>
    <x v="0"/>
    <n v="120.28"/>
  </r>
  <r>
    <s v="P0603"/>
    <x v="1"/>
    <d v="2018-04-05T00:00:00"/>
    <x v="1"/>
    <n v="111.82"/>
  </r>
  <r>
    <s v="P0604"/>
    <x v="4"/>
    <d v="2020-01-15T00:00:00"/>
    <x v="2"/>
    <n v="166.74"/>
  </r>
  <r>
    <s v="P0605"/>
    <x v="6"/>
    <d v="2020-02-20T00:00:00"/>
    <x v="1"/>
    <n v="37.049999999999997"/>
  </r>
  <r>
    <s v="P0606"/>
    <x v="1"/>
    <d v="2018-04-05T00:00:00"/>
    <x v="4"/>
    <n v="76.22"/>
  </r>
  <r>
    <s v="P0607"/>
    <x v="0"/>
    <d v="2020-01-15T00:00:00"/>
    <x v="1"/>
    <n v="139.25"/>
  </r>
  <r>
    <s v="P0608"/>
    <x v="6"/>
    <d v="2019-03-25T00:00:00"/>
    <x v="4"/>
    <n v="30.01"/>
  </r>
  <r>
    <s v="P0609"/>
    <x v="4"/>
    <d v="2019-03-25T00:00:00"/>
    <x v="0"/>
    <n v="57.26"/>
  </r>
  <r>
    <s v="P0610"/>
    <x v="0"/>
    <d v="2018-04-05T00:00:00"/>
    <x v="4"/>
    <n v="191.54"/>
  </r>
  <r>
    <s v="P0611"/>
    <x v="2"/>
    <d v="2019-03-25T00:00:00"/>
    <x v="1"/>
    <n v="29.44"/>
  </r>
  <r>
    <s v="P0612"/>
    <x v="2"/>
    <d v="2019-12-01T00:00:00"/>
    <x v="1"/>
    <n v="185.67"/>
  </r>
  <r>
    <s v="P0613"/>
    <x v="4"/>
    <d v="2018-04-05T00:00:00"/>
    <x v="5"/>
    <n v="20.350000000000001"/>
  </r>
  <r>
    <s v="P0614"/>
    <x v="4"/>
    <d v="2020-01-15T00:00:00"/>
    <x v="2"/>
    <n v="97.79"/>
  </r>
  <r>
    <s v="P0615"/>
    <x v="4"/>
    <d v="2018-04-05T00:00:00"/>
    <x v="3"/>
    <n v="122.34"/>
  </r>
  <r>
    <s v="P0616"/>
    <x v="0"/>
    <d v="2020-02-20T00:00:00"/>
    <x v="2"/>
    <n v="167.25"/>
  </r>
  <r>
    <s v="P0617"/>
    <x v="2"/>
    <d v="2018-04-05T00:00:00"/>
    <x v="0"/>
    <n v="133.62"/>
  </r>
  <r>
    <s v="P0618"/>
    <x v="1"/>
    <d v="2019-03-25T00:00:00"/>
    <x v="2"/>
    <n v="136.91999999999999"/>
  </r>
  <r>
    <s v="P0619"/>
    <x v="13"/>
    <d v="2019-03-25T00:00:00"/>
    <x v="10"/>
    <n v="15"/>
  </r>
  <r>
    <s v="P0620"/>
    <x v="3"/>
    <d v="2019-12-01T00:00:00"/>
    <x v="5"/>
    <n v="30.13"/>
  </r>
  <r>
    <s v="P0621"/>
    <x v="0"/>
    <d v="2019-12-01T00:00:00"/>
    <x v="1"/>
    <n v="176.99"/>
  </r>
  <r>
    <s v="P0622"/>
    <x v="0"/>
    <d v="2019-12-01T00:00:00"/>
    <x v="1"/>
    <n v="76.45"/>
  </r>
  <r>
    <s v="P0623"/>
    <x v="3"/>
    <d v="2020-01-15T00:00:00"/>
    <x v="2"/>
    <n v="63.74"/>
  </r>
  <r>
    <s v="P0624"/>
    <x v="1"/>
    <d v="2019-12-01T00:00:00"/>
    <x v="5"/>
    <n v="47.47"/>
  </r>
  <r>
    <s v="P0625"/>
    <x v="1"/>
    <d v="2020-01-15T00:00:00"/>
    <x v="1"/>
    <n v="62.51"/>
  </r>
  <r>
    <s v="P0626"/>
    <x v="6"/>
    <d v="2019-12-01T00:00:00"/>
    <x v="4"/>
    <n v="75.11"/>
  </r>
  <r>
    <s v="P0627"/>
    <x v="3"/>
    <d v="2020-01-15T00:00:00"/>
    <x v="1"/>
    <n v="189.16"/>
  </r>
  <r>
    <s v="P0628"/>
    <x v="2"/>
    <d v="2018-04-05T00:00:00"/>
    <x v="2"/>
    <n v="77.95"/>
  </r>
  <r>
    <s v="P0629"/>
    <x v="2"/>
    <d v="2018-04-05T00:00:00"/>
    <x v="3"/>
    <n v="193.48"/>
  </r>
  <r>
    <s v="P0630"/>
    <x v="1"/>
    <d v="2019-03-25T00:00:00"/>
    <x v="2"/>
    <n v="86.35"/>
  </r>
  <r>
    <s v="P0631"/>
    <x v="1"/>
    <d v="2020-01-15T00:00:00"/>
    <x v="4"/>
    <n v="29.92"/>
  </r>
  <r>
    <s v="P0632"/>
    <x v="2"/>
    <d v="2020-02-20T00:00:00"/>
    <x v="1"/>
    <n v="166.62"/>
  </r>
  <r>
    <s v="P0633"/>
    <x v="2"/>
    <d v="2019-03-25T00:00:00"/>
    <x v="4"/>
    <n v="46.24"/>
  </r>
  <r>
    <s v="P0634"/>
    <x v="2"/>
    <d v="2018-04-05T00:00:00"/>
    <x v="5"/>
    <n v="91.45"/>
  </r>
  <r>
    <s v="P0635"/>
    <x v="4"/>
    <d v="2020-01-15T00:00:00"/>
    <x v="4"/>
    <n v="44.26"/>
  </r>
  <r>
    <s v="P0636"/>
    <x v="4"/>
    <d v="2019-12-01T00:00:00"/>
    <x v="2"/>
    <n v="147.82"/>
  </r>
  <r>
    <s v="P0637"/>
    <x v="3"/>
    <d v="2020-02-20T00:00:00"/>
    <x v="4"/>
    <n v="28.89"/>
  </r>
  <r>
    <s v="P0638"/>
    <x v="0"/>
    <d v="2018-04-05T00:00:00"/>
    <x v="5"/>
    <n v="120.72"/>
  </r>
  <r>
    <s v="P0639"/>
    <x v="2"/>
    <d v="2019-03-25T00:00:00"/>
    <x v="0"/>
    <n v="189.02"/>
  </r>
  <r>
    <s v="P0640"/>
    <x v="2"/>
    <d v="2020-01-15T00:00:00"/>
    <x v="3"/>
    <n v="86.31"/>
  </r>
  <r>
    <s v="P0641"/>
    <x v="1"/>
    <d v="2020-02-20T00:00:00"/>
    <x v="4"/>
    <n v="155.09"/>
  </r>
  <r>
    <s v="P0642"/>
    <x v="6"/>
    <d v="2020-01-15T00:00:00"/>
    <x v="1"/>
    <n v="10.07"/>
  </r>
  <r>
    <s v="P0643"/>
    <x v="6"/>
    <d v="2019-12-01T00:00:00"/>
    <x v="5"/>
    <n v="15.82"/>
  </r>
  <r>
    <s v="P0644"/>
    <x v="0"/>
    <d v="2019-03-25T00:00:00"/>
    <x v="1"/>
    <n v="102.75"/>
  </r>
  <r>
    <s v="P0645"/>
    <x v="2"/>
    <d v="2020-01-15T00:00:00"/>
    <x v="3"/>
    <n v="40.630000000000003"/>
  </r>
  <r>
    <s v="P0646"/>
    <x v="0"/>
    <d v="2018-04-05T00:00:00"/>
    <x v="2"/>
    <n v="15.47"/>
  </r>
  <r>
    <s v="P0647"/>
    <x v="0"/>
    <d v="2019-03-25T00:00:00"/>
    <x v="2"/>
    <n v="39.409999999999997"/>
  </r>
  <r>
    <s v="P0648"/>
    <x v="4"/>
    <d v="2018-04-05T00:00:00"/>
    <x v="0"/>
    <n v="121.63"/>
  </r>
  <r>
    <s v="P0649"/>
    <x v="0"/>
    <d v="2020-01-15T00:00:00"/>
    <x v="0"/>
    <n v="127.02"/>
  </r>
  <r>
    <s v="P0650"/>
    <x v="2"/>
    <d v="2019-03-25T00:00:00"/>
    <x v="1"/>
    <n v="132.86000000000001"/>
  </r>
  <r>
    <s v="P0651"/>
    <x v="2"/>
    <d v="2018-04-05T00:00:00"/>
    <x v="0"/>
    <n v="53.29"/>
  </r>
  <r>
    <s v="P0652"/>
    <x v="3"/>
    <d v="2019-12-01T00:00:00"/>
    <x v="5"/>
    <n v="78.73"/>
  </r>
  <r>
    <s v="P0654"/>
    <x v="1"/>
    <d v="2019-12-01T00:00:00"/>
    <x v="2"/>
    <n v="104.35"/>
  </r>
  <r>
    <s v="P0655"/>
    <x v="1"/>
    <d v="2020-01-15T00:00:00"/>
    <x v="4"/>
    <n v="194.77"/>
  </r>
  <r>
    <s v="P0656"/>
    <x v="1"/>
    <d v="2019-03-25T00:00:00"/>
    <x v="0"/>
    <n v="169.93"/>
  </r>
  <r>
    <s v="P0657"/>
    <x v="2"/>
    <d v="2020-02-20T00:00:00"/>
    <x v="3"/>
    <n v="28.33"/>
  </r>
  <r>
    <s v="P0658"/>
    <x v="3"/>
    <d v="2019-03-25T00:00:00"/>
    <x v="4"/>
    <n v="102.9"/>
  </r>
  <r>
    <s v="P0659"/>
    <x v="1"/>
    <d v="2019-12-01T00:00:00"/>
    <x v="4"/>
    <n v="66.069999999999993"/>
  </r>
  <r>
    <s v="P0660"/>
    <x v="0"/>
    <d v="2018-04-05T00:00:00"/>
    <x v="3"/>
    <n v="144.61000000000001"/>
  </r>
  <r>
    <s v="P0661"/>
    <x v="2"/>
    <d v="2020-02-20T00:00:00"/>
    <x v="5"/>
    <n v="29.9"/>
  </r>
  <r>
    <s v="P0662"/>
    <x v="3"/>
    <d v="2020-01-15T00:00:00"/>
    <x v="2"/>
    <n v="186.05"/>
  </r>
  <r>
    <s v="P0663"/>
    <x v="6"/>
    <d v="2020-02-20T00:00:00"/>
    <x v="1"/>
    <n v="149.21"/>
  </r>
  <r>
    <s v="P0664"/>
    <x v="0"/>
    <d v="2020-01-15T00:00:00"/>
    <x v="3"/>
    <n v="93.51"/>
  </r>
  <r>
    <s v="P0665"/>
    <x v="3"/>
    <d v="2020-02-20T00:00:00"/>
    <x v="3"/>
    <n v="175.14"/>
  </r>
  <r>
    <s v="P0666"/>
    <x v="4"/>
    <d v="2020-01-15T00:00:00"/>
    <x v="4"/>
    <n v="23.52"/>
  </r>
  <r>
    <s v="P0667"/>
    <x v="6"/>
    <d v="2020-01-15T00:00:00"/>
    <x v="3"/>
    <n v="117.27"/>
  </r>
  <r>
    <s v="P0668"/>
    <x v="4"/>
    <d v="2020-02-20T00:00:00"/>
    <x v="0"/>
    <n v="112.21"/>
  </r>
  <r>
    <s v="P0669"/>
    <x v="1"/>
    <d v="2020-02-20T00:00:00"/>
    <x v="1"/>
    <n v="24.62"/>
  </r>
  <r>
    <s v="P0670"/>
    <x v="6"/>
    <d v="2020-01-15T00:00:00"/>
    <x v="1"/>
    <n v="38.619999999999997"/>
  </r>
  <r>
    <s v="P0671"/>
    <x v="1"/>
    <d v="2019-12-01T00:00:00"/>
    <x v="4"/>
    <n v="18.2"/>
  </r>
  <r>
    <s v="P0672"/>
    <x v="6"/>
    <d v="2020-02-20T00:00:00"/>
    <x v="5"/>
    <n v="147.27000000000001"/>
  </r>
  <r>
    <s v="P0673"/>
    <x v="1"/>
    <d v="2019-03-25T00:00:00"/>
    <x v="2"/>
    <n v="86.46"/>
  </r>
  <r>
    <s v="P0674"/>
    <x v="4"/>
    <d v="2018-04-05T00:00:00"/>
    <x v="2"/>
    <n v="51.16"/>
  </r>
  <r>
    <s v="P0675"/>
    <x v="6"/>
    <d v="2020-01-15T00:00:00"/>
    <x v="0"/>
    <n v="180.37"/>
  </r>
  <r>
    <s v="P0676"/>
    <x v="4"/>
    <d v="2020-01-15T00:00:00"/>
    <x v="2"/>
    <n v="115.71"/>
  </r>
  <r>
    <s v="P0677"/>
    <x v="6"/>
    <d v="2018-04-05T00:00:00"/>
    <x v="4"/>
    <n v="83.39"/>
  </r>
  <r>
    <s v="P0678"/>
    <x v="6"/>
    <d v="2019-12-01T00:00:00"/>
    <x v="5"/>
    <n v="54.79"/>
  </r>
  <r>
    <s v="P0679"/>
    <x v="6"/>
    <d v="2018-04-05T00:00:00"/>
    <x v="5"/>
    <n v="101.85"/>
  </r>
  <r>
    <s v="P0680"/>
    <x v="3"/>
    <d v="2020-02-20T00:00:00"/>
    <x v="0"/>
    <n v="170.83"/>
  </r>
  <r>
    <s v="P0681"/>
    <x v="3"/>
    <d v="2018-04-05T00:00:00"/>
    <x v="1"/>
    <n v="155.80000000000001"/>
  </r>
  <r>
    <s v="P0682"/>
    <x v="2"/>
    <d v="2020-01-15T00:00:00"/>
    <x v="1"/>
    <n v="133.54"/>
  </r>
  <r>
    <s v="P0683"/>
    <x v="11"/>
    <d v="2018-04-05T00:00:00"/>
    <x v="8"/>
    <n v="60"/>
  </r>
  <r>
    <s v="P0684"/>
    <x v="1"/>
    <d v="2019-03-25T00:00:00"/>
    <x v="3"/>
    <n v="186.46"/>
  </r>
  <r>
    <s v="P0685"/>
    <x v="0"/>
    <d v="2020-02-20T00:00:00"/>
    <x v="4"/>
    <n v="14.15"/>
  </r>
  <r>
    <s v="P0686"/>
    <x v="3"/>
    <d v="2018-04-05T00:00:00"/>
    <x v="2"/>
    <n v="175.42"/>
  </r>
  <r>
    <s v="P0687"/>
    <x v="0"/>
    <d v="2020-01-15T00:00:00"/>
    <x v="1"/>
    <n v="152.12"/>
  </r>
  <r>
    <s v="P0688"/>
    <x v="3"/>
    <d v="2020-02-20T00:00:00"/>
    <x v="3"/>
    <n v="44.35"/>
  </r>
  <r>
    <s v="P0689"/>
    <x v="0"/>
    <d v="2020-01-15T00:00:00"/>
    <x v="4"/>
    <n v="126.83"/>
  </r>
  <r>
    <s v="P0690"/>
    <x v="3"/>
    <d v="2019-12-01T00:00:00"/>
    <x v="2"/>
    <n v="97.58"/>
  </r>
  <r>
    <s v="P0691"/>
    <x v="3"/>
    <d v="2019-03-25T00:00:00"/>
    <x v="2"/>
    <n v="104.14"/>
  </r>
  <r>
    <s v="P0692"/>
    <x v="3"/>
    <d v="2019-12-01T00:00:00"/>
    <x v="4"/>
    <n v="91.27"/>
  </r>
  <r>
    <s v="P0693"/>
    <x v="0"/>
    <d v="2019-03-25T00:00:00"/>
    <x v="4"/>
    <n v="171.68"/>
  </r>
  <r>
    <s v="P0694"/>
    <x v="1"/>
    <d v="2018-04-05T00:00:00"/>
    <x v="2"/>
    <n v="50.31"/>
  </r>
  <r>
    <s v="P0695"/>
    <x v="7"/>
    <d v="2020-02-20T00:00:00"/>
    <x v="0"/>
    <n v="50"/>
  </r>
  <r>
    <s v="P0696"/>
    <x v="3"/>
    <d v="2018-04-05T00:00:00"/>
    <x v="2"/>
    <n v="54.32"/>
  </r>
  <r>
    <s v="P0697"/>
    <x v="2"/>
    <d v="2019-03-25T00:00:00"/>
    <x v="1"/>
    <n v="123.6"/>
  </r>
  <r>
    <s v="P0698"/>
    <x v="3"/>
    <d v="2019-03-25T00:00:00"/>
    <x v="0"/>
    <n v="122.42"/>
  </r>
  <r>
    <s v="P0699"/>
    <x v="2"/>
    <d v="2019-03-25T00:00:00"/>
    <x v="0"/>
    <n v="140.81"/>
  </r>
  <r>
    <s v="P0700"/>
    <x v="0"/>
    <d v="2020-01-15T00:00:00"/>
    <x v="1"/>
    <n v="63.43"/>
  </r>
  <r>
    <s v="P0701"/>
    <x v="1"/>
    <d v="2020-02-20T00:00:00"/>
    <x v="2"/>
    <n v="85.37"/>
  </r>
  <r>
    <s v="P0702"/>
    <x v="3"/>
    <d v="2018-04-05T00:00:00"/>
    <x v="0"/>
    <n v="27.5"/>
  </r>
  <r>
    <s v="P0703"/>
    <x v="0"/>
    <d v="2018-04-05T00:00:00"/>
    <x v="1"/>
    <n v="183.9"/>
  </r>
  <r>
    <s v="P0704"/>
    <x v="3"/>
    <d v="2019-12-01T00:00:00"/>
    <x v="1"/>
    <n v="192.76"/>
  </r>
  <r>
    <s v="P0705"/>
    <x v="2"/>
    <d v="2019-03-25T00:00:00"/>
    <x v="0"/>
    <n v="21.01"/>
  </r>
  <r>
    <s v="P0706"/>
    <x v="3"/>
    <d v="2019-03-25T00:00:00"/>
    <x v="4"/>
    <n v="60.23"/>
  </r>
  <r>
    <s v="P0707"/>
    <x v="1"/>
    <d v="2019-03-25T00:00:00"/>
    <x v="3"/>
    <n v="116.27"/>
  </r>
  <r>
    <s v="P0708"/>
    <x v="1"/>
    <d v="2018-04-05T00:00:00"/>
    <x v="5"/>
    <n v="178.94"/>
  </r>
  <r>
    <s v="P0709"/>
    <x v="3"/>
    <d v="2019-12-01T00:00:00"/>
    <x v="3"/>
    <n v="140.77000000000001"/>
  </r>
  <r>
    <s v="P0710"/>
    <x v="0"/>
    <d v="2020-01-15T00:00:00"/>
    <x v="1"/>
    <n v="73.13"/>
  </r>
  <r>
    <s v="P0711"/>
    <x v="12"/>
    <d v="2020-02-20T00:00:00"/>
    <x v="9"/>
    <n v="190.49"/>
  </r>
  <r>
    <s v="P0712"/>
    <x v="1"/>
    <d v="2020-01-15T00:00:00"/>
    <x v="3"/>
    <n v="13.81"/>
  </r>
  <r>
    <s v="P0713"/>
    <x v="3"/>
    <d v="2018-04-05T00:00:00"/>
    <x v="5"/>
    <n v="26.34"/>
  </r>
  <r>
    <s v="P0714"/>
    <x v="0"/>
    <d v="2019-03-25T00:00:00"/>
    <x v="5"/>
    <n v="83.83"/>
  </r>
  <r>
    <s v="P0715"/>
    <x v="2"/>
    <d v="2020-02-20T00:00:00"/>
    <x v="4"/>
    <n v="15.01"/>
  </r>
  <r>
    <s v="P0716"/>
    <x v="0"/>
    <d v="2018-04-05T00:00:00"/>
    <x v="4"/>
    <n v="156.32"/>
  </r>
  <r>
    <s v="P0717"/>
    <x v="1"/>
    <d v="2018-04-05T00:00:00"/>
    <x v="2"/>
    <n v="169.62"/>
  </r>
  <r>
    <s v="P0718"/>
    <x v="1"/>
    <d v="2018-04-05T00:00:00"/>
    <x v="2"/>
    <n v="114.76"/>
  </r>
  <r>
    <s v="P0719"/>
    <x v="4"/>
    <d v="2020-02-20T00:00:00"/>
    <x v="3"/>
    <n v="128.72999999999999"/>
  </r>
  <r>
    <s v="P0720"/>
    <x v="6"/>
    <d v="2020-02-20T00:00:00"/>
    <x v="2"/>
    <n v="156.58000000000001"/>
  </r>
  <r>
    <s v="P0721"/>
    <x v="2"/>
    <d v="2019-12-01T00:00:00"/>
    <x v="5"/>
    <n v="120.65"/>
  </r>
  <r>
    <s v="P0722"/>
    <x v="6"/>
    <d v="2019-12-01T00:00:00"/>
    <x v="3"/>
    <n v="87.92"/>
  </r>
  <r>
    <s v="P0723"/>
    <x v="0"/>
    <d v="2020-01-15T00:00:00"/>
    <x v="4"/>
    <n v="80.91"/>
  </r>
  <r>
    <s v="P0724"/>
    <x v="3"/>
    <d v="2020-02-20T00:00:00"/>
    <x v="1"/>
    <n v="14.43"/>
  </r>
  <r>
    <s v="P0725"/>
    <x v="6"/>
    <d v="2020-02-20T00:00:00"/>
    <x v="0"/>
    <n v="155.94"/>
  </r>
  <r>
    <s v="P0726"/>
    <x v="3"/>
    <d v="2020-02-20T00:00:00"/>
    <x v="2"/>
    <n v="185.03"/>
  </r>
  <r>
    <s v="P0727"/>
    <x v="3"/>
    <d v="2019-12-01T00:00:00"/>
    <x v="5"/>
    <n v="68.72"/>
  </r>
  <r>
    <s v="P0728"/>
    <x v="6"/>
    <d v="2018-04-05T00:00:00"/>
    <x v="1"/>
    <n v="51.9"/>
  </r>
  <r>
    <s v="P0729"/>
    <x v="4"/>
    <d v="2019-03-25T00:00:00"/>
    <x v="5"/>
    <n v="115.26"/>
  </r>
  <r>
    <s v="P0730"/>
    <x v="6"/>
    <d v="2019-12-01T00:00:00"/>
    <x v="2"/>
    <n v="191.03"/>
  </r>
  <r>
    <s v="P0731"/>
    <x v="4"/>
    <d v="2020-02-20T00:00:00"/>
    <x v="5"/>
    <n v="161.32"/>
  </r>
  <r>
    <s v="P0732"/>
    <x v="0"/>
    <d v="2019-12-01T00:00:00"/>
    <x v="5"/>
    <n v="61.68"/>
  </r>
  <r>
    <s v="P0733"/>
    <x v="0"/>
    <d v="2020-01-15T00:00:00"/>
    <x v="0"/>
    <n v="85.63"/>
  </r>
  <r>
    <s v="P0734"/>
    <x v="4"/>
    <d v="2020-02-20T00:00:00"/>
    <x v="0"/>
    <n v="149.30000000000001"/>
  </r>
  <r>
    <s v="P0735"/>
    <x v="6"/>
    <d v="2020-01-15T00:00:00"/>
    <x v="1"/>
    <n v="21.09"/>
  </r>
  <r>
    <s v="P0736"/>
    <x v="2"/>
    <d v="2020-02-20T00:00:00"/>
    <x v="2"/>
    <n v="69.42"/>
  </r>
  <r>
    <s v="P0737"/>
    <x v="1"/>
    <d v="2019-12-01T00:00:00"/>
    <x v="2"/>
    <n v="144.41"/>
  </r>
  <r>
    <s v="P0738"/>
    <x v="4"/>
    <d v="2018-04-05T00:00:00"/>
    <x v="2"/>
    <n v="61.32"/>
  </r>
  <r>
    <s v="P0739"/>
    <x v="4"/>
    <d v="2019-03-25T00:00:00"/>
    <x v="3"/>
    <n v="60.67"/>
  </r>
  <r>
    <s v="P0740"/>
    <x v="3"/>
    <d v="2020-01-15T00:00:00"/>
    <x v="4"/>
    <n v="39.869999999999997"/>
  </r>
  <r>
    <s v="P0741"/>
    <x v="3"/>
    <d v="2019-12-01T00:00:00"/>
    <x v="4"/>
    <n v="60.52"/>
  </r>
  <r>
    <s v="P0742"/>
    <x v="6"/>
    <d v="2018-04-05T00:00:00"/>
    <x v="5"/>
    <n v="171.13"/>
  </r>
  <r>
    <s v="P0743"/>
    <x v="6"/>
    <d v="2019-12-01T00:00:00"/>
    <x v="5"/>
    <n v="116.99"/>
  </r>
  <r>
    <s v="P0744"/>
    <x v="3"/>
    <d v="2020-01-15T00:00:00"/>
    <x v="2"/>
    <n v="107.53"/>
  </r>
  <r>
    <s v="P0745"/>
    <x v="2"/>
    <d v="2019-03-25T00:00:00"/>
    <x v="5"/>
    <n v="30.22"/>
  </r>
  <r>
    <s v="P0746"/>
    <x v="4"/>
    <d v="2019-12-01T00:00:00"/>
    <x v="5"/>
    <n v="134.69999999999999"/>
  </r>
  <r>
    <s v="P0747"/>
    <x v="0"/>
    <d v="2020-02-20T00:00:00"/>
    <x v="3"/>
    <n v="160.63999999999999"/>
  </r>
  <r>
    <s v="P0748"/>
    <x v="1"/>
    <d v="2018-04-05T00:00:00"/>
    <x v="2"/>
    <n v="198.18"/>
  </r>
  <r>
    <s v="P0749"/>
    <x v="2"/>
    <d v="2019-12-01T00:00:00"/>
    <x v="4"/>
    <n v="109.9"/>
  </r>
  <r>
    <s v="P0750"/>
    <x v="4"/>
    <d v="2018-04-05T00:00:00"/>
    <x v="3"/>
    <n v="24.01"/>
  </r>
  <r>
    <s v="P0751"/>
    <x v="1"/>
    <d v="2020-02-20T00:00:00"/>
    <x v="1"/>
    <n v="164.89"/>
  </r>
  <r>
    <s v="P0752"/>
    <x v="6"/>
    <d v="2019-03-25T00:00:00"/>
    <x v="2"/>
    <n v="16.36"/>
  </r>
  <r>
    <s v="P0753"/>
    <x v="1"/>
    <d v="2019-03-25T00:00:00"/>
    <x v="1"/>
    <n v="116.69"/>
  </r>
  <r>
    <s v="P0754"/>
    <x v="1"/>
    <d v="2020-02-20T00:00:00"/>
    <x v="0"/>
    <n v="92.82"/>
  </r>
  <r>
    <s v="P0755"/>
    <x v="3"/>
    <d v="2018-04-05T00:00:00"/>
    <x v="0"/>
    <n v="92.11"/>
  </r>
  <r>
    <s v="P0756"/>
    <x v="4"/>
    <d v="2019-12-01T00:00:00"/>
    <x v="1"/>
    <n v="11.46"/>
  </r>
  <r>
    <s v="P0757"/>
    <x v="0"/>
    <d v="2020-02-20T00:00:00"/>
    <x v="0"/>
    <n v="49.76"/>
  </r>
  <r>
    <s v="P0758"/>
    <x v="14"/>
    <d v="2020-01-15T00:00:00"/>
    <x v="11"/>
    <n v="80"/>
  </r>
  <r>
    <s v="P0759"/>
    <x v="0"/>
    <d v="2018-04-05T00:00:00"/>
    <x v="4"/>
    <n v="186.91"/>
  </r>
  <r>
    <s v="P0760"/>
    <x v="0"/>
    <d v="2019-03-25T00:00:00"/>
    <x v="5"/>
    <n v="154.87"/>
  </r>
  <r>
    <s v="P0761"/>
    <x v="4"/>
    <d v="2020-02-20T00:00:00"/>
    <x v="0"/>
    <n v="54.55"/>
  </r>
  <r>
    <s v="P0762"/>
    <x v="3"/>
    <d v="2019-03-25T00:00:00"/>
    <x v="4"/>
    <n v="29.42"/>
  </r>
  <r>
    <s v="P0763"/>
    <x v="4"/>
    <d v="2018-04-05T00:00:00"/>
    <x v="0"/>
    <n v="120.09"/>
  </r>
  <r>
    <s v="P0764"/>
    <x v="3"/>
    <d v="2019-03-25T00:00:00"/>
    <x v="0"/>
    <n v="72.680000000000007"/>
  </r>
  <r>
    <s v="P0765"/>
    <x v="6"/>
    <d v="2020-02-20T00:00:00"/>
    <x v="4"/>
    <n v="81.040000000000006"/>
  </r>
  <r>
    <s v="P0766"/>
    <x v="1"/>
    <d v="2018-04-05T00:00:00"/>
    <x v="0"/>
    <n v="69.010000000000005"/>
  </r>
  <r>
    <s v="P0767"/>
    <x v="2"/>
    <d v="2020-01-15T00:00:00"/>
    <x v="2"/>
    <n v="60.25"/>
  </r>
  <r>
    <s v="P0768"/>
    <x v="1"/>
    <d v="2020-02-20T00:00:00"/>
    <x v="0"/>
    <n v="135.61000000000001"/>
  </r>
  <r>
    <s v="P0769"/>
    <x v="0"/>
    <d v="2019-12-01T00:00:00"/>
    <x v="0"/>
    <n v="75.760000000000005"/>
  </r>
  <r>
    <s v="P0770"/>
    <x v="1"/>
    <d v="2020-02-20T00:00:00"/>
    <x v="2"/>
    <n v="191.58"/>
  </r>
  <r>
    <s v="P0771"/>
    <x v="4"/>
    <d v="2018-04-05T00:00:00"/>
    <x v="4"/>
    <n v="111.11"/>
  </r>
  <r>
    <s v="P0772"/>
    <x v="3"/>
    <d v="2020-02-20T00:00:00"/>
    <x v="4"/>
    <n v="54.98"/>
  </r>
  <r>
    <s v="P0773"/>
    <x v="6"/>
    <d v="2020-01-15T00:00:00"/>
    <x v="4"/>
    <n v="89.7"/>
  </r>
  <r>
    <s v="P0774"/>
    <x v="6"/>
    <d v="2020-01-15T00:00:00"/>
    <x v="3"/>
    <n v="74.61"/>
  </r>
  <r>
    <s v="P0775"/>
    <x v="6"/>
    <d v="2019-12-01T00:00:00"/>
    <x v="4"/>
    <n v="187.73"/>
  </r>
  <r>
    <s v="P0776"/>
    <x v="0"/>
    <d v="2019-03-25T00:00:00"/>
    <x v="4"/>
    <n v="78.56"/>
  </r>
  <r>
    <s v="P0777"/>
    <x v="3"/>
    <d v="2018-04-05T00:00:00"/>
    <x v="5"/>
    <n v="158.57"/>
  </r>
  <r>
    <s v="P0778"/>
    <x v="0"/>
    <d v="2018-04-05T00:00:00"/>
    <x v="0"/>
    <n v="184"/>
  </r>
  <r>
    <s v="P0779"/>
    <x v="6"/>
    <d v="2019-03-25T00:00:00"/>
    <x v="1"/>
    <n v="129.72"/>
  </r>
  <r>
    <s v="P0780"/>
    <x v="4"/>
    <d v="2020-01-15T00:00:00"/>
    <x v="2"/>
    <n v="75.06"/>
  </r>
  <r>
    <s v="P0781"/>
    <x v="4"/>
    <d v="2020-01-15T00:00:00"/>
    <x v="5"/>
    <n v="187.76"/>
  </r>
  <r>
    <s v="P0782"/>
    <x v="15"/>
    <d v="2020-02-20T00:00:00"/>
    <x v="12"/>
    <n v="30"/>
  </r>
  <r>
    <s v="P0783"/>
    <x v="2"/>
    <d v="2019-12-01T00:00:00"/>
    <x v="4"/>
    <n v="130.44"/>
  </r>
  <r>
    <s v="P0784"/>
    <x v="4"/>
    <d v="2019-12-01T00:00:00"/>
    <x v="1"/>
    <n v="34.479999999999997"/>
  </r>
  <r>
    <s v="P0785"/>
    <x v="2"/>
    <d v="2019-12-01T00:00:00"/>
    <x v="0"/>
    <n v="170.94"/>
  </r>
  <r>
    <s v="P0786"/>
    <x v="3"/>
    <d v="2020-02-20T00:00:00"/>
    <x v="2"/>
    <n v="183.85"/>
  </r>
  <r>
    <s v="P0787"/>
    <x v="1"/>
    <d v="2019-12-01T00:00:00"/>
    <x v="0"/>
    <n v="157.79"/>
  </r>
  <r>
    <s v="P0788"/>
    <x v="1"/>
    <d v="2019-03-25T00:00:00"/>
    <x v="2"/>
    <n v="71.510000000000005"/>
  </r>
  <r>
    <s v="P0789"/>
    <x v="6"/>
    <d v="2020-02-20T00:00:00"/>
    <x v="4"/>
    <n v="159.79"/>
  </r>
  <r>
    <s v="P0790"/>
    <x v="4"/>
    <d v="2019-03-25T00:00:00"/>
    <x v="5"/>
    <n v="99.4"/>
  </r>
  <r>
    <s v="P0791"/>
    <x v="6"/>
    <d v="2020-02-20T00:00:00"/>
    <x v="1"/>
    <n v="120.86"/>
  </r>
  <r>
    <s v="P0792"/>
    <x v="2"/>
    <d v="2019-12-01T00:00:00"/>
    <x v="1"/>
    <n v="77.92"/>
  </r>
  <r>
    <s v="P0793"/>
    <x v="1"/>
    <d v="2019-03-25T00:00:00"/>
    <x v="4"/>
    <n v="154.69999999999999"/>
  </r>
  <r>
    <s v="P0794"/>
    <x v="2"/>
    <d v="2019-03-25T00:00:00"/>
    <x v="4"/>
    <n v="10.41"/>
  </r>
  <r>
    <s v="P0795"/>
    <x v="0"/>
    <d v="2019-03-25T00:00:00"/>
    <x v="4"/>
    <n v="113.05"/>
  </r>
  <r>
    <s v="P0796"/>
    <x v="2"/>
    <d v="2020-02-20T00:00:00"/>
    <x v="3"/>
    <n v="184.46"/>
  </r>
  <r>
    <s v="P0797"/>
    <x v="1"/>
    <d v="2018-04-05T00:00:00"/>
    <x v="3"/>
    <n v="10.16"/>
  </r>
  <r>
    <s v="P0798"/>
    <x v="0"/>
    <d v="2019-12-01T00:00:00"/>
    <x v="4"/>
    <n v="41.71"/>
  </r>
  <r>
    <s v="P0799"/>
    <x v="4"/>
    <d v="2019-03-25T00:00:00"/>
    <x v="4"/>
    <n v="56.2"/>
  </r>
  <r>
    <s v="P0800"/>
    <x v="1"/>
    <d v="2018-04-05T00:00:00"/>
    <x v="5"/>
    <n v="177.37"/>
  </r>
  <r>
    <s v="P0801"/>
    <x v="2"/>
    <d v="2019-12-01T00:00:00"/>
    <x v="0"/>
    <n v="167.21"/>
  </r>
  <r>
    <s v="P0802"/>
    <x v="0"/>
    <d v="2019-12-01T00:00:00"/>
    <x v="5"/>
    <n v="167.01"/>
  </r>
  <r>
    <s v="P0803"/>
    <x v="3"/>
    <d v="2019-03-25T00:00:00"/>
    <x v="3"/>
    <n v="133.56"/>
  </r>
  <r>
    <s v="P0804"/>
    <x v="0"/>
    <d v="2019-03-25T00:00:00"/>
    <x v="2"/>
    <n v="186.63"/>
  </r>
  <r>
    <s v="P0805"/>
    <x v="1"/>
    <d v="2020-02-20T00:00:00"/>
    <x v="0"/>
    <n v="171.19"/>
  </r>
  <r>
    <s v="P0806"/>
    <x v="3"/>
    <d v="2018-04-05T00:00:00"/>
    <x v="1"/>
    <n v="101.44"/>
  </r>
  <r>
    <s v="P0807"/>
    <x v="4"/>
    <d v="2018-04-05T00:00:00"/>
    <x v="1"/>
    <n v="154.63999999999999"/>
  </r>
  <r>
    <s v="P0808"/>
    <x v="1"/>
    <d v="2019-03-25T00:00:00"/>
    <x v="1"/>
    <n v="68.459999999999994"/>
  </r>
  <r>
    <s v="P0809"/>
    <x v="0"/>
    <d v="2019-12-01T00:00:00"/>
    <x v="3"/>
    <n v="169.1"/>
  </r>
  <r>
    <s v="P0810"/>
    <x v="4"/>
    <d v="2019-03-25T00:00:00"/>
    <x v="5"/>
    <n v="29.3"/>
  </r>
  <r>
    <s v="P0811"/>
    <x v="1"/>
    <d v="2019-12-01T00:00:00"/>
    <x v="1"/>
    <n v="104.72"/>
  </r>
  <r>
    <s v="P0812"/>
    <x v="1"/>
    <d v="2019-12-01T00:00:00"/>
    <x v="4"/>
    <n v="182.7"/>
  </r>
  <r>
    <s v="P0813"/>
    <x v="2"/>
    <d v="2019-03-25T00:00:00"/>
    <x v="2"/>
    <n v="175.45"/>
  </r>
  <r>
    <s v="P0814"/>
    <x v="4"/>
    <d v="2020-01-15T00:00:00"/>
    <x v="4"/>
    <n v="177.81"/>
  </r>
  <r>
    <s v="P0815"/>
    <x v="6"/>
    <d v="2018-04-05T00:00:00"/>
    <x v="1"/>
    <n v="169.9"/>
  </r>
  <r>
    <s v="P0816"/>
    <x v="3"/>
    <d v="2019-12-01T00:00:00"/>
    <x v="5"/>
    <n v="65.459999999999994"/>
  </r>
  <r>
    <s v="P0817"/>
    <x v="6"/>
    <d v="2019-12-01T00:00:00"/>
    <x v="2"/>
    <n v="61.71"/>
  </r>
  <r>
    <s v="P0818"/>
    <x v="9"/>
    <d v="2020-01-15T00:00:00"/>
    <x v="7"/>
    <n v="20"/>
  </r>
  <r>
    <s v="P0819"/>
    <x v="4"/>
    <d v="2020-02-20T00:00:00"/>
    <x v="3"/>
    <n v="100.17"/>
  </r>
  <r>
    <s v="P0820"/>
    <x v="2"/>
    <d v="2020-01-15T00:00:00"/>
    <x v="2"/>
    <n v="123.27"/>
  </r>
  <r>
    <s v="P0821"/>
    <x v="6"/>
    <d v="2020-01-15T00:00:00"/>
    <x v="4"/>
    <n v="34.71"/>
  </r>
  <r>
    <s v="P0822"/>
    <x v="6"/>
    <d v="2019-12-01T00:00:00"/>
    <x v="2"/>
    <n v="174.65"/>
  </r>
  <r>
    <s v="P0823"/>
    <x v="2"/>
    <d v="2018-04-05T00:00:00"/>
    <x v="2"/>
    <n v="82.49"/>
  </r>
  <r>
    <s v="P0824"/>
    <x v="6"/>
    <d v="2020-01-15T00:00:00"/>
    <x v="2"/>
    <n v="140.69999999999999"/>
  </r>
  <r>
    <s v="P0825"/>
    <x v="1"/>
    <d v="2020-02-20T00:00:00"/>
    <x v="5"/>
    <n v="43.11"/>
  </r>
  <r>
    <s v="P0826"/>
    <x v="6"/>
    <d v="2019-03-25T00:00:00"/>
    <x v="3"/>
    <n v="199.58"/>
  </r>
  <r>
    <s v="P0827"/>
    <x v="4"/>
    <d v="2020-01-15T00:00:00"/>
    <x v="4"/>
    <n v="67.489999999999995"/>
  </r>
  <r>
    <s v="P0828"/>
    <x v="0"/>
    <d v="2020-01-15T00:00:00"/>
    <x v="1"/>
    <n v="115.59"/>
  </r>
  <r>
    <s v="P0829"/>
    <x v="1"/>
    <d v="2020-02-20T00:00:00"/>
    <x v="1"/>
    <n v="41.6"/>
  </r>
  <r>
    <s v="P0830"/>
    <x v="1"/>
    <d v="2018-04-05T00:00:00"/>
    <x v="2"/>
    <n v="125.3"/>
  </r>
  <r>
    <s v="P0831"/>
    <x v="1"/>
    <d v="2020-01-15T00:00:00"/>
    <x v="4"/>
    <n v="168.87"/>
  </r>
  <r>
    <s v="P0832"/>
    <x v="4"/>
    <d v="2020-01-15T00:00:00"/>
    <x v="1"/>
    <n v="57.4"/>
  </r>
  <r>
    <s v="P0833"/>
    <x v="13"/>
    <d v="2018-04-05T00:00:00"/>
    <x v="10"/>
    <n v="15"/>
  </r>
  <r>
    <s v="P0834"/>
    <x v="4"/>
    <d v="2020-02-20T00:00:00"/>
    <x v="5"/>
    <n v="122.82"/>
  </r>
  <r>
    <s v="P0835"/>
    <x v="4"/>
    <d v="2020-01-15T00:00:00"/>
    <x v="4"/>
    <n v="21.23"/>
  </r>
  <r>
    <s v="P0836"/>
    <x v="3"/>
    <d v="2018-04-05T00:00:00"/>
    <x v="4"/>
    <n v="12.64"/>
  </r>
  <r>
    <s v="P0837"/>
    <x v="6"/>
    <d v="2020-01-15T00:00:00"/>
    <x v="5"/>
    <n v="26.48"/>
  </r>
  <r>
    <s v="P0838"/>
    <x v="2"/>
    <d v="2019-03-25T00:00:00"/>
    <x v="2"/>
    <n v="118.46"/>
  </r>
  <r>
    <s v="P0839"/>
    <x v="1"/>
    <d v="2019-12-01T00:00:00"/>
    <x v="2"/>
    <n v="74.37"/>
  </r>
  <r>
    <s v="P0840"/>
    <x v="3"/>
    <d v="2019-03-25T00:00:00"/>
    <x v="5"/>
    <n v="63.94"/>
  </r>
  <r>
    <s v="P0841"/>
    <x v="2"/>
    <d v="2020-01-15T00:00:00"/>
    <x v="5"/>
    <n v="188"/>
  </r>
  <r>
    <s v="P0842"/>
    <x v="2"/>
    <d v="2020-02-20T00:00:00"/>
    <x v="1"/>
    <n v="121.2"/>
  </r>
  <r>
    <s v="P0843"/>
    <x v="6"/>
    <d v="2019-12-01T00:00:00"/>
    <x v="0"/>
    <n v="171.48"/>
  </r>
  <r>
    <s v="P0844"/>
    <x v="6"/>
    <d v="2019-03-25T00:00:00"/>
    <x v="5"/>
    <n v="77.75"/>
  </r>
  <r>
    <s v="P0845"/>
    <x v="3"/>
    <d v="2018-04-05T00:00:00"/>
    <x v="2"/>
    <n v="189.91"/>
  </r>
  <r>
    <s v="P0846"/>
    <x v="2"/>
    <d v="2020-02-20T00:00:00"/>
    <x v="3"/>
    <n v="131.66999999999999"/>
  </r>
  <r>
    <s v="P0847"/>
    <x v="6"/>
    <d v="2019-03-25T00:00:00"/>
    <x v="1"/>
    <n v="78.41"/>
  </r>
  <r>
    <s v="P0848"/>
    <x v="6"/>
    <d v="2018-04-05T00:00:00"/>
    <x v="5"/>
    <n v="198.04"/>
  </r>
  <r>
    <s v="P0849"/>
    <x v="6"/>
    <d v="2020-01-15T00:00:00"/>
    <x v="2"/>
    <n v="88.1"/>
  </r>
  <r>
    <s v="P0850"/>
    <x v="3"/>
    <d v="2018-04-05T00:00:00"/>
    <x v="4"/>
    <n v="181.94"/>
  </r>
  <r>
    <s v="P0851"/>
    <x v="1"/>
    <d v="2019-03-25T00:00:00"/>
    <x v="4"/>
    <n v="119.86"/>
  </r>
  <r>
    <s v="P0852"/>
    <x v="6"/>
    <d v="2019-03-25T00:00:00"/>
    <x v="0"/>
    <n v="19.350000000000001"/>
  </r>
  <r>
    <s v="P0853"/>
    <x v="1"/>
    <d v="2020-01-15T00:00:00"/>
    <x v="4"/>
    <n v="164.98"/>
  </r>
  <r>
    <s v="P0854"/>
    <x v="1"/>
    <d v="2018-04-05T00:00:00"/>
    <x v="4"/>
    <n v="25.28"/>
  </r>
  <r>
    <s v="P0855"/>
    <x v="2"/>
    <d v="2018-04-05T00:00:00"/>
    <x v="2"/>
    <n v="128.08000000000001"/>
  </r>
  <r>
    <s v="P0856"/>
    <x v="0"/>
    <d v="2020-01-15T00:00:00"/>
    <x v="2"/>
    <n v="199.91"/>
  </r>
  <r>
    <s v="P0857"/>
    <x v="1"/>
    <d v="2018-04-05T00:00:00"/>
    <x v="0"/>
    <n v="175.7"/>
  </r>
  <r>
    <s v="P0858"/>
    <x v="0"/>
    <d v="2020-01-15T00:00:00"/>
    <x v="0"/>
    <n v="26.99"/>
  </r>
  <r>
    <s v="P0859"/>
    <x v="3"/>
    <d v="2020-02-20T00:00:00"/>
    <x v="0"/>
    <n v="158.16"/>
  </r>
  <r>
    <s v="P0860"/>
    <x v="1"/>
    <d v="2019-03-25T00:00:00"/>
    <x v="0"/>
    <n v="188.5"/>
  </r>
  <r>
    <s v="P0861"/>
    <x v="3"/>
    <d v="2020-02-20T00:00:00"/>
    <x v="0"/>
    <n v="84.47"/>
  </r>
  <r>
    <s v="P0862"/>
    <x v="0"/>
    <d v="2019-12-01T00:00:00"/>
    <x v="3"/>
    <n v="149.63999999999999"/>
  </r>
  <r>
    <s v="P0863"/>
    <x v="2"/>
    <d v="2019-12-01T00:00:00"/>
    <x v="2"/>
    <n v="13.95"/>
  </r>
  <r>
    <s v="P0864"/>
    <x v="0"/>
    <d v="2019-12-01T00:00:00"/>
    <x v="2"/>
    <n v="141.80000000000001"/>
  </r>
  <r>
    <s v="P0865"/>
    <x v="0"/>
    <d v="2020-01-15T00:00:00"/>
    <x v="3"/>
    <n v="175.29"/>
  </r>
  <r>
    <s v="P0866"/>
    <x v="6"/>
    <d v="2018-04-05T00:00:00"/>
    <x v="4"/>
    <n v="40.159999999999997"/>
  </r>
  <r>
    <s v="P0867"/>
    <x v="4"/>
    <d v="2020-02-20T00:00:00"/>
    <x v="2"/>
    <n v="194.77"/>
  </r>
  <r>
    <s v="P0868"/>
    <x v="3"/>
    <d v="2020-02-20T00:00:00"/>
    <x v="2"/>
    <n v="139.94999999999999"/>
  </r>
  <r>
    <s v="P0869"/>
    <x v="0"/>
    <d v="2020-02-20T00:00:00"/>
    <x v="4"/>
    <n v="169.62"/>
  </r>
  <r>
    <s v="P0870"/>
    <x v="4"/>
    <d v="2020-02-20T00:00:00"/>
    <x v="2"/>
    <n v="157.83000000000001"/>
  </r>
  <r>
    <s v="P0871"/>
    <x v="1"/>
    <d v="2019-12-01T00:00:00"/>
    <x v="0"/>
    <n v="38.020000000000003"/>
  </r>
  <r>
    <s v="P0872"/>
    <x v="0"/>
    <d v="2020-02-20T00:00:00"/>
    <x v="0"/>
    <n v="180.19"/>
  </r>
  <r>
    <s v="P0873"/>
    <x v="6"/>
    <d v="2018-04-05T00:00:00"/>
    <x v="1"/>
    <n v="136.61000000000001"/>
  </r>
  <r>
    <s v="P0874"/>
    <x v="6"/>
    <d v="2019-12-01T00:00:00"/>
    <x v="4"/>
    <n v="172.34"/>
  </r>
  <r>
    <s v="P0875"/>
    <x v="0"/>
    <d v="2020-02-20T00:00:00"/>
    <x v="0"/>
    <n v="49.6"/>
  </r>
  <r>
    <s v="P0876"/>
    <x v="2"/>
    <d v="2020-01-15T00:00:00"/>
    <x v="0"/>
    <n v="48.82"/>
  </r>
  <r>
    <s v="P0877"/>
    <x v="6"/>
    <d v="2019-03-25T00:00:00"/>
    <x v="0"/>
    <n v="13.35"/>
  </r>
  <r>
    <s v="P0878"/>
    <x v="2"/>
    <d v="2019-03-25T00:00:00"/>
    <x v="1"/>
    <n v="59.26"/>
  </r>
  <r>
    <s v="P0879"/>
    <x v="4"/>
    <d v="2019-03-25T00:00:00"/>
    <x v="2"/>
    <n v="95.54"/>
  </r>
  <r>
    <s v="P0880"/>
    <x v="6"/>
    <d v="2019-12-01T00:00:00"/>
    <x v="1"/>
    <n v="102.78"/>
  </r>
  <r>
    <s v="P0881"/>
    <x v="4"/>
    <d v="2020-02-20T00:00:00"/>
    <x v="4"/>
    <n v="33.68"/>
  </r>
  <r>
    <s v="P0882"/>
    <x v="4"/>
    <d v="2019-12-01T00:00:00"/>
    <x v="3"/>
    <n v="180.73"/>
  </r>
  <r>
    <s v="P0883"/>
    <x v="2"/>
    <d v="2018-04-05T00:00:00"/>
    <x v="2"/>
    <n v="159.81"/>
  </r>
  <r>
    <s v="P0884"/>
    <x v="4"/>
    <d v="2020-01-15T00:00:00"/>
    <x v="0"/>
    <n v="145.26"/>
  </r>
  <r>
    <s v="P0885"/>
    <x v="4"/>
    <d v="2020-01-15T00:00:00"/>
    <x v="1"/>
    <n v="125.83"/>
  </r>
  <r>
    <s v="P0886"/>
    <x v="6"/>
    <d v="2019-03-25T00:00:00"/>
    <x v="5"/>
    <n v="56.59"/>
  </r>
  <r>
    <s v="P0887"/>
    <x v="1"/>
    <d v="2019-03-25T00:00:00"/>
    <x v="2"/>
    <n v="99.14"/>
  </r>
  <r>
    <s v="P0888"/>
    <x v="0"/>
    <d v="2019-03-25T00:00:00"/>
    <x v="3"/>
    <n v="169.84"/>
  </r>
  <r>
    <s v="P0889"/>
    <x v="3"/>
    <d v="2020-02-20T00:00:00"/>
    <x v="1"/>
    <n v="168.68"/>
  </r>
  <r>
    <s v="P0890"/>
    <x v="3"/>
    <d v="2018-04-05T00:00:00"/>
    <x v="5"/>
    <n v="186.79"/>
  </r>
  <r>
    <s v="P0891"/>
    <x v="3"/>
    <d v="2018-04-05T00:00:00"/>
    <x v="3"/>
    <n v="105.19"/>
  </r>
  <r>
    <s v="P0892"/>
    <x v="1"/>
    <d v="2018-04-05T00:00:00"/>
    <x v="4"/>
    <n v="99.7"/>
  </r>
  <r>
    <s v="P0893"/>
    <x v="2"/>
    <d v="2018-04-05T00:00:00"/>
    <x v="5"/>
    <n v="10.24"/>
  </r>
  <r>
    <s v="P0894"/>
    <x v="0"/>
    <d v="2019-03-25T00:00:00"/>
    <x v="4"/>
    <n v="167.93"/>
  </r>
  <r>
    <s v="P0895"/>
    <x v="2"/>
    <d v="2020-01-15T00:00:00"/>
    <x v="1"/>
    <n v="20.25"/>
  </r>
  <r>
    <s v="P0896"/>
    <x v="2"/>
    <d v="2019-03-25T00:00:00"/>
    <x v="0"/>
    <n v="74.510000000000005"/>
  </r>
  <r>
    <s v="P0897"/>
    <x v="1"/>
    <d v="2018-04-05T00:00:00"/>
    <x v="0"/>
    <n v="97.85"/>
  </r>
  <r>
    <s v="P0898"/>
    <x v="2"/>
    <d v="2019-03-25T00:00:00"/>
    <x v="4"/>
    <n v="117.18"/>
  </r>
  <r>
    <s v="P0899"/>
    <x v="0"/>
    <d v="2018-04-05T00:00:00"/>
    <x v="1"/>
    <n v="84.8"/>
  </r>
  <r>
    <s v="P0900"/>
    <x v="1"/>
    <d v="2019-12-01T00:00:00"/>
    <x v="2"/>
    <n v="198.44"/>
  </r>
  <r>
    <s v="P0901"/>
    <x v="3"/>
    <d v="2020-01-15T00:00:00"/>
    <x v="3"/>
    <n v="18.41"/>
  </r>
  <r>
    <s v="P0902"/>
    <x v="2"/>
    <d v="2019-12-01T00:00:00"/>
    <x v="3"/>
    <n v="151.18"/>
  </r>
  <r>
    <s v="P0903"/>
    <x v="6"/>
    <d v="2020-02-20T00:00:00"/>
    <x v="2"/>
    <n v="122.36"/>
  </r>
  <r>
    <s v="P0904"/>
    <x v="6"/>
    <d v="2019-03-25T00:00:00"/>
    <x v="4"/>
    <n v="145.59"/>
  </r>
  <r>
    <s v="P0905"/>
    <x v="0"/>
    <d v="2020-02-20T00:00:00"/>
    <x v="3"/>
    <n v="77.400000000000006"/>
  </r>
  <r>
    <s v="P0906"/>
    <x v="4"/>
    <d v="2019-03-25T00:00:00"/>
    <x v="1"/>
    <n v="144.33000000000001"/>
  </r>
  <r>
    <s v="P0907"/>
    <x v="1"/>
    <d v="2019-12-01T00:00:00"/>
    <x v="2"/>
    <n v="98.19"/>
  </r>
  <r>
    <s v="P0908"/>
    <x v="2"/>
    <d v="2018-04-05T00:00:00"/>
    <x v="0"/>
    <n v="184.49"/>
  </r>
  <r>
    <s v="P0909"/>
    <x v="4"/>
    <d v="2018-04-05T00:00:00"/>
    <x v="3"/>
    <n v="131.16"/>
  </r>
  <r>
    <s v="P0910"/>
    <x v="0"/>
    <d v="2019-03-25T00:00:00"/>
    <x v="0"/>
    <n v="199.07"/>
  </r>
  <r>
    <s v="P0911"/>
    <x v="4"/>
    <d v="2018-04-05T00:00:00"/>
    <x v="1"/>
    <n v="58.7"/>
  </r>
  <r>
    <s v="P0912"/>
    <x v="2"/>
    <d v="2019-12-01T00:00:00"/>
    <x v="1"/>
    <n v="89.44"/>
  </r>
  <r>
    <s v="P0913"/>
    <x v="6"/>
    <d v="2018-04-05T00:00:00"/>
    <x v="0"/>
    <n v="45.09"/>
  </r>
  <r>
    <s v="P0914"/>
    <x v="1"/>
    <d v="2019-12-01T00:00:00"/>
    <x v="5"/>
    <n v="23.87"/>
  </r>
  <r>
    <s v="P0915"/>
    <x v="1"/>
    <d v="2020-02-20T00:00:00"/>
    <x v="0"/>
    <n v="161.78"/>
  </r>
  <r>
    <s v="P0916"/>
    <x v="2"/>
    <d v="2019-12-01T00:00:00"/>
    <x v="3"/>
    <n v="79.31"/>
  </r>
  <r>
    <s v="P0917"/>
    <x v="1"/>
    <d v="2020-01-15T00:00:00"/>
    <x v="2"/>
    <n v="44.48"/>
  </r>
  <r>
    <s v="P0918"/>
    <x v="3"/>
    <d v="2020-01-15T00:00:00"/>
    <x v="2"/>
    <n v="185.09"/>
  </r>
  <r>
    <s v="P0919"/>
    <x v="1"/>
    <d v="2020-01-15T00:00:00"/>
    <x v="3"/>
    <n v="87.48"/>
  </r>
  <r>
    <s v="P0920"/>
    <x v="0"/>
    <d v="2019-03-25T00:00:00"/>
    <x v="4"/>
    <n v="181.18"/>
  </r>
  <r>
    <s v="P0921"/>
    <x v="14"/>
    <d v="2019-03-25T00:00:00"/>
    <x v="11"/>
    <n v="80"/>
  </r>
  <r>
    <s v="P0922"/>
    <x v="3"/>
    <d v="2019-03-25T00:00:00"/>
    <x v="5"/>
    <n v="188.69"/>
  </r>
  <r>
    <s v="P0923"/>
    <x v="6"/>
    <d v="2019-12-01T00:00:00"/>
    <x v="5"/>
    <n v="131.93"/>
  </r>
  <r>
    <s v="P0924"/>
    <x v="1"/>
    <d v="2019-03-25T00:00:00"/>
    <x v="1"/>
    <n v="113.92"/>
  </r>
  <r>
    <s v="P0925"/>
    <x v="0"/>
    <d v="2020-02-20T00:00:00"/>
    <x v="3"/>
    <n v="113.36"/>
  </r>
  <r>
    <s v="P0926"/>
    <x v="3"/>
    <d v="2020-01-15T00:00:00"/>
    <x v="1"/>
    <n v="142.41"/>
  </r>
  <r>
    <s v="P0927"/>
    <x v="10"/>
    <d v="2019-12-01T00:00:00"/>
    <x v="3"/>
    <n v="96.91"/>
  </r>
  <r>
    <s v="P0928"/>
    <x v="4"/>
    <d v="2020-01-15T00:00:00"/>
    <x v="0"/>
    <n v="126.03"/>
  </r>
  <r>
    <s v="P0929"/>
    <x v="0"/>
    <d v="2019-03-25T00:00:00"/>
    <x v="2"/>
    <n v="70.47"/>
  </r>
  <r>
    <s v="P0930"/>
    <x v="6"/>
    <d v="2019-12-01T00:00:00"/>
    <x v="5"/>
    <n v="101.15"/>
  </r>
  <r>
    <s v="P0931"/>
    <x v="2"/>
    <d v="2018-04-05T00:00:00"/>
    <x v="5"/>
    <n v="58.24"/>
  </r>
  <r>
    <s v="P0932"/>
    <x v="6"/>
    <d v="2020-02-20T00:00:00"/>
    <x v="1"/>
    <n v="24.88"/>
  </r>
  <r>
    <s v="P0933"/>
    <x v="6"/>
    <d v="2019-03-25T00:00:00"/>
    <x v="4"/>
    <n v="86.11"/>
  </r>
  <r>
    <s v="P0934"/>
    <x v="2"/>
    <d v="2019-03-25T00:00:00"/>
    <x v="1"/>
    <n v="156.52000000000001"/>
  </r>
  <r>
    <s v="P0935"/>
    <x v="4"/>
    <d v="2020-02-20T00:00:00"/>
    <x v="0"/>
    <n v="25.61"/>
  </r>
  <r>
    <s v="P0936"/>
    <x v="4"/>
    <d v="2020-02-20T00:00:00"/>
    <x v="1"/>
    <n v="18.63"/>
  </r>
  <r>
    <s v="P0937"/>
    <x v="1"/>
    <d v="2018-04-05T00:00:00"/>
    <x v="1"/>
    <n v="174.53"/>
  </r>
  <r>
    <s v="P0938"/>
    <x v="3"/>
    <d v="2019-03-25T00:00:00"/>
    <x v="0"/>
    <n v="139.12"/>
  </r>
  <r>
    <s v="P0939"/>
    <x v="0"/>
    <d v="2019-03-25T00:00:00"/>
    <x v="4"/>
    <n v="18.54"/>
  </r>
  <r>
    <s v="P0940"/>
    <x v="4"/>
    <d v="2020-01-15T00:00:00"/>
    <x v="3"/>
    <n v="172.25"/>
  </r>
  <r>
    <s v="P0941"/>
    <x v="1"/>
    <d v="2019-12-01T00:00:00"/>
    <x v="5"/>
    <n v="21.95"/>
  </r>
  <r>
    <s v="P0942"/>
    <x v="0"/>
    <d v="2019-12-01T00:00:00"/>
    <x v="2"/>
    <n v="37.93"/>
  </r>
  <r>
    <s v="P0943"/>
    <x v="4"/>
    <d v="2020-01-15T00:00:00"/>
    <x v="0"/>
    <n v="139.09"/>
  </r>
  <r>
    <s v="P0944"/>
    <x v="4"/>
    <d v="2019-12-01T00:00:00"/>
    <x v="5"/>
    <n v="115.38"/>
  </r>
  <r>
    <s v="P0945"/>
    <x v="0"/>
    <d v="2020-02-20T00:00:00"/>
    <x v="1"/>
    <n v="122.97"/>
  </r>
  <r>
    <s v="P0946"/>
    <x v="0"/>
    <d v="2019-12-01T00:00:00"/>
    <x v="5"/>
    <n v="92.32"/>
  </r>
  <r>
    <s v="P0947"/>
    <x v="1"/>
    <d v="2019-12-01T00:00:00"/>
    <x v="1"/>
    <n v="169.37"/>
  </r>
  <r>
    <s v="P0948"/>
    <x v="6"/>
    <d v="2020-01-15T00:00:00"/>
    <x v="2"/>
    <n v="98.55"/>
  </r>
  <r>
    <s v="P0949"/>
    <x v="2"/>
    <d v="2018-04-05T00:00:00"/>
    <x v="2"/>
    <n v="51.82"/>
  </r>
  <r>
    <s v="P0950"/>
    <x v="4"/>
    <d v="2019-12-01T00:00:00"/>
    <x v="5"/>
    <n v="53.25"/>
  </r>
  <r>
    <s v="P0951"/>
    <x v="2"/>
    <d v="2019-12-01T00:00:00"/>
    <x v="4"/>
    <n v="143.65"/>
  </r>
  <r>
    <s v="P0952"/>
    <x v="3"/>
    <d v="2018-04-05T00:00:00"/>
    <x v="1"/>
    <n v="18.04"/>
  </r>
  <r>
    <s v="P0953"/>
    <x v="0"/>
    <d v="2020-01-15T00:00:00"/>
    <x v="4"/>
    <n v="151.76"/>
  </r>
  <r>
    <s v="P0954"/>
    <x v="1"/>
    <d v="2018-04-05T00:00:00"/>
    <x v="5"/>
    <n v="39.67"/>
  </r>
  <r>
    <s v="P0955"/>
    <x v="3"/>
    <d v="2020-01-15T00:00:00"/>
    <x v="5"/>
    <n v="184.2"/>
  </r>
  <r>
    <s v="P0956"/>
    <x v="0"/>
    <d v="2020-02-20T00:00:00"/>
    <x v="3"/>
    <n v="87.56"/>
  </r>
  <r>
    <s v="P0957"/>
    <x v="1"/>
    <d v="2020-01-15T00:00:00"/>
    <x v="1"/>
    <n v="185.69"/>
  </r>
  <r>
    <s v="P0958"/>
    <x v="1"/>
    <d v="2020-02-20T00:00:00"/>
    <x v="1"/>
    <n v="112.78"/>
  </r>
  <r>
    <s v="P0959"/>
    <x v="3"/>
    <d v="2020-02-20T00:00:00"/>
    <x v="3"/>
    <n v="149.22999999999999"/>
  </r>
  <r>
    <s v="P0960"/>
    <x v="0"/>
    <d v="2020-01-15T00:00:00"/>
    <x v="0"/>
    <n v="182.73"/>
  </r>
  <r>
    <s v="P0961"/>
    <x v="1"/>
    <d v="2019-03-25T00:00:00"/>
    <x v="5"/>
    <n v="130.72"/>
  </r>
  <r>
    <s v="P0962"/>
    <x v="0"/>
    <d v="2020-01-15T00:00:00"/>
    <x v="3"/>
    <n v="83.64"/>
  </r>
  <r>
    <s v="P0963"/>
    <x v="6"/>
    <d v="2019-12-01T00:00:00"/>
    <x v="0"/>
    <n v="143.43"/>
  </r>
  <r>
    <s v="P0964"/>
    <x v="1"/>
    <d v="2019-12-01T00:00:00"/>
    <x v="4"/>
    <n v="116.83"/>
  </r>
  <r>
    <s v="P0965"/>
    <x v="0"/>
    <d v="2019-03-25T00:00:00"/>
    <x v="5"/>
    <n v="137.77000000000001"/>
  </r>
  <r>
    <s v="P0966"/>
    <x v="2"/>
    <d v="2020-02-20T00:00:00"/>
    <x v="1"/>
    <n v="79.09"/>
  </r>
  <r>
    <s v="P0967"/>
    <x v="1"/>
    <d v="2019-03-25T00:00:00"/>
    <x v="3"/>
    <n v="30.56"/>
  </r>
  <r>
    <s v="P0968"/>
    <x v="3"/>
    <d v="2019-12-01T00:00:00"/>
    <x v="0"/>
    <n v="196.22"/>
  </r>
  <r>
    <s v="P0969"/>
    <x v="4"/>
    <d v="2019-03-25T00:00:00"/>
    <x v="3"/>
    <n v="64.430000000000007"/>
  </r>
  <r>
    <s v="P0970"/>
    <x v="6"/>
    <d v="2020-01-15T00:00:00"/>
    <x v="1"/>
    <n v="123.2"/>
  </r>
  <r>
    <s v="P0971"/>
    <x v="3"/>
    <d v="2019-03-25T00:00:00"/>
    <x v="1"/>
    <n v="136.41"/>
  </r>
  <r>
    <s v="P0972"/>
    <x v="1"/>
    <d v="2020-02-20T00:00:00"/>
    <x v="4"/>
    <n v="18.66"/>
  </r>
  <r>
    <s v="P0973"/>
    <x v="3"/>
    <d v="2020-01-15T00:00:00"/>
    <x v="0"/>
    <n v="163.83000000000001"/>
  </r>
  <r>
    <s v="P0974"/>
    <x v="3"/>
    <d v="2018-04-05T00:00:00"/>
    <x v="2"/>
    <n v="26.36"/>
  </r>
  <r>
    <s v="P0975"/>
    <x v="4"/>
    <d v="2019-12-01T00:00:00"/>
    <x v="4"/>
    <n v="45.52"/>
  </r>
  <r>
    <s v="P0976"/>
    <x v="6"/>
    <d v="2019-12-01T00:00:00"/>
    <x v="1"/>
    <n v="173.78"/>
  </r>
  <r>
    <s v="P0977"/>
    <x v="3"/>
    <d v="2019-03-25T00:00:00"/>
    <x v="0"/>
    <n v="74.7"/>
  </r>
  <r>
    <s v="P0978"/>
    <x v="2"/>
    <d v="2020-01-15T00:00:00"/>
    <x v="5"/>
    <n v="109.63"/>
  </r>
  <r>
    <s v="P0979"/>
    <x v="4"/>
    <d v="2018-04-05T00:00:00"/>
    <x v="3"/>
    <n v="167.1"/>
  </r>
  <r>
    <s v="P0980"/>
    <x v="1"/>
    <d v="2020-01-15T00:00:00"/>
    <x v="3"/>
    <n v="114.63"/>
  </r>
  <r>
    <s v="P0981"/>
    <x v="2"/>
    <d v="2019-12-01T00:00:00"/>
    <x v="2"/>
    <n v="188.99"/>
  </r>
  <r>
    <s v="P0982"/>
    <x v="4"/>
    <d v="2020-01-15T00:00:00"/>
    <x v="3"/>
    <n v="55.79"/>
  </r>
  <r>
    <s v="P0983"/>
    <x v="4"/>
    <d v="2018-04-05T00:00:00"/>
    <x v="5"/>
    <n v="39.659999999999997"/>
  </r>
  <r>
    <s v="P0984"/>
    <x v="6"/>
    <d v="2019-03-25T00:00:00"/>
    <x v="4"/>
    <n v="97.06"/>
  </r>
  <r>
    <s v="P0985"/>
    <x v="4"/>
    <d v="2020-02-20T00:00:00"/>
    <x v="5"/>
    <n v="127.3"/>
  </r>
  <r>
    <s v="P0986"/>
    <x v="1"/>
    <d v="2020-01-15T00:00:00"/>
    <x v="5"/>
    <n v="72.25"/>
  </r>
  <r>
    <s v="P0987"/>
    <x v="6"/>
    <d v="2020-02-20T00:00:00"/>
    <x v="0"/>
    <n v="71.06"/>
  </r>
  <r>
    <s v="P0988"/>
    <x v="6"/>
    <d v="2019-12-01T00:00:00"/>
    <x v="3"/>
    <n v="96.58"/>
  </r>
  <r>
    <s v="P0989"/>
    <x v="2"/>
    <d v="2019-03-25T00:00:00"/>
    <x v="0"/>
    <n v="28.34"/>
  </r>
  <r>
    <s v="P0990"/>
    <x v="2"/>
    <d v="2019-03-25T00:00:00"/>
    <x v="0"/>
    <n v="132.97"/>
  </r>
  <r>
    <s v="P0991"/>
    <x v="1"/>
    <d v="2020-01-15T00:00:00"/>
    <x v="3"/>
    <n v="185.79"/>
  </r>
  <r>
    <s v="P0992"/>
    <x v="6"/>
    <d v="2019-03-25T00:00:00"/>
    <x v="2"/>
    <n v="191.59"/>
  </r>
  <r>
    <s v="P0993"/>
    <x v="4"/>
    <d v="2020-01-15T00:00:00"/>
    <x v="5"/>
    <n v="116.72"/>
  </r>
  <r>
    <s v="P0994"/>
    <x v="6"/>
    <d v="2020-01-15T00:00:00"/>
    <x v="5"/>
    <n v="62.08"/>
  </r>
  <r>
    <s v="P0995"/>
    <x v="0"/>
    <d v="2020-02-20T00:00:00"/>
    <x v="5"/>
    <n v="30.27"/>
  </r>
  <r>
    <s v="P0996"/>
    <x v="0"/>
    <d v="2019-03-25T00:00:00"/>
    <x v="1"/>
    <n v="169.8"/>
  </r>
  <r>
    <s v="P0997"/>
    <x v="6"/>
    <d v="2020-01-15T00:00:00"/>
    <x v="2"/>
    <n v="36.56"/>
  </r>
  <r>
    <s v="P0998"/>
    <x v="15"/>
    <d v="2020-02-20T00:00:00"/>
    <x v="12"/>
    <n v="30"/>
  </r>
  <r>
    <s v="P0999"/>
    <x v="3"/>
    <d v="2018-04-05T00:00:00"/>
    <x v="0"/>
    <n v="152.97999999999999"/>
  </r>
  <r>
    <s v="P1000"/>
    <x v="1"/>
    <d v="2020-02-20T00:00:00"/>
    <x v="5"/>
    <n v="48.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P0001"/>
    <s v="John Doe"/>
    <n v="25"/>
    <s v="Young Adults"/>
    <s v="Male"/>
    <s v="Heart Disease"/>
    <s v="Metformin"/>
    <x v="0"/>
    <s v="140/90"/>
    <n v="200"/>
    <s v="Dietary Changes"/>
    <d v="2020-01-15T00:00:00"/>
    <s v="Dr. Johnson"/>
    <n v="146.97"/>
    <s v="Consultation"/>
    <x v="0"/>
    <n v="452.11"/>
    <s v="Pending"/>
    <s v="25%"/>
  </r>
  <r>
    <s v="P0002"/>
    <s v="Jane Doe"/>
    <n v="46"/>
    <s v="Middle Age Adults"/>
    <s v="Female"/>
    <s v="Diabetes"/>
    <s v="Unknown"/>
    <x v="1"/>
    <s v="120/80"/>
    <n v="200"/>
    <s v="Dietary Changes"/>
    <d v="2018-04-05T00:00:00"/>
    <s v="Dr. Johnson"/>
    <n v="48.82"/>
    <s v="Consultation"/>
    <x v="1"/>
    <n v="354.42"/>
    <s v="Pending"/>
    <s v="25%"/>
  </r>
  <r>
    <s v="P0003"/>
    <s v="Michael Smith"/>
    <n v="35"/>
    <s v="Adults"/>
    <s v="Male"/>
    <s v="Asthma"/>
    <s v="Metformin"/>
    <x v="2"/>
    <s v="110/70"/>
    <n v="160"/>
    <s v="Lifestyle Modification"/>
    <d v="2019-12-01T00:00:00"/>
    <s v="Dr. Brown"/>
    <n v="21.61"/>
    <s v="X-ray"/>
    <x v="2"/>
    <n v="121.83"/>
    <s v="Paid"/>
    <s v="50%"/>
  </r>
  <r>
    <s v="P0004"/>
    <s v="O'Connor, Sean"/>
    <n v="46"/>
    <s v="Middle Age Adults"/>
    <s v="Female"/>
    <s v="Diabetes"/>
    <s v="Albuterol"/>
    <x v="0"/>
    <s v="110/70"/>
    <n v="146"/>
    <s v="Medication"/>
    <d v="2020-01-15T00:00:00"/>
    <s v="Dr. Williams"/>
    <n v="159.21"/>
    <s v="Physiotherapy"/>
    <x v="0"/>
    <n v="170.57"/>
    <s v="Pending"/>
    <s v="25%"/>
  </r>
  <r>
    <s v="P0005"/>
    <s v="Patrick O’Neal"/>
    <n v="46"/>
    <s v="Middle Age Adults"/>
    <s v="Female"/>
    <s v="Asthma"/>
    <s v="Unknown"/>
    <x v="3"/>
    <s v="110/70"/>
    <n v="180"/>
    <s v="Physiotherapy"/>
    <d v="2020-02-20T00:00:00"/>
    <s v="Dr. Johnson"/>
    <n v="42.91"/>
    <s v="Medication Refill"/>
    <x v="3"/>
    <n v="452.69"/>
    <s v="Pending"/>
    <s v="25%"/>
  </r>
  <r>
    <s v="P0006"/>
    <s v="Anastacia Williams"/>
    <n v="46"/>
    <s v="Middle Age Adults"/>
    <s v="Male"/>
    <s v="Hypertension"/>
    <s v="Metformin"/>
    <x v="4"/>
    <s v="140/90"/>
    <n v="180"/>
    <s v="Counseling"/>
    <d v="2019-03-25T00:00:00"/>
    <s v="Dr. Johnson"/>
    <n v="166.76"/>
    <s v="Medication Refill"/>
    <x v="4"/>
    <n v="177.79"/>
    <s v="Paid"/>
    <s v="75%"/>
  </r>
  <r>
    <s v="P0007"/>
    <s v="Lisa Johnson"/>
    <n v="46"/>
    <s v="Middle Age Adults"/>
    <s v="Male"/>
    <s v="Hypertension"/>
    <s v="Lisinopril"/>
    <x v="3"/>
    <s v="120/80"/>
    <n v="146"/>
    <s v="Lifestyle Modification"/>
    <d v="2020-02-20T00:00:00"/>
    <s v="Dr. Smith"/>
    <n v="94.37"/>
    <s v="MRI Scan"/>
    <x v="3"/>
    <n v="471.16"/>
    <s v="Pending"/>
    <s v="75%"/>
  </r>
  <r>
    <s v="P0008"/>
    <s v="Mike Tyler"/>
    <n v="60"/>
    <s v="Senior Adults"/>
    <s v="Female"/>
    <s v="Unknown"/>
    <s v="Unknown"/>
    <x v="3"/>
    <s v="105/68"/>
    <n v="146"/>
    <s v="Dietary Changes"/>
    <d v="2020-02-20T00:00:00"/>
    <s v="Dr. Williams"/>
    <n v="83.38"/>
    <s v="Physiotherapy"/>
    <x v="3"/>
    <n v="411.65"/>
    <s v="Paid"/>
    <s v="0%"/>
  </r>
  <r>
    <s v="P0009"/>
    <s v="Joseph Brown"/>
    <n v="60"/>
    <s v="Senior Adults"/>
    <s v="Male"/>
    <s v="Heart Disease"/>
    <s v="Unknown"/>
    <x v="0"/>
    <s v="140/90"/>
    <n v="180"/>
    <s v="Medication"/>
    <d v="2020-01-15T00:00:00"/>
    <s v="Dr. Johnson"/>
    <n v="26.37"/>
    <s v="Physiotherapy"/>
    <x v="0"/>
    <n v="73.3"/>
    <s v="Not Paid"/>
    <s v="75%"/>
  </r>
  <r>
    <s v="P0010"/>
    <s v="Brown Joseph"/>
    <n v="40"/>
    <s v="Middle Age Adults"/>
    <s v="Female"/>
    <s v="Unknown"/>
    <s v="Albuterol"/>
    <x v="3"/>
    <s v="140/90"/>
    <n v="220"/>
    <s v="Lifestyle Modification"/>
    <d v="2020-02-20T00:00:00"/>
    <s v="Dr. Smith"/>
    <n v="142.77000000000001"/>
    <s v="X-ray"/>
    <x v="3"/>
    <n v="66.66"/>
    <s v="Pending"/>
    <s v="25%"/>
  </r>
  <r>
    <s v="P0011"/>
    <s v="Emmaline Walker"/>
    <n v="25"/>
    <s v="Young Adults"/>
    <s v="Male"/>
    <s v="Asthma"/>
    <s v="Atorvastatin"/>
    <x v="1"/>
    <s v="120/80"/>
    <n v="200"/>
    <s v="Physiotherapy"/>
    <d v="2018-04-05T00:00:00"/>
    <s v="Dr. Patel"/>
    <n v="13.71"/>
    <s v="Blood Test"/>
    <x v="1"/>
    <n v="62.77"/>
    <s v="Not Paid"/>
    <s v="25%"/>
  </r>
  <r>
    <s v="P0012"/>
    <s v="George Washington"/>
    <n v="46"/>
    <s v="Middle Age Adults"/>
    <s v="Female"/>
    <s v="Unknown"/>
    <s v="Atorvastatin"/>
    <x v="3"/>
    <s v="130/85"/>
    <n v="200"/>
    <s v="Lifestyle Modification"/>
    <d v="2020-02-20T00:00:00"/>
    <s v="Dr. Patel"/>
    <n v="142.72999999999999"/>
    <s v="Medication Refill"/>
    <x v="3"/>
    <n v="401"/>
    <s v="Not Paid"/>
    <s v="75%"/>
  </r>
  <r>
    <s v="P0013"/>
    <s v="Chris O’Donell"/>
    <n v="40"/>
    <s v="Middle Age Adults"/>
    <s v="Female"/>
    <s v="Diabetes"/>
    <s v="Albuterol"/>
    <x v="4"/>
    <s v="140/90"/>
    <n v="180"/>
    <s v="Counseling"/>
    <d v="2019-03-25T00:00:00"/>
    <s v="Dr. Lee"/>
    <n v="90.03"/>
    <s v="Blood Test"/>
    <x v="4"/>
    <n v="79.260000000000005"/>
    <s v="Pending"/>
    <s v="50%"/>
  </r>
  <r>
    <s v="P0014"/>
    <s v="Martha Stewart"/>
    <n v="25"/>
    <s v="Young Adults"/>
    <s v="Male"/>
    <s v="Asthma"/>
    <s v="Albuterol"/>
    <x v="4"/>
    <s v="130/85"/>
    <n v="146"/>
    <s v="Dietary Changes"/>
    <d v="2019-03-25T00:00:00"/>
    <s v="Dr. Williams"/>
    <n v="30.86"/>
    <s v="Medication Refill"/>
    <x v="4"/>
    <n v="132.94"/>
    <s v="Paid"/>
    <s v="0%"/>
  </r>
  <r>
    <s v="P0015"/>
    <s v="David Lee"/>
    <n v="70"/>
    <s v="Senior Adults"/>
    <s v="Female"/>
    <s v="Hypertension"/>
    <s v="Albuterol"/>
    <x v="2"/>
    <s v="130/85"/>
    <n v="220"/>
    <s v="Medication"/>
    <d v="2019-12-01T00:00:00"/>
    <s v="Dr. Smith"/>
    <n v="140.97999999999999"/>
    <s v="Medication Refill"/>
    <x v="2"/>
    <n v="193.16"/>
    <s v="Pending"/>
    <s v="25%"/>
  </r>
  <r>
    <s v="P0016"/>
    <s v="Lily Anderson"/>
    <n v="35"/>
    <s v="Adults"/>
    <s v="Male"/>
    <s v="Heart Disease"/>
    <s v="Atorvastatin"/>
    <x v="4"/>
    <s v="110/70"/>
    <n v="180"/>
    <s v="Medication"/>
    <d v="2019-03-25T00:00:00"/>
    <s v="Dr. Smith"/>
    <n v="155.22"/>
    <s v="Blood Test"/>
    <x v="4"/>
    <n v="242.21"/>
    <s v="Not Paid"/>
    <s v="75%"/>
  </r>
  <r>
    <s v="P0017"/>
    <s v="Robertjackson"/>
    <n v="60"/>
    <s v="Senior Adults"/>
    <s v="Female"/>
    <s v="Asthma"/>
    <s v="Albuterol"/>
    <x v="3"/>
    <s v="120/80"/>
    <n v="200"/>
    <s v="Counseling"/>
    <d v="2020-02-20T00:00:00"/>
    <s v="Dr. Patel"/>
    <n v="62.01"/>
    <s v="X-ray"/>
    <x v="3"/>
    <n v="347.81"/>
    <s v="Paid"/>
    <s v="25%"/>
  </r>
  <r>
    <s v="P0018"/>
    <s v="Johnson Jr., Bob"/>
    <n v="70"/>
    <s v="Senior Adults"/>
    <s v="Male"/>
    <s v="Asthma"/>
    <s v="Metformin"/>
    <x v="4"/>
    <s v="130/85"/>
    <n v="160"/>
    <s v="Physiotherapy"/>
    <d v="2019-03-25T00:00:00"/>
    <s v="Dr. Williams"/>
    <n v="152.66999999999999"/>
    <s v="Blood Test"/>
    <x v="4"/>
    <n v="459.37"/>
    <s v="Not Paid"/>
    <s v="50%"/>
  </r>
  <r>
    <s v="P0019"/>
    <s v="Elizabeth Taylor"/>
    <n v="25"/>
    <s v="Young Adults"/>
    <s v="Female"/>
    <s v="Diabetes"/>
    <s v="Unknown"/>
    <x v="0"/>
    <s v="120/80"/>
    <n v="146"/>
    <s v="Dietary Changes"/>
    <d v="2020-01-15T00:00:00"/>
    <s v="Dr. Patel"/>
    <n v="50.11"/>
    <s v="Consultation"/>
    <x v="0"/>
    <n v="463.23"/>
    <s v="Paid"/>
    <s v="75%"/>
  </r>
  <r>
    <s v="P0020"/>
    <s v="Isabella R. Martinez"/>
    <n v="70"/>
    <s v="Senior Adults"/>
    <s v="Male"/>
    <s v="Heart Disease"/>
    <s v="Unknown"/>
    <x v="4"/>
    <s v="110/70"/>
    <n v="160"/>
    <s v="Medication"/>
    <d v="2019-03-25T00:00:00"/>
    <s v="Dr. Smith"/>
    <n v="163.41"/>
    <s v="MRI Scan"/>
    <x v="4"/>
    <n v="133.27000000000001"/>
    <s v="Not Paid"/>
    <s v="75%"/>
  </r>
  <r>
    <s v="P0021"/>
    <s v="Jefferson, Alexander"/>
    <n v="35"/>
    <s v="Adults"/>
    <s v="Male"/>
    <s v="Hypertension"/>
    <s v="Lisinopril"/>
    <x v="1"/>
    <s v="120/80"/>
    <n v="180"/>
    <s v="Counseling"/>
    <d v="2018-04-05T00:00:00"/>
    <s v="Dr. Lee"/>
    <n v="124.5"/>
    <s v="MRI Scan"/>
    <x v="1"/>
    <n v="411.3"/>
    <s v="Paid"/>
    <s v="75%"/>
  </r>
  <r>
    <s v="P0022"/>
    <s v="Oliver White"/>
    <n v="25"/>
    <s v="Young Adults"/>
    <s v="Male"/>
    <s v="Asthma"/>
    <s v="Lisinopril"/>
    <x v="0"/>
    <s v="140/90"/>
    <n v="200"/>
    <s v="Physiotherapy"/>
    <d v="2020-01-15T00:00:00"/>
    <s v="Dr. Johnson"/>
    <n v="105.02"/>
    <s v="X-ray"/>
    <x v="0"/>
    <n v="433.74"/>
    <s v="Pending"/>
    <s v="75%"/>
  </r>
  <r>
    <s v="P0023"/>
    <s v="Brayden Cooper"/>
    <n v="70"/>
    <s v="Senior Adults"/>
    <s v="Male"/>
    <s v="Asthma"/>
    <s v="Unknown"/>
    <x v="2"/>
    <s v="130/85"/>
    <n v="220"/>
    <s v="Counseling"/>
    <d v="2019-12-01T00:00:00"/>
    <s v="Dr. Williams"/>
    <n v="120.75"/>
    <s v="Physiotherapy"/>
    <x v="2"/>
    <n v="200.7"/>
    <s v="Not Paid"/>
    <s v="75%"/>
  </r>
  <r>
    <s v="P0024"/>
    <s v="Hannah-Louise Robinson"/>
    <n v="60"/>
    <s v="Senior Adults"/>
    <s v="Male"/>
    <s v="Diabetes"/>
    <s v="Metformin"/>
    <x v="1"/>
    <s v="120/80"/>
    <n v="160"/>
    <s v="Physiotherapy"/>
    <d v="2018-04-05T00:00:00"/>
    <s v="Dr. Patel"/>
    <n v="100.87"/>
    <s v="Consultation"/>
    <x v="1"/>
    <n v="415.77"/>
    <s v="Not Paid"/>
    <s v="50%"/>
  </r>
  <r>
    <s v="P0025"/>
    <s v="Christopherowen"/>
    <n v="60"/>
    <s v="Senior Adults"/>
    <s v="Male"/>
    <s v="Unknown"/>
    <s v="Atorvastatin"/>
    <x v="3"/>
    <s v="105/68"/>
    <n v="220"/>
    <s v="Inhaler prescription"/>
    <d v="2020-02-20T00:00:00"/>
    <s v="Dr. Adams"/>
    <n v="45"/>
    <s v="X-ray"/>
    <x v="3"/>
    <n v="237.53"/>
    <s v="Pending"/>
    <s v="50%"/>
  </r>
  <r>
    <s v="P0026"/>
    <s v="Henry Adams"/>
    <n v="40"/>
    <s v="Middle Age Adults"/>
    <s v="Male"/>
    <s v="Hypertension"/>
    <s v="Atorvastatin"/>
    <x v="3"/>
    <s v="120/80"/>
    <n v="200"/>
    <s v="Surgery"/>
    <d v="2020-02-20T00:00:00"/>
    <s v="Dr. Lee"/>
    <n v="41.04"/>
    <s v="Physiotherapy"/>
    <x v="3"/>
    <n v="142.1"/>
    <s v="Paid"/>
    <s v="0%"/>
  </r>
  <r>
    <s v="P0027"/>
    <s v="Ethan-Allan Hill"/>
    <n v="70"/>
    <s v="Senior Adults"/>
    <s v="Male"/>
    <s v="Heart Disease"/>
    <s v="Metformin"/>
    <x v="3"/>
    <s v="130/85"/>
    <n v="160"/>
    <s v="Dietary Changes"/>
    <d v="2020-02-20T00:00:00"/>
    <s v="Dr. Smith"/>
    <n v="113.11"/>
    <s v="Medication Refill"/>
    <x v="3"/>
    <n v="478.88"/>
    <s v="Pending"/>
    <s v="50%"/>
  </r>
  <r>
    <s v="P0028"/>
    <s v="Sofia Mitchell"/>
    <n v="46"/>
    <s v="Middle Age Adults"/>
    <s v="Female"/>
    <s v="Asthma"/>
    <s v="Atorvastatin"/>
    <x v="1"/>
    <s v="110/70"/>
    <n v="220"/>
    <s v="Surgery"/>
    <d v="2018-04-05T00:00:00"/>
    <s v="Dr. Smith"/>
    <n v="24.78"/>
    <s v="X-ray"/>
    <x v="1"/>
    <n v="304.32"/>
    <s v="Paid"/>
    <s v="50%"/>
  </r>
  <r>
    <s v="P0029"/>
    <s v="Grace Ward"/>
    <n v="70"/>
    <s v="Senior Adults"/>
    <s v="Male"/>
    <s v="Asthma"/>
    <s v="Albuterol"/>
    <x v="1"/>
    <s v="110/70"/>
    <n v="220"/>
    <s v="Counseling"/>
    <d v="2018-04-05T00:00:00"/>
    <s v="Dr. Smith"/>
    <n v="17.850000000000001"/>
    <s v="X-ray"/>
    <x v="1"/>
    <n v="90.76"/>
    <s v="Not Paid"/>
    <s v="75%"/>
  </r>
  <r>
    <s v="P0030"/>
    <s v="Jennifer Wilson"/>
    <n v="25"/>
    <s v="Young Adults"/>
    <s v="Female"/>
    <s v="Hypertension"/>
    <s v="Unknown"/>
    <x v="1"/>
    <s v="130/85"/>
    <n v="160"/>
    <s v="Physiotherapy"/>
    <d v="2018-04-05T00:00:00"/>
    <s v="Dr. Patel"/>
    <n v="167.26"/>
    <s v="Physiotherapy"/>
    <x v="1"/>
    <n v="471.24"/>
    <s v="Pending"/>
    <s v="50%"/>
  </r>
  <r>
    <s v="P0031"/>
    <s v="David Miller"/>
    <n v="25"/>
    <s v="Young Adults"/>
    <s v="Female"/>
    <s v="Unknown"/>
    <s v="Unknown"/>
    <x v="0"/>
    <s v="140/90"/>
    <n v="200"/>
    <s v="Medication"/>
    <d v="2020-01-15T00:00:00"/>
    <s v="Dr. Johnson"/>
    <n v="178.32"/>
    <s v="X-ray"/>
    <x v="0"/>
    <n v="294.32"/>
    <s v="Not Paid"/>
    <s v="25%"/>
  </r>
  <r>
    <s v="P0032"/>
    <s v="Emily Johnsn"/>
    <n v="70"/>
    <s v="Senior Adults"/>
    <s v="Male"/>
    <s v="Asthma"/>
    <s v="Metformin"/>
    <x v="0"/>
    <s v="140/90"/>
    <n v="220"/>
    <s v="Counseling"/>
    <d v="2020-01-15T00:00:00"/>
    <s v="Dr. Brown"/>
    <n v="135.33000000000001"/>
    <s v="X-ray"/>
    <x v="0"/>
    <n v="463.46"/>
    <s v="Paid"/>
    <s v="50%"/>
  </r>
  <r>
    <s v="P0033"/>
    <s v="Martinez, Isabella"/>
    <n v="35"/>
    <s v="Adults"/>
    <s v="Female"/>
    <s v="Hypertension"/>
    <s v="Atorvastatin"/>
    <x v="3"/>
    <s v="110/70"/>
    <n v="180"/>
    <s v="Physiotherapy"/>
    <d v="2020-02-20T00:00:00"/>
    <s v="Dr. Patel"/>
    <n v="102.46"/>
    <s v="X-ray"/>
    <x v="3"/>
    <n v="397.82"/>
    <s v="Pending"/>
    <s v="25%"/>
  </r>
  <r>
    <s v="P0034"/>
    <s v="Anthony Tomas"/>
    <n v="60"/>
    <s v="Senior Adults"/>
    <s v="Female"/>
    <s v="Diabetes"/>
    <s v="Lisinopril"/>
    <x v="4"/>
    <s v="110/70"/>
    <n v="160"/>
    <s v="Surgery"/>
    <d v="2019-03-25T00:00:00"/>
    <s v="Dr. Lee"/>
    <n v="67.36"/>
    <s v="Physiotherapy"/>
    <x v="4"/>
    <n v="220.66"/>
    <s v="Pending"/>
    <s v="50%"/>
  </r>
  <r>
    <s v="P0035"/>
    <s v="Sara Parker"/>
    <n v="25"/>
    <s v="Young Adults"/>
    <s v="Female"/>
    <s v="Unknown"/>
    <s v="Lisinopril"/>
    <x v="3"/>
    <s v="130/85"/>
    <n v="146"/>
    <s v="Lifestyle Modification"/>
    <d v="2020-02-20T00:00:00"/>
    <s v="Dr. Smith"/>
    <n v="163.44"/>
    <s v="MRI Scan"/>
    <x v="3"/>
    <n v="77.150000000000006"/>
    <s v="Paid"/>
    <s v="75%"/>
  </r>
  <r>
    <s v="P0036"/>
    <s v="Benjamin Evans"/>
    <n v="60"/>
    <s v="Senior Adults"/>
    <s v="Female"/>
    <s v="Heart Disease"/>
    <s v="Atorvastatin"/>
    <x v="2"/>
    <s v="140/90"/>
    <n v="146"/>
    <s v="Lifestyle Modification"/>
    <d v="2019-12-01T00:00:00"/>
    <s v="Dr. Patel"/>
    <n v="34.76"/>
    <s v="MRI Scan"/>
    <x v="2"/>
    <n v="60.94"/>
    <s v="Pending"/>
    <s v="75%"/>
  </r>
  <r>
    <s v="P0037"/>
    <s v="Victor Gonzalez"/>
    <n v="25"/>
    <s v="Young Adults"/>
    <s v="Female"/>
    <s v="Asthma"/>
    <s v="Lisinopril"/>
    <x v="0"/>
    <s v="110/70"/>
    <n v="200"/>
    <s v="Counseling"/>
    <d v="2020-01-15T00:00:00"/>
    <s v="Dr. Lee"/>
    <n v="160.19"/>
    <s v="Physiotherapy"/>
    <x v="0"/>
    <n v="384.98"/>
    <s v="Pending"/>
    <s v="75%"/>
  </r>
  <r>
    <s v="P0038"/>
    <s v="Ava Grace"/>
    <n v="40"/>
    <s v="Middle Age Adults"/>
    <s v="Female"/>
    <s v="Hypertension"/>
    <s v="Metformin"/>
    <x v="1"/>
    <s v="140/90"/>
    <n v="180"/>
    <s v="Surgery"/>
    <d v="2018-04-05T00:00:00"/>
    <s v="Dr. Williams"/>
    <n v="87.36"/>
    <s v="X-ray"/>
    <x v="1"/>
    <n v="288.63"/>
    <s v="Pending"/>
    <s v="50%"/>
  </r>
  <r>
    <s v="P0039"/>
    <s v="Adam Brooks"/>
    <n v="46"/>
    <s v="Middle Age Adults"/>
    <s v="Female"/>
    <s v="Diabetes"/>
    <s v="Metformin"/>
    <x v="0"/>
    <s v="110/70"/>
    <n v="220"/>
    <s v="Counseling"/>
    <d v="2020-01-15T00:00:00"/>
    <s v="Dr. Brown"/>
    <n v="72.95"/>
    <s v="Blood Test"/>
    <x v="0"/>
    <n v="167.85"/>
    <s v="Not Paid"/>
    <s v="75%"/>
  </r>
  <r>
    <s v="P0040"/>
    <s v="Katherine Clark"/>
    <n v="25"/>
    <s v="Young Adults"/>
    <s v="Male"/>
    <s v="Heart Disease"/>
    <s v="Atorvastatin"/>
    <x v="1"/>
    <s v="120/80"/>
    <n v="146"/>
    <s v="Surgery"/>
    <d v="2018-04-05T00:00:00"/>
    <s v="Dr. Lee"/>
    <n v="156.55000000000001"/>
    <s v="Physiotherapy"/>
    <x v="1"/>
    <n v="84.34"/>
    <s v="Not Paid"/>
    <s v="0%"/>
  </r>
  <r>
    <s v="P0041"/>
    <s v="Thomas Morgan"/>
    <n v="60"/>
    <s v="Senior Adults"/>
    <s v="Male"/>
    <s v="Hypertension"/>
    <s v="Lisinopril"/>
    <x v="2"/>
    <s v="105/68"/>
    <n v="200"/>
    <s v="Dietary Changes"/>
    <d v="2019-12-01T00:00:00"/>
    <s v="Dr. Williams"/>
    <n v="188.16"/>
    <s v="X-ray"/>
    <x v="2"/>
    <n v="483.7"/>
    <s v="Paid"/>
    <s v="50%"/>
  </r>
  <r>
    <s v="P0042"/>
    <s v="Zachary Turner"/>
    <n v="40"/>
    <s v="Middle Age Adults"/>
    <s v="Female"/>
    <s v="Hypertension"/>
    <s v="Metformin"/>
    <x v="2"/>
    <s v="120/80"/>
    <n v="180"/>
    <s v="Dietary Changes"/>
    <d v="2019-12-01T00:00:00"/>
    <s v="Dr. Patel"/>
    <n v="163.18"/>
    <s v="Physiotherapy"/>
    <x v="2"/>
    <n v="360.79"/>
    <s v="Paid"/>
    <s v="50%"/>
  </r>
  <r>
    <s v="P0043"/>
    <s v="Zoey Matthews"/>
    <n v="25"/>
    <s v="Young Adults"/>
    <s v="Female"/>
    <s v="Heart Disease"/>
    <s v="Metformin"/>
    <x v="0"/>
    <s v="110/70"/>
    <n v="180"/>
    <s v="Dietary Changes"/>
    <d v="2020-01-15T00:00:00"/>
    <s v="Dr. Patel"/>
    <n v="159.28"/>
    <s v="Consultation"/>
    <x v="0"/>
    <n v="322.23"/>
    <s v="Paid"/>
    <s v="50%"/>
  </r>
  <r>
    <s v="P0044"/>
    <s v="Calvin Harper"/>
    <n v="35"/>
    <s v="Adults"/>
    <s v="Male"/>
    <s v="Diabetes"/>
    <s v="Albuterol"/>
    <x v="1"/>
    <s v="105/68"/>
    <n v="200"/>
    <s v="Medication"/>
    <d v="2018-04-05T00:00:00"/>
    <s v="Dr. Smith"/>
    <n v="74.760000000000005"/>
    <s v="X-ray"/>
    <x v="1"/>
    <n v="140"/>
    <s v="Paid"/>
    <s v="25%"/>
  </r>
  <r>
    <s v="P0045"/>
    <s v="Gabriella Lewis"/>
    <n v="46"/>
    <s v="Middle Age Adults"/>
    <s v="Female"/>
    <s v="Diabetes"/>
    <s v="Albuterol"/>
    <x v="2"/>
    <s v="105/68"/>
    <n v="200"/>
    <s v="Lifestyle Modification"/>
    <d v="2019-12-01T00:00:00"/>
    <s v="Dr. Williams"/>
    <n v="60.3"/>
    <s v="Physiotherapy"/>
    <x v="2"/>
    <n v="392.51"/>
    <s v="Paid"/>
    <s v="50%"/>
  </r>
  <r>
    <s v="P0046"/>
    <s v="Mark Green"/>
    <n v="25"/>
    <s v="Young Adults"/>
    <s v="Male"/>
    <s v="Unknown"/>
    <s v="Metformin"/>
    <x v="3"/>
    <s v="110/70"/>
    <n v="220"/>
    <s v="Medication"/>
    <d v="2020-02-20T00:00:00"/>
    <s v="Dr. Johnson"/>
    <n v="191.22"/>
    <s v="Consultation"/>
    <x v="3"/>
    <n v="83.28"/>
    <s v="Paid"/>
    <s v="25%"/>
  </r>
  <r>
    <s v="P0047"/>
    <s v="Daniel King"/>
    <n v="40"/>
    <s v="Middle Age Adults"/>
    <s v="Female"/>
    <s v="Asthma"/>
    <s v="Atorvastatin"/>
    <x v="3"/>
    <s v="110/70"/>
    <n v="200"/>
    <s v="Counseling"/>
    <d v="2020-02-20T00:00:00"/>
    <s v="Dr. Johnson"/>
    <n v="118.63"/>
    <s v="Physiotherapy"/>
    <x v="3"/>
    <n v="135.22"/>
    <s v="Paid"/>
    <s v="75%"/>
  </r>
  <r>
    <s v="P0048"/>
    <s v="Olivia Hall"/>
    <n v="35"/>
    <s v="Adults"/>
    <s v="Female"/>
    <s v="Heart Disease"/>
    <s v="Unknown"/>
    <x v="1"/>
    <s v="140/90"/>
    <n v="220"/>
    <s v="Lifestyle Modification"/>
    <d v="2018-04-05T00:00:00"/>
    <s v="Dr. Johnson"/>
    <n v="165.57"/>
    <s v="Consultation"/>
    <x v="1"/>
    <n v="97.17"/>
    <s v="Pending"/>
    <s v="25%"/>
  </r>
  <r>
    <s v="P0049"/>
    <s v="Brianna Lee"/>
    <n v="70"/>
    <s v="Senior Adults"/>
    <s v="Female"/>
    <s v="Heart Disease"/>
    <s v="Unknown"/>
    <x v="0"/>
    <s v="110/70"/>
    <n v="220"/>
    <s v="Counseling"/>
    <d v="2020-01-15T00:00:00"/>
    <s v="Dr. Lee"/>
    <n v="104.7"/>
    <s v="Medication Refill"/>
    <x v="0"/>
    <n v="478.73"/>
    <s v="Pending"/>
    <s v="75%"/>
  </r>
  <r>
    <s v="P0050"/>
    <s v="Alexander Phillips"/>
    <n v="40"/>
    <s v="Middle Age Adults"/>
    <s v="Male"/>
    <s v="Heart Disease"/>
    <s v="Metformin"/>
    <x v="2"/>
    <s v="130/85"/>
    <n v="160"/>
    <s v="Physiotherapy"/>
    <d v="2019-12-01T00:00:00"/>
    <s v="Dr. Brown"/>
    <n v="165.23"/>
    <s v="X-ray"/>
    <x v="2"/>
    <n v="240.03"/>
    <s v="Pending"/>
    <s v="50%"/>
  </r>
  <r>
    <s v="P0051"/>
    <s v="Samuel Scott"/>
    <n v="40"/>
    <s v="Middle Age Adults"/>
    <s v="Male"/>
    <s v="Diabetes"/>
    <s v="Metformin"/>
    <x v="0"/>
    <s v="110/70"/>
    <n v="180"/>
    <s v="Counseling"/>
    <d v="2020-01-15T00:00:00"/>
    <s v="Dr. Patel"/>
    <n v="121.17"/>
    <s v="MRI Scan"/>
    <x v="0"/>
    <n v="351.64"/>
    <s v="Paid"/>
    <s v="75%"/>
  </r>
  <r>
    <s v="P0052"/>
    <s v="Maddison Young"/>
    <n v="35"/>
    <s v="Adults"/>
    <s v="Female"/>
    <s v="Asthma"/>
    <s v="Metformin"/>
    <x v="3"/>
    <s v="130/85"/>
    <n v="180"/>
    <s v="Rest, hydration"/>
    <d v="2020-02-20T00:00:00"/>
    <s v="Dr. Johnson"/>
    <n v="50"/>
    <s v="Consultation"/>
    <x v="3"/>
    <n v="100"/>
    <s v="Paid"/>
    <s v="80%"/>
  </r>
  <r>
    <s v="P0053"/>
    <s v="Evelyn Baker"/>
    <n v="40"/>
    <s v="Middle Age Adults"/>
    <s v="Male"/>
    <s v="Unknown"/>
    <s v="Atorvastatin"/>
    <x v="2"/>
    <s v="110/70"/>
    <n v="180"/>
    <s v="Medication"/>
    <d v="2019-12-01T00:00:00"/>
    <s v="Dr. Williams"/>
    <n v="87.34"/>
    <s v="Physiotherapy"/>
    <x v="2"/>
    <n v="264.20999999999998"/>
    <s v="Paid"/>
    <s v="50%"/>
  </r>
  <r>
    <s v="P0054"/>
    <s v="Aiden Gonzales"/>
    <n v="35"/>
    <s v="Adults"/>
    <s v="Female"/>
    <s v="Hypertension"/>
    <s v="Albuterol"/>
    <x v="0"/>
    <s v="140/90"/>
    <n v="160"/>
    <s v="Counseling"/>
    <d v="2020-01-15T00:00:00"/>
    <s v="Dr. Brown"/>
    <n v="51.66"/>
    <s v="Medication Refill"/>
    <x v="0"/>
    <n v="336.83"/>
    <s v="Paid"/>
    <s v="0%"/>
  </r>
  <r>
    <s v="P0055"/>
    <s v="Ryan Nelson"/>
    <n v="25"/>
    <s v="Young Adults"/>
    <s v="Female"/>
    <s v="Hypertension"/>
    <s v="Metformin"/>
    <x v="4"/>
    <s v="130/85"/>
    <n v="220"/>
    <s v="Medication"/>
    <d v="2019-03-25T00:00:00"/>
    <s v="Dr. Williams"/>
    <n v="73.7"/>
    <s v="MRI Scan"/>
    <x v="4"/>
    <n v="124.98"/>
    <s v="Not Paid"/>
    <s v="50%"/>
  </r>
  <r>
    <s v="P0056"/>
    <s v="Abigail Carter"/>
    <n v="35"/>
    <s v="Adults"/>
    <s v="Female"/>
    <s v="Heart Disease"/>
    <s v="Metformin"/>
    <x v="1"/>
    <s v="120/80"/>
    <n v="220"/>
    <s v="Surgery"/>
    <d v="2018-04-05T00:00:00"/>
    <s v="Dr. Lee"/>
    <n v="13.13"/>
    <s v="Consultation"/>
    <x v="1"/>
    <n v="105.44"/>
    <s v="Pending"/>
    <s v="25%"/>
  </r>
  <r>
    <s v="P0057"/>
    <s v="David Lee"/>
    <n v="35"/>
    <s v="Adults"/>
    <s v="Male"/>
    <s v="Asthma"/>
    <s v="Lisinopril"/>
    <x v="1"/>
    <s v="130/85"/>
    <n v="200"/>
    <s v="Surgery"/>
    <d v="2018-04-05T00:00:00"/>
    <s v="Dr. Patel"/>
    <n v="176.04"/>
    <s v="Medication Refill"/>
    <x v="1"/>
    <n v="121.61"/>
    <s v="Pending"/>
    <s v="50%"/>
  </r>
  <r>
    <s v="P0058"/>
    <s v="Laura Martinez"/>
    <n v="46"/>
    <s v="Middle Age Adults"/>
    <s v="Female"/>
    <s v="Diabetes"/>
    <s v="Atorvastatin"/>
    <x v="4"/>
    <s v="140/90"/>
    <n v="160"/>
    <s v="Medication"/>
    <d v="2019-03-25T00:00:00"/>
    <s v="Dr. Smith"/>
    <n v="129.38"/>
    <s v="Consultation"/>
    <x v="4"/>
    <n v="490.32"/>
    <s v="Not Paid"/>
    <s v="75%"/>
  </r>
  <r>
    <s v="P0059"/>
    <s v="Michael Wilson"/>
    <n v="35"/>
    <s v="Adults"/>
    <s v="Male"/>
    <s v="Asthma"/>
    <s v="Metformin"/>
    <x v="3"/>
    <s v="130/85"/>
    <n v="200"/>
    <s v="Dietary Changes"/>
    <d v="2020-02-20T00:00:00"/>
    <s v="Dr. Williams"/>
    <n v="85.38"/>
    <s v="X-ray"/>
    <x v="3"/>
    <n v="210.67"/>
    <s v="Pending"/>
    <s v="25%"/>
  </r>
  <r>
    <s v="P0060"/>
    <s v="Emily Davis"/>
    <n v="35"/>
    <s v="Adults"/>
    <s v="Male"/>
    <s v="Asthma"/>
    <s v="Lisinopril"/>
    <x v="2"/>
    <s v="110/70"/>
    <n v="160"/>
    <s v="Counseling"/>
    <d v="2019-12-01T00:00:00"/>
    <s v="Dr. Smith"/>
    <n v="199.74"/>
    <s v="X-ray"/>
    <x v="2"/>
    <n v="105.84"/>
    <s v="Pending"/>
    <s v="25%"/>
  </r>
  <r>
    <s v="P0061"/>
    <s v="Laura Martinez"/>
    <n v="70"/>
    <s v="Senior Adults"/>
    <s v="Male"/>
    <s v="Diabetes"/>
    <s v="Unknown"/>
    <x v="1"/>
    <s v="110/70"/>
    <n v="200"/>
    <s v="Dietary Changes"/>
    <d v="2018-04-05T00:00:00"/>
    <s v="Dr. Lee"/>
    <n v="191.68"/>
    <s v="Consultation"/>
    <x v="1"/>
    <n v="146.72999999999999"/>
    <s v="Pending"/>
    <s v="0%"/>
  </r>
  <r>
    <s v="P0062"/>
    <s v="Laura Martinez"/>
    <n v="25"/>
    <s v="Young Adults"/>
    <s v="Male"/>
    <s v="Heart Disease"/>
    <s v="Metformin"/>
    <x v="4"/>
    <s v="140/90"/>
    <n v="146"/>
    <s v="Counseling"/>
    <d v="2019-03-25T00:00:00"/>
    <s v="Dr. Williams"/>
    <n v="102.25"/>
    <s v="Blood Test"/>
    <x v="4"/>
    <n v="418.74"/>
    <s v="Pending"/>
    <s v="50%"/>
  </r>
  <r>
    <s v="P0063"/>
    <s v="Robert Brown"/>
    <n v="46"/>
    <s v="Middle Age Adults"/>
    <s v="Male"/>
    <s v="Asthma"/>
    <s v="Metformin"/>
    <x v="4"/>
    <s v="105/68"/>
    <n v="180"/>
    <s v="Lifestyle Modification"/>
    <d v="2019-03-25T00:00:00"/>
    <s v="Dr. Smith"/>
    <n v="168.77"/>
    <s v="MRI Scan"/>
    <x v="4"/>
    <n v="209.43"/>
    <s v="Pending"/>
    <s v="25%"/>
  </r>
  <r>
    <s v="P0064"/>
    <s v="Sarah Johnson"/>
    <n v="70"/>
    <s v="Senior Adults"/>
    <s v="Female"/>
    <s v="Hypertension"/>
    <s v="Lisinopril"/>
    <x v="3"/>
    <s v="110/70"/>
    <n v="180"/>
    <s v="Lifestyle Modification"/>
    <d v="2020-02-20T00:00:00"/>
    <s v="Dr. Johnson"/>
    <n v="156.08000000000001"/>
    <s v="MRI Scan"/>
    <x v="3"/>
    <n v="309.51"/>
    <s v="Not Paid"/>
    <s v="50%"/>
  </r>
  <r>
    <s v="P0065"/>
    <s v="James Taylor"/>
    <n v="60"/>
    <s v="Senior Adults"/>
    <s v="Female"/>
    <s v="Diabetes"/>
    <s v="Atorvastatin"/>
    <x v="3"/>
    <s v="120/80"/>
    <n v="220"/>
    <s v="Dietary Changes"/>
    <d v="2020-02-20T00:00:00"/>
    <s v="Dr. Johnson"/>
    <n v="183.13"/>
    <s v="Consultation"/>
    <x v="3"/>
    <n v="472.61"/>
    <s v="Not Paid"/>
    <s v="75%"/>
  </r>
  <r>
    <s v="P0066"/>
    <s v="Julian Montgomery"/>
    <n v="25"/>
    <s v="Young Adults"/>
    <s v="Female"/>
    <s v="Unknown"/>
    <s v="Metformin"/>
    <x v="0"/>
    <s v="140/90"/>
    <n v="146"/>
    <s v="Counseling"/>
    <d v="2020-01-15T00:00:00"/>
    <s v="Dr. Brown"/>
    <n v="41.02"/>
    <s v="X-ray"/>
    <x v="0"/>
    <n v="145.27000000000001"/>
    <s v="Paid"/>
    <s v="50%"/>
  </r>
  <r>
    <s v="P0067"/>
    <s v="Cynthia Adams"/>
    <n v="25"/>
    <s v="Young Adults"/>
    <s v="Female"/>
    <s v="Heart Disease"/>
    <s v="Unknown"/>
    <x v="1"/>
    <s v="130/85"/>
    <n v="180"/>
    <s v="Physiotherapy"/>
    <d v="2018-04-05T00:00:00"/>
    <s v="Dr. Brown"/>
    <n v="143.37"/>
    <s v="X-ray"/>
    <x v="1"/>
    <n v="265.87"/>
    <s v="Paid"/>
    <s v="25%"/>
  </r>
  <r>
    <s v="P0068"/>
    <s v="Sydney Martin"/>
    <n v="60"/>
    <s v="Senior Adults"/>
    <s v="Female"/>
    <s v="Diabetes"/>
    <s v="Metformin"/>
    <x v="0"/>
    <s v="130/85"/>
    <n v="220"/>
    <s v="Counseling"/>
    <d v="2020-01-15T00:00:00"/>
    <s v="Dr. Johnson"/>
    <n v="18.190000000000001"/>
    <s v="X-ray"/>
    <x v="0"/>
    <n v="411.26"/>
    <s v="Pending"/>
    <s v="50%"/>
  </r>
  <r>
    <s v="P0069"/>
    <s v="Alison Cox"/>
    <n v="35"/>
    <s v="Adults"/>
    <s v="Female"/>
    <s v="Unknown"/>
    <s v="Unknown"/>
    <x v="4"/>
    <s v="120/80"/>
    <n v="146"/>
    <s v="Physiotherapy"/>
    <d v="2019-03-25T00:00:00"/>
    <s v="Dr. Brown"/>
    <n v="188.33"/>
    <s v="X-ray"/>
    <x v="4"/>
    <n v="493.36"/>
    <s v="Pending"/>
    <s v="25%"/>
  </r>
  <r>
    <s v="P0070"/>
    <s v="Philip Bell"/>
    <n v="70"/>
    <s v="Senior Adults"/>
    <s v="Female"/>
    <s v="Unknown"/>
    <s v="Albuterol"/>
    <x v="2"/>
    <s v="110/70"/>
    <n v="180"/>
    <s v="Surgery"/>
    <d v="2019-12-01T00:00:00"/>
    <s v="Dr. Johnson"/>
    <n v="68.989999999999995"/>
    <s v="Physiotherapy"/>
    <x v="2"/>
    <n v="328.02"/>
    <s v="Pending"/>
    <s v="0%"/>
  </r>
  <r>
    <s v="P0071"/>
    <s v="Anthony Page"/>
    <n v="40"/>
    <s v="Middle Age Adults"/>
    <s v="Female"/>
    <s v="Asthma"/>
    <s v="Albuterol"/>
    <x v="2"/>
    <s v="140/90"/>
    <n v="200"/>
    <s v="Physiotherapy"/>
    <d v="2019-12-01T00:00:00"/>
    <s v="Dr. Patel"/>
    <n v="176.54"/>
    <s v="Consultation"/>
    <x v="2"/>
    <n v="224.81"/>
    <s v="Paid"/>
    <s v="75%"/>
  </r>
  <r>
    <s v="P0072"/>
    <s v="Hailey Perry"/>
    <n v="46"/>
    <s v="Middle Age Adults"/>
    <s v="Female"/>
    <s v="Asthma"/>
    <s v="Unknown"/>
    <x v="3"/>
    <s v="120/80"/>
    <n v="160"/>
    <s v="Surgery"/>
    <d v="2020-02-20T00:00:00"/>
    <s v="Dr. Patel"/>
    <n v="199.78"/>
    <s v="Blood Test"/>
    <x v="3"/>
    <n v="271.45999999999998"/>
    <s v="Pending"/>
    <s v="25%"/>
  </r>
  <r>
    <s v="P0073"/>
    <s v="Gabriel Bryant"/>
    <n v="40"/>
    <s v="Middle Age Adults"/>
    <s v="Female"/>
    <s v="Asthma"/>
    <s v="Atorvastatin"/>
    <x v="2"/>
    <s v="110/70"/>
    <n v="146"/>
    <s v="Medication"/>
    <d v="2019-12-01T00:00:00"/>
    <s v="Dr. Williams"/>
    <n v="130.01"/>
    <s v="Consultation"/>
    <x v="2"/>
    <n v="393.35"/>
    <s v="Not Paid"/>
    <s v="25%"/>
  </r>
  <r>
    <s v="P0074"/>
    <s v="Grayson Baileyy"/>
    <n v="60"/>
    <s v="Senior Adults"/>
    <s v="Male"/>
    <s v="Diabetes"/>
    <s v="Metformin"/>
    <x v="2"/>
    <s v="140/90"/>
    <n v="220"/>
    <s v="Lifestyle Modification"/>
    <d v="2019-12-01T00:00:00"/>
    <s v="Dr. Smith"/>
    <n v="43.92"/>
    <s v="Physiotherapy"/>
    <x v="2"/>
    <n v="207.35"/>
    <s v="Not Paid"/>
    <s v="25%"/>
  </r>
  <r>
    <s v="P0075"/>
    <s v="Christian Wood"/>
    <n v="25"/>
    <s v="Young Adults"/>
    <s v="Female"/>
    <s v="Diabetes"/>
    <s v="Metformin"/>
    <x v="2"/>
    <s v="130/85"/>
    <n v="146"/>
    <s v="Lifestyle Modification"/>
    <d v="2019-12-01T00:00:00"/>
    <s v="Dr. Johnson"/>
    <n v="190.76"/>
    <s v="X-ray"/>
    <x v="2"/>
    <n v="269.31"/>
    <s v="Not Paid"/>
    <s v="25%"/>
  </r>
  <r>
    <s v="P0076"/>
    <s v="Scarlett Barnes"/>
    <n v="25"/>
    <s v="Young Adults"/>
    <s v="Male"/>
    <s v="Heart Disease"/>
    <s v="Albuterol"/>
    <x v="4"/>
    <s v="140/90"/>
    <n v="220"/>
    <s v="Medication"/>
    <d v="2019-03-25T00:00:00"/>
    <s v="Dr. Williams"/>
    <n v="114.48"/>
    <s v="Blood Test"/>
    <x v="4"/>
    <n v="224.82"/>
    <s v="Not Paid"/>
    <s v="25%"/>
  </r>
  <r>
    <s v="P0077"/>
    <s v="Nathaniel Ross"/>
    <n v="46"/>
    <s v="Middle Age Adults"/>
    <s v="Female"/>
    <s v="Asthma"/>
    <s v="Unknown"/>
    <x v="2"/>
    <s v="105/68"/>
    <n v="146"/>
    <s v="Surgery"/>
    <d v="2019-12-01T00:00:00"/>
    <s v="Dr. Smith"/>
    <n v="180.71"/>
    <s v="X-ray"/>
    <x v="2"/>
    <n v="417.09"/>
    <s v="Pending"/>
    <s v="50%"/>
  </r>
  <r>
    <s v="P0078"/>
    <s v="Elizabeth Hamilton"/>
    <n v="25"/>
    <s v="Young Adults"/>
    <s v="Female"/>
    <s v="Unknown"/>
    <s v="Metformin"/>
    <x v="2"/>
    <s v="140/90"/>
    <n v="220"/>
    <s v="Physiotherapy"/>
    <d v="2019-12-01T00:00:00"/>
    <s v="Dr. Williams"/>
    <n v="93.88"/>
    <s v="X-ray"/>
    <x v="2"/>
    <n v="240.61"/>
    <s v="Pending"/>
    <s v="75%"/>
  </r>
  <r>
    <s v="P0079"/>
    <s v="Cooper Watson"/>
    <n v="25"/>
    <s v="Young Adults"/>
    <s v="Female"/>
    <s v="Hypertension"/>
    <s v="Metformin"/>
    <x v="2"/>
    <s v="105/68"/>
    <n v="180"/>
    <s v="Medication"/>
    <d v="2019-12-01T00:00:00"/>
    <s v="Dr. Johnson"/>
    <n v="27.79"/>
    <s v="Consultation"/>
    <x v="2"/>
    <n v="206.65"/>
    <s v="Not Paid"/>
    <s v="50%"/>
  </r>
  <r>
    <s v="P0080"/>
    <s v="Melissa Brooks"/>
    <n v="46"/>
    <s v="Middle Age Adults"/>
    <s v="Male"/>
    <s v="Heart Disease"/>
    <s v="Atorvastatin"/>
    <x v="0"/>
    <s v="140/90"/>
    <n v="200"/>
    <s v="Counseling"/>
    <d v="2020-01-15T00:00:00"/>
    <s v="Dr. Williams"/>
    <n v="141.41999999999999"/>
    <s v="Consultation"/>
    <x v="0"/>
    <n v="107.22"/>
    <s v="Paid"/>
    <s v="0%"/>
  </r>
  <r>
    <s v="P0081"/>
    <s v="Daniel Scott"/>
    <n v="70"/>
    <s v="Senior Adults"/>
    <s v="Male"/>
    <s v="Diabetes"/>
    <s v="Lisinopril"/>
    <x v="4"/>
    <s v="105/68"/>
    <n v="180"/>
    <s v="Surgery"/>
    <d v="2019-03-25T00:00:00"/>
    <s v="Dr. Williams"/>
    <n v="187.08"/>
    <s v="Consultation"/>
    <x v="4"/>
    <n v="125.21"/>
    <s v="Pending"/>
    <s v="25%"/>
  </r>
  <r>
    <s v="P0082"/>
    <s v="Landon Richards"/>
    <n v="70"/>
    <s v="Senior Adults"/>
    <s v="Female"/>
    <s v="Heart Disease"/>
    <s v="Albuterol"/>
    <x v="3"/>
    <s v="130/85"/>
    <n v="200"/>
    <s v="Surgery"/>
    <d v="2020-02-20T00:00:00"/>
    <s v="Dr. Williams"/>
    <n v="115.53"/>
    <s v="MRI Scan"/>
    <x v="3"/>
    <n v="129.41"/>
    <s v="Paid"/>
    <s v="25%"/>
  </r>
  <r>
    <s v="P0083"/>
    <s v="Jeremiah Wrightt"/>
    <n v="46"/>
    <s v="Middle Age Adults"/>
    <s v="Male"/>
    <s v="Heart Disease"/>
    <s v="Albuterol"/>
    <x v="0"/>
    <s v="110/70"/>
    <n v="180"/>
    <s v="Dietary Changes"/>
    <d v="2020-01-15T00:00:00"/>
    <s v="Dr. Williams"/>
    <n v="114.39"/>
    <s v="Consultation"/>
    <x v="0"/>
    <n v="498.84"/>
    <s v="Pending"/>
    <s v="50%"/>
  </r>
  <r>
    <s v="P0084"/>
    <s v="Jose Flores"/>
    <n v="60"/>
    <s v="Senior Adults"/>
    <s v="Male"/>
    <s v="Heart Disease"/>
    <s v="Lisinopril"/>
    <x v="1"/>
    <s v="105/68"/>
    <n v="180"/>
    <s v="Physiotherapy"/>
    <d v="2018-04-05T00:00:00"/>
    <s v="Dr. Williams"/>
    <n v="131.31"/>
    <s v="Consultation"/>
    <x v="1"/>
    <n v="396.62"/>
    <s v="Paid"/>
    <s v="25%"/>
  </r>
  <r>
    <s v="P0085"/>
    <s v="Chloe Campbell"/>
    <n v="25"/>
    <s v="Young Adults"/>
    <s v="Female"/>
    <s v="Heart Disease"/>
    <s v="Metformin"/>
    <x v="4"/>
    <s v="105/68"/>
    <n v="146"/>
    <s v="Surgery"/>
    <d v="2019-03-25T00:00:00"/>
    <s v="Dr. Williams"/>
    <n v="165.03"/>
    <s v="MRI Scan"/>
    <x v="4"/>
    <n v="300.64"/>
    <s v="Not Paid"/>
    <s v="25%"/>
  </r>
  <r>
    <s v="P0086"/>
    <s v="Oscar Simmons"/>
    <n v="25"/>
    <s v="Young Adults"/>
    <s v="Male"/>
    <s v="Hypertension"/>
    <s v="Atorvastatin"/>
    <x v="4"/>
    <s v="130/85"/>
    <n v="160"/>
    <s v="Dietary Changes"/>
    <d v="2019-03-25T00:00:00"/>
    <s v="Dr. Johnson"/>
    <n v="150.22999999999999"/>
    <s v="Physiotherapy"/>
    <x v="4"/>
    <n v="354.94"/>
    <s v="Paid"/>
    <s v="0%"/>
  </r>
  <r>
    <s v="P0087"/>
    <s v="Genesis Peterson"/>
    <n v="60"/>
    <s v="Senior Adults"/>
    <s v="Female"/>
    <s v="Asthma"/>
    <s v="Atorvastatin"/>
    <x v="1"/>
    <s v="105/68"/>
    <n v="220"/>
    <s v="Lifestyle Modification"/>
    <d v="2018-04-05T00:00:00"/>
    <s v="Dr. Smith"/>
    <n v="126.23"/>
    <s v="X-ray"/>
    <x v="1"/>
    <n v="444.52"/>
    <s v="Pending"/>
    <s v="75%"/>
  </r>
  <r>
    <s v="P0088"/>
    <s v="Kayleigh Howard"/>
    <n v="70"/>
    <s v="Senior Adults"/>
    <s v="Female"/>
    <s v="Unknown"/>
    <s v="Albuterol"/>
    <x v="1"/>
    <s v="120/80"/>
    <n v="220"/>
    <s v="Dietary Changes"/>
    <d v="2018-04-05T00:00:00"/>
    <s v="Dr. Smith"/>
    <n v="100.52"/>
    <s v="Medication Refill"/>
    <x v="1"/>
    <n v="131.1"/>
    <s v="Paid"/>
    <s v="25%"/>
  </r>
  <r>
    <s v="P0089"/>
    <s v="Aisabelle Dawson"/>
    <n v="35"/>
    <s v="Adults"/>
    <s v="Female"/>
    <s v="Heart Disease"/>
    <s v="Atorvastatin"/>
    <x v="1"/>
    <s v="130/85"/>
    <n v="220"/>
    <s v="Physiotherapy"/>
    <d v="2018-04-05T00:00:00"/>
    <s v="Dr. Williams"/>
    <n v="39.18"/>
    <s v="Consultation"/>
    <x v="1"/>
    <n v="196.29"/>
    <s v="Pending"/>
    <s v="0%"/>
  </r>
  <r>
    <s v="P0090"/>
    <s v="Eleanor Powell"/>
    <n v="35"/>
    <s v="Adults"/>
    <s v="Female"/>
    <s v="Heart Disease"/>
    <s v="Lisinopril"/>
    <x v="3"/>
    <s v="120/80"/>
    <n v="200"/>
    <s v="Dietary Changes"/>
    <d v="2020-02-20T00:00:00"/>
    <s v="Dr. Smith"/>
    <n v="100.3"/>
    <s v="Medication Refill"/>
    <x v="3"/>
    <n v="422.05"/>
    <s v="Not Paid"/>
    <s v="0%"/>
  </r>
  <r>
    <s v="P0091"/>
    <s v="Xavier Long"/>
    <n v="35"/>
    <s v="Adults"/>
    <s v="Female"/>
    <s v="Heart Disease"/>
    <s v="Metformin"/>
    <x v="2"/>
    <s v="130/85"/>
    <n v="220"/>
    <s v="Physiotherapy"/>
    <d v="2019-12-01T00:00:00"/>
    <s v="Dr. Brown"/>
    <n v="182.69"/>
    <s v="Physiotherapy"/>
    <x v="2"/>
    <n v="407.22"/>
    <s v="Paid"/>
    <s v="0%"/>
  </r>
  <r>
    <s v="P0092"/>
    <s v="Sebastian Fleming"/>
    <n v="70"/>
    <s v="Senior Adults"/>
    <s v="Female"/>
    <s v="Asthma"/>
    <s v="Lisinopril"/>
    <x v="4"/>
    <s v="105/68"/>
    <n v="220"/>
    <s v="Surgery"/>
    <d v="2019-03-25T00:00:00"/>
    <s v="Dr. Williams"/>
    <n v="88.7"/>
    <s v="X-ray"/>
    <x v="4"/>
    <n v="249.94"/>
    <s v="Not Paid"/>
    <s v="0%"/>
  </r>
  <r>
    <s v="P0093"/>
    <s v="Julian Barnett"/>
    <n v="70"/>
    <s v="Senior Adults"/>
    <s v="Female"/>
    <s v="Diabetes"/>
    <s v="Unknown"/>
    <x v="2"/>
    <s v="120/80"/>
    <n v="146"/>
    <s v="Medication"/>
    <d v="2019-12-01T00:00:00"/>
    <s v="Dr. Brown"/>
    <n v="33.35"/>
    <s v="Consultation"/>
    <x v="2"/>
    <n v="189.63"/>
    <s v="Pending"/>
    <s v="0%"/>
  </r>
  <r>
    <s v="P0094"/>
    <s v="Nolan Armstrong"/>
    <n v="60"/>
    <s v="Senior Adults"/>
    <s v="Female"/>
    <s v="Diabetes"/>
    <s v="Albuterol"/>
    <x v="2"/>
    <s v="105/68"/>
    <n v="180"/>
    <s v="Counseling"/>
    <d v="2019-12-01T00:00:00"/>
    <s v="Dr. Williams"/>
    <n v="126.58"/>
    <s v="Physiotherapy"/>
    <x v="2"/>
    <n v="266.31"/>
    <s v="Pending"/>
    <s v="75%"/>
  </r>
  <r>
    <s v="P0095"/>
    <s v="Sadie Hopkins"/>
    <n v="25"/>
    <s v="Young Adults"/>
    <s v="Female"/>
    <s v="Hypertension"/>
    <s v="Atorvastatin"/>
    <x v="1"/>
    <s v="130/85"/>
    <n v="220"/>
    <s v="Physiotherapy"/>
    <d v="2018-04-05T00:00:00"/>
    <s v="Dr. Williams"/>
    <n v="114.01"/>
    <s v="X-ray"/>
    <x v="1"/>
    <n v="384.6"/>
    <s v="Pending"/>
    <s v="75%"/>
  </r>
  <r>
    <s v="P0096"/>
    <s v="Aria Patrick"/>
    <n v="60"/>
    <s v="Senior Adults"/>
    <s v="Male"/>
    <s v="Diabetes"/>
    <s v="Unknown"/>
    <x v="3"/>
    <s v="105/68"/>
    <n v="160"/>
    <s v="Surgery"/>
    <d v="2020-02-20T00:00:00"/>
    <s v="Dr. Smith"/>
    <n v="128.21"/>
    <s v="Physiotherapy"/>
    <x v="3"/>
    <n v="153.12"/>
    <s v="Pending"/>
    <s v="50%"/>
  </r>
  <r>
    <s v="P0097"/>
    <s v="Taylor Griffin"/>
    <n v="60"/>
    <s v="Senior Adults"/>
    <s v="Male"/>
    <s v="Heart Disease"/>
    <s v="Atorvastatin"/>
    <x v="0"/>
    <s v="120/80"/>
    <n v="220"/>
    <s v="Medication"/>
    <d v="2020-01-15T00:00:00"/>
    <s v="Dr. Patel"/>
    <n v="168.03"/>
    <s v="Blood Test"/>
    <x v="0"/>
    <n v="155.01"/>
    <s v="Pending"/>
    <s v="75%"/>
  </r>
  <r>
    <s v="P0098"/>
    <s v="Micah Jenkins"/>
    <n v="70"/>
    <s v="Senior Adults"/>
    <s v="Female"/>
    <s v="Heart Disease"/>
    <s v="Metformin"/>
    <x v="3"/>
    <s v="120/80"/>
    <n v="200"/>
    <s v="Lifestyle Modification"/>
    <d v="2020-02-20T00:00:00"/>
    <s v="Dr. Patel"/>
    <n v="196.35"/>
    <s v="Blood Test"/>
    <x v="3"/>
    <n v="110.2"/>
    <s v="Paid"/>
    <s v="75%"/>
  </r>
  <r>
    <s v="P0099"/>
    <s v="Finn Butler"/>
    <n v="35"/>
    <s v="Adults"/>
    <s v="Female"/>
    <s v="Heart Disease"/>
    <s v="Metformin"/>
    <x v="2"/>
    <s v="105/68"/>
    <n v="200"/>
    <s v="Dietary Changes"/>
    <d v="2019-12-01T00:00:00"/>
    <s v="Dr. Smith"/>
    <n v="199.74"/>
    <s v="Physiotherapy"/>
    <x v="2"/>
    <n v="241.35"/>
    <s v="Pending"/>
    <s v="25%"/>
  </r>
  <r>
    <s v="P0100"/>
    <s v="Harper Quinn"/>
    <n v="40"/>
    <s v="Middle Age Adults"/>
    <s v="Female"/>
    <s v="Hypertension"/>
    <s v="Metformin"/>
    <x v="3"/>
    <s v="140/90"/>
    <n v="200"/>
    <s v="Counseling"/>
    <d v="2020-02-20T00:00:00"/>
    <s v="Dr. Brown"/>
    <n v="84.88"/>
    <s v="Blood Test"/>
    <x v="3"/>
    <n v="270.68"/>
    <s v="Pending"/>
    <s v="25%"/>
  </r>
  <r>
    <s v="P0101"/>
    <s v="Dulce Craigg"/>
    <n v="25"/>
    <s v="Young Adults"/>
    <s v="Female"/>
    <s v="Heart Disease"/>
    <s v="Atorvastatin"/>
    <x v="1"/>
    <s v="130/85"/>
    <n v="220"/>
    <s v="Surgery"/>
    <d v="2018-04-05T00:00:00"/>
    <s v="Dr. Brown"/>
    <n v="55.75"/>
    <s v="Medication Refill"/>
    <x v="1"/>
    <n v="58.24"/>
    <s v="Not Paid"/>
    <s v="50%"/>
  </r>
  <r>
    <s v="P0102"/>
    <s v="Mara Carroll"/>
    <n v="70"/>
    <s v="Senior Adults"/>
    <s v="Male"/>
    <s v="Diabetes"/>
    <s v="Unknown"/>
    <x v="0"/>
    <s v="130/85"/>
    <n v="146"/>
    <s v="Dietary Changes"/>
    <d v="2020-01-15T00:00:00"/>
    <s v="Dr. Smith"/>
    <n v="153.05000000000001"/>
    <s v="Physiotherapy"/>
    <x v="0"/>
    <n v="129.69"/>
    <s v="Not Paid"/>
    <s v="0%"/>
  </r>
  <r>
    <s v="P0103"/>
    <s v="Philip Schwarz"/>
    <n v="35"/>
    <s v="Adults"/>
    <s v="Female"/>
    <s v="Asthma"/>
    <s v="Metformin"/>
    <x v="1"/>
    <s v="105/68"/>
    <n v="160"/>
    <s v="Surgery"/>
    <d v="2018-04-05T00:00:00"/>
    <s v="Dr. Williams"/>
    <n v="117.34"/>
    <s v="MRI Scan"/>
    <x v="1"/>
    <n v="494.88"/>
    <s v="Pending"/>
    <s v="75%"/>
  </r>
  <r>
    <s v="P0104"/>
    <s v="Kathleen Brennan"/>
    <n v="40"/>
    <s v="Middle Age Adults"/>
    <s v="Male"/>
    <s v="Asthma"/>
    <s v="Unknown"/>
    <x v="0"/>
    <s v="140/90"/>
    <n v="220"/>
    <s v="Medication"/>
    <d v="2020-01-15T00:00:00"/>
    <s v="Dr. Smith"/>
    <n v="18.37"/>
    <s v="MRI Scan"/>
    <x v="0"/>
    <n v="468.49"/>
    <s v="Pending"/>
    <s v="75%"/>
  </r>
  <r>
    <s v="P0105"/>
    <s v="Nereida O'Carroll"/>
    <n v="40"/>
    <s v="Middle Age Adults"/>
    <s v="Female"/>
    <s v="Unknown"/>
    <s v="Atorvastatin"/>
    <x v="2"/>
    <s v="120/80"/>
    <n v="146"/>
    <s v="Counseling"/>
    <d v="2019-12-01T00:00:00"/>
    <s v="Dr. Smith"/>
    <n v="196.6"/>
    <s v="Consultation"/>
    <x v="2"/>
    <n v="331.26"/>
    <s v="Pending"/>
    <s v="75%"/>
  </r>
  <r>
    <s v="P0106"/>
    <s v="Gaston Goldwyn"/>
    <n v="70"/>
    <s v="Senior Adults"/>
    <s v="Female"/>
    <s v="Diabetes"/>
    <s v="Unknown"/>
    <x v="0"/>
    <s v="110/70"/>
    <n v="146"/>
    <s v="Counseling"/>
    <d v="2020-01-15T00:00:00"/>
    <s v="Dr. Brown"/>
    <n v="85.08"/>
    <s v="X-ray"/>
    <x v="0"/>
    <n v="456.65"/>
    <s v="Paid"/>
    <s v="0%"/>
  </r>
  <r>
    <s v="P0107"/>
    <s v="Etta Molinari"/>
    <n v="46"/>
    <s v="Middle Age Adults"/>
    <s v="Female"/>
    <s v="Heart Disease"/>
    <s v="Atorvastatin"/>
    <x v="0"/>
    <s v="110/70"/>
    <n v="220"/>
    <s v="Surgery"/>
    <d v="2020-01-15T00:00:00"/>
    <s v="Dr. Lee"/>
    <n v="125.08"/>
    <s v="Consultation"/>
    <x v="0"/>
    <n v="407.85"/>
    <s v="Paid"/>
    <s v="50%"/>
  </r>
  <r>
    <s v="P0108"/>
    <s v="Earlean Van Huff"/>
    <n v="25"/>
    <s v="Young Adults"/>
    <s v="Male"/>
    <s v="Asthma"/>
    <s v="Atorvastatin"/>
    <x v="0"/>
    <s v="105/68"/>
    <n v="220"/>
    <s v="Medication"/>
    <d v="2020-01-15T00:00:00"/>
    <s v="Dr. Smith"/>
    <n v="188.36"/>
    <s v="X-ray"/>
    <x v="0"/>
    <n v="491.47"/>
    <s v="Pending"/>
    <s v="25%"/>
  </r>
  <r>
    <s v="P0109"/>
    <s v="Vincenza Knudson"/>
    <n v="40"/>
    <s v="Middle Age Adults"/>
    <s v="Male"/>
    <s v="Diabetes"/>
    <s v="Albuterol"/>
    <x v="3"/>
    <s v="140/90"/>
    <n v="146"/>
    <s v="Lifestyle Modification"/>
    <d v="2020-02-20T00:00:00"/>
    <s v="Dr. Johnson"/>
    <n v="51.59"/>
    <s v="MRI Scan"/>
    <x v="3"/>
    <n v="198.15"/>
    <s v="Pending"/>
    <s v="0%"/>
  </r>
  <r>
    <s v="P0110"/>
    <s v="Fallon Marie"/>
    <n v="70"/>
    <s v="Senior Adults"/>
    <s v="Female"/>
    <s v="Asthma"/>
    <s v="Atorvastatin"/>
    <x v="3"/>
    <s v="140/90"/>
    <n v="146"/>
    <s v="Medication"/>
    <d v="2020-02-20T00:00:00"/>
    <s v="Dr. Patel"/>
    <n v="152.85"/>
    <s v="Consultation"/>
    <x v="3"/>
    <n v="227.02"/>
    <s v="Pending"/>
    <s v="75%"/>
  </r>
  <r>
    <s v="P0111"/>
    <s v="Arcelia Nguyen"/>
    <n v="70"/>
    <s v="Senior Adults"/>
    <s v="Female"/>
    <s v="Heart Disease"/>
    <s v="Atorvastatin"/>
    <x v="2"/>
    <s v="130/85"/>
    <n v="146"/>
    <s v="Surgery"/>
    <d v="2019-12-01T00:00:00"/>
    <s v="Dr. Johnson"/>
    <n v="122.05"/>
    <s v="MRI Scan"/>
    <x v="2"/>
    <n v="275.49"/>
    <s v="Pending"/>
    <s v="25%"/>
  </r>
  <r>
    <s v="P0112"/>
    <s v="Franklyn Dahlen"/>
    <n v="35"/>
    <s v="Adults"/>
    <s v="Female"/>
    <s v="Asthma"/>
    <s v="Lisinopril"/>
    <x v="0"/>
    <s v="120/80"/>
    <n v="220"/>
    <s v="Medication"/>
    <d v="2020-01-15T00:00:00"/>
    <s v="Dr. Johnson"/>
    <n v="95.97"/>
    <s v="Medication Refill"/>
    <x v="0"/>
    <n v="359.98"/>
    <s v="Pending"/>
    <s v="25%"/>
  </r>
  <r>
    <s v="P0113"/>
    <s v="Sherron Carl"/>
    <n v="46"/>
    <s v="Middle Age Adults"/>
    <s v="Female"/>
    <s v="Unknown"/>
    <s v="Metformin"/>
    <x v="4"/>
    <s v="140/90"/>
    <n v="146"/>
    <s v="Counseling"/>
    <d v="2019-03-25T00:00:00"/>
    <s v="Dr. Williams"/>
    <n v="21.2"/>
    <s v="Physiotherapy"/>
    <x v="4"/>
    <n v="413.77"/>
    <s v="Not Paid"/>
    <s v="75%"/>
  </r>
  <r>
    <s v="P0114"/>
    <s v="Marcel Swindell"/>
    <n v="25"/>
    <s v="Young Adults"/>
    <s v="Male"/>
    <s v="Unknown"/>
    <s v="Albuterol"/>
    <x v="2"/>
    <s v="110/70"/>
    <n v="200"/>
    <s v="Lifestyle Modification"/>
    <d v="2019-12-01T00:00:00"/>
    <s v="Dr. Lee"/>
    <n v="73.790000000000006"/>
    <s v="Consultation"/>
    <x v="2"/>
    <n v="212.49"/>
    <s v="Pending"/>
    <s v="50%"/>
  </r>
  <r>
    <s v="P0115"/>
    <s v="Kina"/>
    <n v="60"/>
    <s v="Senior Adults"/>
    <s v="Male"/>
    <s v="Asthma"/>
    <s v="Albuterol"/>
    <x v="0"/>
    <s v="120/80"/>
    <n v="220"/>
    <s v="Dietary Changes"/>
    <d v="2020-01-15T00:00:00"/>
    <s v="Dr. Brown"/>
    <n v="46.51"/>
    <s v="MRI Scan"/>
    <x v="0"/>
    <n v="149.31"/>
    <s v="Paid"/>
    <s v="75%"/>
  </r>
  <r>
    <s v="P0116"/>
    <s v="Shavonne Lonsdale"/>
    <n v="35"/>
    <s v="Adults"/>
    <s v="Female"/>
    <s v="Diabetes"/>
    <s v="Albuterol"/>
    <x v="0"/>
    <s v="120/80"/>
    <n v="200"/>
    <s v="Medication"/>
    <d v="2020-01-15T00:00:00"/>
    <s v="Dr. Patel"/>
    <n v="110.32"/>
    <s v="MRI Scan"/>
    <x v="0"/>
    <n v="352.45"/>
    <s v="Pending"/>
    <s v="75%"/>
  </r>
  <r>
    <s v="P0117"/>
    <s v="Shavon Kotsonis"/>
    <n v="40"/>
    <s v="Middle Age Adults"/>
    <s v="Female"/>
    <s v="Diabetes"/>
    <s v="Lisinopril"/>
    <x v="3"/>
    <s v="105/68"/>
    <n v="180"/>
    <s v="Lifestyle Modification"/>
    <d v="2020-02-20T00:00:00"/>
    <s v="Dr. Johnson"/>
    <n v="86.75"/>
    <s v="Medication Refill"/>
    <x v="3"/>
    <n v="208.82"/>
    <s v="Pending"/>
    <s v="50%"/>
  </r>
  <r>
    <s v="P0118"/>
    <s v="Lauralee Coakley"/>
    <n v="40"/>
    <s v="Middle Age Adults"/>
    <s v="Male"/>
    <s v="Diabetes"/>
    <s v="Atorvastatin"/>
    <x v="2"/>
    <s v="140/90"/>
    <n v="220"/>
    <s v="Lifestyle Modification"/>
    <d v="2019-12-01T00:00:00"/>
    <s v="Dr. Patel"/>
    <n v="52.06"/>
    <s v="X-ray"/>
    <x v="2"/>
    <n v="188.42"/>
    <s v="Not Paid"/>
    <s v="50%"/>
  </r>
  <r>
    <s v="P0119"/>
    <s v="Loreta Hoffman"/>
    <n v="35"/>
    <s v="Adults"/>
    <s v="Female"/>
    <s v="Asthma"/>
    <s v="Metformin"/>
    <x v="0"/>
    <s v="105/68"/>
    <n v="180"/>
    <s v="Counseling"/>
    <d v="2020-01-15T00:00:00"/>
    <s v="Dr. Lee"/>
    <n v="132.69999999999999"/>
    <s v="Physiotherapy"/>
    <x v="0"/>
    <n v="326.51"/>
    <s v="Pending"/>
    <s v="75%"/>
  </r>
  <r>
    <s v="P0120"/>
    <s v="Teresa Daniels"/>
    <n v="70"/>
    <s v="Senior Adults"/>
    <s v="Female"/>
    <s v="Diabetes"/>
    <s v="Unknown"/>
    <x v="0"/>
    <s v="140/90"/>
    <n v="146"/>
    <s v="Dietary Changes"/>
    <d v="2020-01-15T00:00:00"/>
    <s v="Dr. Lee"/>
    <n v="138"/>
    <s v="Blood Test"/>
    <x v="0"/>
    <n v="443.47"/>
    <s v="Pending"/>
    <s v="75%"/>
  </r>
  <r>
    <s v="P0121"/>
    <s v="Belinda Manning"/>
    <n v="40"/>
    <s v="Middle Age Adults"/>
    <s v="Female"/>
    <s v="Heart Disease"/>
    <s v="Atorvastatin"/>
    <x v="2"/>
    <s v="130/85"/>
    <n v="146"/>
    <s v="Physiotherapy"/>
    <d v="2019-12-01T00:00:00"/>
    <s v="Dr. Williams"/>
    <n v="104.16"/>
    <s v="Consultation"/>
    <x v="2"/>
    <n v="375.61"/>
    <s v="Pending"/>
    <s v="25%"/>
  </r>
  <r>
    <s v="P0122"/>
    <s v="Holly Brennan"/>
    <n v="46"/>
    <s v="Middle Age Adults"/>
    <s v="Female"/>
    <s v="Unknown"/>
    <s v="Lisinopril"/>
    <x v="4"/>
    <s v="105/68"/>
    <n v="160"/>
    <s v="Medication"/>
    <d v="2019-03-25T00:00:00"/>
    <s v="Dr. Smith"/>
    <n v="45.25"/>
    <s v="Consultation"/>
    <x v="4"/>
    <n v="290.17"/>
    <s v="Not Paid"/>
    <s v="25%"/>
  </r>
  <r>
    <s v="P0123"/>
    <s v="Many Conant"/>
    <n v="25"/>
    <s v="Young Adults"/>
    <s v="Female"/>
    <s v="Heart Disease"/>
    <s v="Atorvastatin"/>
    <x v="2"/>
    <s v="105/68"/>
    <n v="146"/>
    <s v="Medication"/>
    <d v="2019-12-01T00:00:00"/>
    <s v="Dr. Brown"/>
    <n v="138.5"/>
    <s v="Consultation"/>
    <x v="2"/>
    <n v="81.94"/>
    <s v="Pending"/>
    <s v="75%"/>
  </r>
  <r>
    <s v="P0124"/>
    <s v="Libbie Thompson"/>
    <n v="46"/>
    <s v="Middle Age Adults"/>
    <s v="Female"/>
    <s v="Diabetes"/>
    <s v="Atorvastatin"/>
    <x v="2"/>
    <s v="110/70"/>
    <n v="180"/>
    <s v="Lifestyle Modification"/>
    <d v="2019-12-01T00:00:00"/>
    <s v="Dr. Brown"/>
    <n v="198.25"/>
    <s v="Medication Refill"/>
    <x v="2"/>
    <n v="65.27"/>
    <s v="Pending"/>
    <s v="0%"/>
  </r>
  <r>
    <s v="P0125"/>
    <s v="Lester Liz"/>
    <n v="40"/>
    <s v="Middle Age Adults"/>
    <s v="Male"/>
    <s v="Heart Disease"/>
    <s v="Lisinopril"/>
    <x v="4"/>
    <s v="105/68"/>
    <n v="146"/>
    <s v="Dietary Changes"/>
    <d v="2019-03-25T00:00:00"/>
    <s v="Dr. Brown"/>
    <n v="155.75"/>
    <s v="X-ray"/>
    <x v="4"/>
    <n v="295.2"/>
    <s v="Paid"/>
    <s v="50%"/>
  </r>
  <r>
    <s v="P0126"/>
    <s v="Marvel Tamara"/>
    <n v="60"/>
    <s v="Senior Adults"/>
    <s v="Male"/>
    <s v="Diabetes"/>
    <s v="Albuterol"/>
    <x v="2"/>
    <s v="140/90"/>
    <n v="220"/>
    <s v="Dietary Changes"/>
    <d v="2019-12-01T00:00:00"/>
    <s v="Dr. Williams"/>
    <n v="113"/>
    <s v="Blood Test"/>
    <x v="2"/>
    <n v="266.24"/>
    <s v="Not Paid"/>
    <s v="75%"/>
  </r>
  <r>
    <s v="P0127"/>
    <s v="Angelyn"/>
    <n v="25"/>
    <s v="Young Adults"/>
    <s v="Female"/>
    <s v="Asthma"/>
    <s v="Albuterol"/>
    <x v="0"/>
    <s v="110/70"/>
    <n v="146"/>
    <s v="Dietary Changes"/>
    <d v="2020-01-15T00:00:00"/>
    <s v="Dr. Brown"/>
    <n v="82.58"/>
    <s v="Physiotherapy"/>
    <x v="0"/>
    <n v="81.099999999999994"/>
    <s v="Not Paid"/>
    <s v="25%"/>
  </r>
  <r>
    <s v="P0128"/>
    <s v="Francesca Neuel"/>
    <n v="25"/>
    <s v="Young Adults"/>
    <s v="Male"/>
    <s v="Heart Disease"/>
    <s v="Metformin"/>
    <x v="2"/>
    <s v="105/68"/>
    <n v="160"/>
    <s v="Physiotherapy"/>
    <d v="2019-12-01T00:00:00"/>
    <s v="Dr. Williams"/>
    <n v="30.96"/>
    <s v="X-ray"/>
    <x v="2"/>
    <n v="112.71"/>
    <s v="Pending"/>
    <s v="75%"/>
  </r>
  <r>
    <s v="P0129"/>
    <s v="Garth Liam"/>
    <n v="35"/>
    <s v="Adults"/>
    <s v="Female"/>
    <s v="Asthma"/>
    <s v="Metformin"/>
    <x v="4"/>
    <s v="105/68"/>
    <n v="146"/>
    <s v="Counseling"/>
    <d v="2019-03-25T00:00:00"/>
    <s v="Dr. Brown"/>
    <n v="170.5"/>
    <s v="Physiotherapy"/>
    <x v="4"/>
    <n v="482.22"/>
    <s v="Pending"/>
    <s v="25%"/>
  </r>
  <r>
    <s v="P0130"/>
    <s v="Carla Pamela"/>
    <n v="35"/>
    <s v="Adults"/>
    <s v="Female"/>
    <s v="Asthma"/>
    <s v="Albuterol"/>
    <x v="1"/>
    <s v="130/85"/>
    <n v="180"/>
    <s v="Counseling"/>
    <d v="2018-04-05T00:00:00"/>
    <s v="Dr. Williams"/>
    <n v="16.739999999999998"/>
    <s v="Consultation"/>
    <x v="1"/>
    <n v="475.4"/>
    <s v="Not Paid"/>
    <s v="0%"/>
  </r>
  <r>
    <s v="P0131"/>
    <s v="Veta Mason"/>
    <n v="60"/>
    <s v="Senior Adults"/>
    <s v="Female"/>
    <s v="Hypertension"/>
    <s v="Unknown"/>
    <x v="2"/>
    <s v="105/68"/>
    <n v="180"/>
    <s v="Dietary Changes"/>
    <d v="2019-12-01T00:00:00"/>
    <s v="Dr. Patel"/>
    <n v="188.53"/>
    <s v="Consultation"/>
    <x v="2"/>
    <n v="445.09"/>
    <s v="Pending"/>
    <s v="25%"/>
  </r>
  <r>
    <s v="P0132"/>
    <s v="Stasia Julie"/>
    <n v="70"/>
    <s v="Senior Adults"/>
    <s v="Female"/>
    <s v="Diabetes"/>
    <s v="Atorvastatin"/>
    <x v="3"/>
    <s v="120/80"/>
    <n v="146"/>
    <s v="Physiotherapy"/>
    <d v="2020-02-20T00:00:00"/>
    <s v="Dr. Smith"/>
    <n v="21.2"/>
    <s v="Blood Test"/>
    <x v="3"/>
    <n v="160.22999999999999"/>
    <s v="Not Paid"/>
    <s v="25%"/>
  </r>
  <r>
    <s v="P0133"/>
    <s v="Jona Nicole"/>
    <n v="25"/>
    <s v="Young Adults"/>
    <s v="Female"/>
    <s v="Unknown"/>
    <s v="Unknown"/>
    <x v="0"/>
    <s v="110/70"/>
    <n v="180"/>
    <s v="Medication"/>
    <d v="2020-01-15T00:00:00"/>
    <s v="Dr. Patel"/>
    <n v="68.97"/>
    <s v="Medication Refill"/>
    <x v="0"/>
    <n v="418.02"/>
    <s v="Not Paid"/>
    <s v="50%"/>
  </r>
  <r>
    <s v="P0134"/>
    <s v="Judie Donnie"/>
    <n v="60"/>
    <s v="Senior Adults"/>
    <s v="Female"/>
    <s v="Diabetes"/>
    <s v="Atorvastatin"/>
    <x v="0"/>
    <s v="120/80"/>
    <n v="180"/>
    <s v="Medication"/>
    <d v="2020-01-15T00:00:00"/>
    <s v="Dr. Brown"/>
    <n v="72.06"/>
    <s v="Consultation"/>
    <x v="0"/>
    <n v="362.27"/>
    <s v="Paid"/>
    <s v="75%"/>
  </r>
  <r>
    <s v="P0135"/>
    <s v="Dewitt Keith"/>
    <n v="35"/>
    <s v="Adults"/>
    <s v="Male"/>
    <s v="Unknown"/>
    <s v="Albuterol"/>
    <x v="3"/>
    <s v="110/70"/>
    <n v="160"/>
    <s v="Lifestyle Modification"/>
    <d v="2020-02-20T00:00:00"/>
    <s v="Dr. Brown"/>
    <n v="71.88"/>
    <s v="Medication Refill"/>
    <x v="3"/>
    <n v="237.53"/>
    <s v="Not Paid"/>
    <s v="0%"/>
  </r>
  <r>
    <s v="P0136"/>
    <s v="Nena Dianne"/>
    <n v="35"/>
    <s v="Adults"/>
    <s v="Female"/>
    <s v="Diabetes"/>
    <s v="Metformin"/>
    <x v="3"/>
    <s v="130/85"/>
    <n v="220"/>
    <s v="Medication"/>
    <d v="2020-02-20T00:00:00"/>
    <s v="Dr. Smith"/>
    <n v="180.73"/>
    <s v="Consultation"/>
    <x v="3"/>
    <n v="166.38"/>
    <s v="Pending"/>
    <s v="75%"/>
  </r>
  <r>
    <s v="P0137"/>
    <s v="Kelsie Finn"/>
    <n v="25"/>
    <s v="Young Adults"/>
    <s v="Female"/>
    <s v="Asthma"/>
    <s v="Metformin"/>
    <x v="2"/>
    <s v="105/68"/>
    <n v="160"/>
    <s v="Medication"/>
    <d v="2019-12-01T00:00:00"/>
    <s v="Dr. Williams"/>
    <n v="190"/>
    <s v="Physiotherapy"/>
    <x v="2"/>
    <n v="201.04"/>
    <s v="Pending"/>
    <s v="50%"/>
  </r>
  <r>
    <s v="P0138"/>
    <s v="Sau Damala"/>
    <n v="46"/>
    <s v="Middle Age Adults"/>
    <s v="Female"/>
    <s v="Heart Disease"/>
    <s v="Unknown"/>
    <x v="3"/>
    <s v="105/68"/>
    <n v="200"/>
    <s v="Medication"/>
    <d v="2020-02-20T00:00:00"/>
    <s v="Dr. Lee"/>
    <n v="151.44"/>
    <s v="Consultation"/>
    <x v="3"/>
    <n v="182.18"/>
    <s v="Pending"/>
    <s v="25%"/>
  </r>
  <r>
    <s v="P0139"/>
    <s v="Shanice Ziko"/>
    <n v="40"/>
    <s v="Middle Age Adults"/>
    <s v="Male"/>
    <s v="Heart Disease"/>
    <s v="Metformin"/>
    <x v="1"/>
    <s v="105/68"/>
    <n v="160"/>
    <s v="Physiotherapy"/>
    <d v="2018-04-05T00:00:00"/>
    <s v="Dr. Williams"/>
    <n v="169.75"/>
    <s v="Consultation"/>
    <x v="1"/>
    <n v="111.86"/>
    <s v="Paid"/>
    <s v="75%"/>
  </r>
  <r>
    <s v="P0140"/>
    <s v="Chase Kidna"/>
    <n v="35"/>
    <s v="Adults"/>
    <s v="Female"/>
    <s v="Hypertension"/>
    <s v="Albuterol"/>
    <x v="4"/>
    <s v="110/70"/>
    <n v="146"/>
    <s v="Dietary Changes"/>
    <d v="2019-03-25T00:00:00"/>
    <s v="Dr. Johnson"/>
    <n v="184.87"/>
    <s v="Physiotherapy"/>
    <x v="4"/>
    <n v="453.37"/>
    <s v="Not Paid"/>
    <s v="50%"/>
  </r>
  <r>
    <s v="P0141"/>
    <s v="Tommie Josh"/>
    <n v="70"/>
    <s v="Senior Adults"/>
    <s v="Male"/>
    <s v="Unknown"/>
    <s v="Unknown"/>
    <x v="3"/>
    <s v="105/68"/>
    <n v="220"/>
    <s v="Lifestyle Modification"/>
    <d v="2020-02-20T00:00:00"/>
    <s v="Dr. Williams"/>
    <n v="172.26"/>
    <s v="Medication Refill"/>
    <x v="3"/>
    <n v="105.81"/>
    <s v="Not Paid"/>
    <s v="75%"/>
  </r>
  <r>
    <s v="P0142"/>
    <s v="Dorcas Nicole"/>
    <n v="70"/>
    <s v="Senior Adults"/>
    <s v="Female"/>
    <s v="Unknown"/>
    <s v="Atorvastatin"/>
    <x v="3"/>
    <s v="120/80"/>
    <n v="146"/>
    <s v="Lifestyle Modification"/>
    <d v="2020-02-20T00:00:00"/>
    <s v="Dr. Patel"/>
    <n v="122.96"/>
    <s v="MRI Scan"/>
    <x v="3"/>
    <n v="113.57"/>
    <s v="Not Paid"/>
    <s v="0%"/>
  </r>
  <r>
    <s v="P0143"/>
    <s v="Porsch"/>
    <n v="35"/>
    <s v="Adults"/>
    <s v="Female"/>
    <s v="Unknown"/>
    <s v="Metformin"/>
    <x v="1"/>
    <s v="105/68"/>
    <n v="200"/>
    <s v="Lifestyle Modification"/>
    <d v="2018-04-05T00:00:00"/>
    <s v="Dr. Williams"/>
    <n v="131.47999999999999"/>
    <s v="Blood Test"/>
    <x v="1"/>
    <n v="233.91"/>
    <s v="Pending"/>
    <s v="50%"/>
  </r>
  <r>
    <s v="P0144"/>
    <s v="Willodean Leah"/>
    <n v="46"/>
    <s v="Middle Age Adults"/>
    <s v="Female"/>
    <s v="Asthma"/>
    <s v="Lisinopril"/>
    <x v="0"/>
    <s v="130/85"/>
    <n v="220"/>
    <s v="Dietary Changes"/>
    <d v="2020-01-15T00:00:00"/>
    <s v="Dr. Smith"/>
    <n v="113.86"/>
    <s v="X-ray"/>
    <x v="0"/>
    <n v="260.63"/>
    <s v="Not Paid"/>
    <s v="0%"/>
  </r>
  <r>
    <s v="P0145"/>
    <s v="Weston Mac"/>
    <n v="46"/>
    <s v="Middle Age Adults"/>
    <s v="Female"/>
    <s v="Unknown"/>
    <s v="Metformin"/>
    <x v="0"/>
    <s v="120/80"/>
    <n v="180"/>
    <s v="Physiotherapy"/>
    <d v="2020-01-15T00:00:00"/>
    <s v="Dr. Williams"/>
    <n v="50.65"/>
    <s v="Consultation"/>
    <x v="0"/>
    <n v="180.04"/>
    <s v="Paid"/>
    <s v="25%"/>
  </r>
  <r>
    <s v="P0146"/>
    <s v="Roma Carlton"/>
    <n v="60"/>
    <s v="Senior Adults"/>
    <s v="Male"/>
    <s v="Heart Disease"/>
    <s v="Atorvastatin"/>
    <x v="2"/>
    <s v="105/68"/>
    <n v="160"/>
    <s v="Physiotherapy"/>
    <d v="2019-12-01T00:00:00"/>
    <s v="Dr. Johnson"/>
    <n v="14.59"/>
    <s v="Blood Test"/>
    <x v="2"/>
    <n v="357.24"/>
    <s v="Paid"/>
    <s v="25%"/>
  </r>
  <r>
    <s v="P0147"/>
    <s v="Felisa O'Nell"/>
    <n v="70"/>
    <s v="Senior Adults"/>
    <s v="Male"/>
    <s v="Asthma"/>
    <s v="Unknown"/>
    <x v="1"/>
    <s v="105/68"/>
    <n v="146"/>
    <s v="Surgery"/>
    <d v="2018-04-05T00:00:00"/>
    <s v="Dr. Johnson"/>
    <n v="20.25"/>
    <s v="X-ray"/>
    <x v="1"/>
    <n v="439.35"/>
    <s v="Pending"/>
    <s v="25%"/>
  </r>
  <r>
    <s v="P0148"/>
    <s v="Demetria Fishburn"/>
    <n v="60"/>
    <s v="Senior Adults"/>
    <s v="Female"/>
    <s v="Diabetes"/>
    <s v="Atorvastatin"/>
    <x v="4"/>
    <s v="140/90"/>
    <n v="200"/>
    <s v="Surgery"/>
    <d v="2019-03-25T00:00:00"/>
    <s v="Dr. Johnson"/>
    <n v="69.28"/>
    <s v="X-ray"/>
    <x v="4"/>
    <n v="478.37"/>
    <s v="Pending"/>
    <s v="50%"/>
  </r>
  <r>
    <s v="P0149"/>
    <s v="Jeromy Badmus"/>
    <n v="70"/>
    <s v="Senior Adults"/>
    <s v="Female"/>
    <s v="Unknown"/>
    <s v="Lisinopril"/>
    <x v="4"/>
    <s v="110/70"/>
    <n v="180"/>
    <s v="Surgery"/>
    <d v="2019-03-25T00:00:00"/>
    <s v="Dr. Williams"/>
    <n v="13.46"/>
    <s v="Consultation"/>
    <x v="4"/>
    <n v="347"/>
    <s v="Paid"/>
    <s v="75%"/>
  </r>
  <r>
    <s v="P0150"/>
    <s v="Rasheeda Keela"/>
    <n v="40"/>
    <s v="Middle Age Adults"/>
    <s v="Female"/>
    <s v="Unknown"/>
    <s v="Albuterol"/>
    <x v="1"/>
    <s v="120/80"/>
    <n v="160"/>
    <s v="Lifestyle Modification"/>
    <d v="2018-04-05T00:00:00"/>
    <s v="Dr. Johnson"/>
    <n v="140.04"/>
    <s v="Physiotherapy"/>
    <x v="1"/>
    <n v="50.04"/>
    <s v="Pending"/>
    <s v="50%"/>
  </r>
  <r>
    <s v="P0151"/>
    <s v="David Lee"/>
    <n v="40"/>
    <s v="Middle Age Adults"/>
    <s v="Male"/>
    <s v="Diabetes"/>
    <s v="Metformin"/>
    <x v="4"/>
    <s v="140/90"/>
    <n v="180"/>
    <s v="Lifestyle Modification"/>
    <d v="2019-03-25T00:00:00"/>
    <s v="Dr. Brown"/>
    <n v="71.33"/>
    <s v="MRI Scan"/>
    <x v="4"/>
    <n v="223.14"/>
    <s v="Pending"/>
    <s v="25%"/>
  </r>
  <r>
    <s v="P0152"/>
    <s v="Emily Davis"/>
    <n v="25"/>
    <s v="Young Adults"/>
    <s v="Female"/>
    <s v="Unknown"/>
    <s v="Unknown"/>
    <x v="0"/>
    <s v="130/85"/>
    <n v="160"/>
    <s v="Physiotherapy"/>
    <d v="2020-01-15T00:00:00"/>
    <s v="Dr. Williams"/>
    <n v="163.92"/>
    <s v="Medication Refill"/>
    <x v="0"/>
    <n v="343.35"/>
    <s v="Not Paid"/>
    <s v="75%"/>
  </r>
  <r>
    <s v="P0153"/>
    <s v="Laura Martinez"/>
    <n v="60"/>
    <s v="Senior Adults"/>
    <s v="Female"/>
    <s v="Diabetes"/>
    <s v="Albuterol"/>
    <x v="4"/>
    <s v="110/70"/>
    <n v="220"/>
    <s v="Medication"/>
    <d v="2019-03-25T00:00:00"/>
    <s v="Dr. Patel"/>
    <n v="195.63"/>
    <s v="Blood Test"/>
    <x v="4"/>
    <n v="360.46"/>
    <s v="Not Paid"/>
    <s v="50%"/>
  </r>
  <r>
    <s v="P0154"/>
    <s v="Michael Wilson"/>
    <n v="35"/>
    <s v="Adults"/>
    <s v="Female"/>
    <s v="Asthma"/>
    <s v="Atorvastatin"/>
    <x v="4"/>
    <s v="120/80"/>
    <n v="180"/>
    <s v="Surgery"/>
    <d v="2019-03-25T00:00:00"/>
    <s v="Dr. Brown"/>
    <n v="61.87"/>
    <s v="Consultation"/>
    <x v="4"/>
    <n v="111.25"/>
    <s v="Pending"/>
    <s v="50%"/>
  </r>
  <r>
    <s v="P0155"/>
    <s v="David Lee"/>
    <n v="60"/>
    <s v="Senior Adults"/>
    <s v="Male"/>
    <s v="Heart Disease"/>
    <s v="Unknown"/>
    <x v="1"/>
    <s v="105/68"/>
    <n v="180"/>
    <s v="Physiotherapy"/>
    <d v="2018-04-05T00:00:00"/>
    <s v="Dr. Williams"/>
    <n v="85.58"/>
    <s v="X-ray"/>
    <x v="1"/>
    <n v="230.48"/>
    <s v="Pending"/>
    <s v="75%"/>
  </r>
  <r>
    <s v="P0156"/>
    <s v="Mary Clark"/>
    <n v="35"/>
    <s v="Adults"/>
    <s v="Female"/>
    <s v="Diabetes"/>
    <s v="Albuterol"/>
    <x v="1"/>
    <s v="120/80"/>
    <n v="180"/>
    <s v="Medication"/>
    <d v="2018-04-05T00:00:00"/>
    <s v="Dr. Smith"/>
    <n v="31.81"/>
    <s v="Blood Test"/>
    <x v="1"/>
    <n v="257.29000000000002"/>
    <s v="Paid"/>
    <s v="25%"/>
  </r>
  <r>
    <s v="P0157"/>
    <s v="Robert Brown"/>
    <n v="46"/>
    <s v="Middle Age Adults"/>
    <s v="Male"/>
    <s v="Hypertension"/>
    <s v="Unknown"/>
    <x v="4"/>
    <s v="105/68"/>
    <n v="220"/>
    <s v="Dietary Changes"/>
    <d v="2019-03-25T00:00:00"/>
    <s v="Dr. Lee"/>
    <n v="187.45"/>
    <s v="MRI Scan"/>
    <x v="4"/>
    <n v="142.69"/>
    <s v="Paid"/>
    <s v="25%"/>
  </r>
  <r>
    <s v="P0158"/>
    <s v="Michael Wilson"/>
    <n v="60"/>
    <s v="Senior Adults"/>
    <s v="Female"/>
    <s v="Diabetes"/>
    <s v="Lisinopril"/>
    <x v="3"/>
    <s v="110/70"/>
    <n v="200"/>
    <s v="Surgery"/>
    <d v="2020-02-20T00:00:00"/>
    <s v="Dr. Brown"/>
    <n v="97.4"/>
    <s v="Physiotherapy"/>
    <x v="3"/>
    <n v="172.23"/>
    <s v="Pending"/>
    <s v="25%"/>
  </r>
  <r>
    <s v="P0159"/>
    <s v="Jane Smith"/>
    <n v="46"/>
    <s v="Middle Age Adults"/>
    <s v="Male"/>
    <s v="Unknown"/>
    <s v="Lisinopril"/>
    <x v="1"/>
    <s v="105/68"/>
    <n v="160"/>
    <s v="Medication"/>
    <d v="2018-04-05T00:00:00"/>
    <s v="Dr. Johnson"/>
    <n v="135.86000000000001"/>
    <s v="Physiotherapy"/>
    <x v="1"/>
    <n v="426.79"/>
    <s v="Pending"/>
    <s v="50%"/>
  </r>
  <r>
    <s v="P0160"/>
    <s v="Laura Martinez"/>
    <n v="40"/>
    <s v="Middle Age Adults"/>
    <s v="Female"/>
    <s v="Asthma"/>
    <s v="Metformin"/>
    <x v="2"/>
    <s v="130/85"/>
    <n v="180"/>
    <s v="Dietary Changes"/>
    <d v="2019-12-01T00:00:00"/>
    <s v="Dr. Patel"/>
    <n v="48.94"/>
    <s v="Consultation"/>
    <x v="2"/>
    <n v="410.35"/>
    <s v="Paid"/>
    <s v="25%"/>
  </r>
  <r>
    <s v="P0161"/>
    <s v="Sarah Johnson"/>
    <n v="40"/>
    <s v="Middle Age Adults"/>
    <s v="Female"/>
    <s v="Asthma"/>
    <s v="Metformin"/>
    <x v="2"/>
    <s v="105/68"/>
    <n v="220"/>
    <s v="Medication"/>
    <d v="2019-12-01T00:00:00"/>
    <s v="Dr. Williams"/>
    <n v="140.58000000000001"/>
    <s v="MRI Scan"/>
    <x v="2"/>
    <n v="218.96"/>
    <s v="Not Paid"/>
    <s v="25%"/>
  </r>
  <r>
    <s v="P0162"/>
    <s v="Aubrey Mitchell"/>
    <n v="25"/>
    <s v="Young Adults"/>
    <s v="Female"/>
    <s v="Diabetes"/>
    <s v="Lisinopril"/>
    <x v="0"/>
    <s v="130/85"/>
    <n v="200"/>
    <s v="Lifestyle Modification"/>
    <d v="2020-01-15T00:00:00"/>
    <s v="Dr. Lee"/>
    <n v="197.82"/>
    <s v="X-ray"/>
    <x v="0"/>
    <n v="184.25"/>
    <s v="Paid"/>
    <s v="50%"/>
  </r>
  <r>
    <s v="P0163"/>
    <s v="Charles Perez"/>
    <n v="60"/>
    <s v="Senior Adults"/>
    <s v="Male"/>
    <s v="Heart Disease"/>
    <s v="Unknown"/>
    <x v="4"/>
    <s v="110/70"/>
    <n v="160"/>
    <s v="Surgery"/>
    <d v="2019-03-25T00:00:00"/>
    <s v="Dr. Johnson"/>
    <n v="154.94"/>
    <s v="Blood Test"/>
    <x v="4"/>
    <n v="220.53"/>
    <s v="Pending"/>
    <s v="75%"/>
  </r>
  <r>
    <s v="P0164"/>
    <s v="Amber Roberts"/>
    <n v="46"/>
    <s v="Middle Age Adults"/>
    <s v="Male"/>
    <s v="Hypertension"/>
    <s v="Lisinopril"/>
    <x v="3"/>
    <s v="110/70"/>
    <n v="220"/>
    <s v="Medication"/>
    <d v="2020-02-20T00:00:00"/>
    <s v="Dr. Johnson"/>
    <n v="58.87"/>
    <s v="Consultation"/>
    <x v="3"/>
    <n v="225.6"/>
    <s v="Not Paid"/>
    <s v="75%"/>
  </r>
  <r>
    <s v="P0165"/>
    <s v="Sofia Thomas"/>
    <n v="35"/>
    <s v="Adults"/>
    <s v="Female"/>
    <s v="Asthma"/>
    <s v="Metformin"/>
    <x v="0"/>
    <s v="120/80"/>
    <n v="160"/>
    <s v="Lifestyle Modification"/>
    <d v="2020-01-15T00:00:00"/>
    <s v="Dr. Brown"/>
    <n v="181.98"/>
    <s v="Consultation"/>
    <x v="0"/>
    <n v="273.07"/>
    <s v="Paid"/>
    <s v="25%"/>
  </r>
  <r>
    <s v="P0166"/>
    <s v="Hudson Murphy"/>
    <n v="40"/>
    <s v="Middle Age Adults"/>
    <s v="Male"/>
    <s v="Unknown"/>
    <s v="Lisinopril"/>
    <x v="4"/>
    <s v="130/85"/>
    <n v="180"/>
    <s v="Lifestyle Modification"/>
    <d v="2019-03-25T00:00:00"/>
    <s v="Dr. Williams"/>
    <n v="107.83"/>
    <s v="Medication Refill"/>
    <x v="4"/>
    <n v="484.61"/>
    <s v="Not Paid"/>
    <s v="75%"/>
  </r>
  <r>
    <s v="P0167"/>
    <s v="Emmanuel Diaz"/>
    <n v="40"/>
    <s v="Middle Age Adults"/>
    <s v="Female"/>
    <s v="Unknown"/>
    <s v="Lisinopril"/>
    <x v="1"/>
    <s v="130/85"/>
    <n v="200"/>
    <s v="Physiotherapy"/>
    <d v="2018-04-05T00:00:00"/>
    <s v="Dr. Patel"/>
    <n v="84.67"/>
    <s v="Physiotherapy"/>
    <x v="1"/>
    <n v="107.27"/>
    <s v="Pending"/>
    <s v="75%"/>
  </r>
  <r>
    <s v="P0168"/>
    <s v="Aubree Richardson"/>
    <n v="35"/>
    <s v="Adults"/>
    <s v="Female"/>
    <s v="Heart Disease"/>
    <s v="Unknown"/>
    <x v="2"/>
    <s v="140/90"/>
    <n v="220"/>
    <s v="Lifestyle Modification"/>
    <d v="2019-12-01T00:00:00"/>
    <s v="Dr. Brown"/>
    <n v="151.07"/>
    <s v="X-ray"/>
    <x v="2"/>
    <n v="288.83999999999997"/>
    <s v="Pending"/>
    <s v="75%"/>
  </r>
  <r>
    <s v="P0169"/>
    <s v="Lilliana Simons"/>
    <n v="46"/>
    <s v="Middle Age Adults"/>
    <s v="Male"/>
    <s v="Asthma"/>
    <s v="Albuterol"/>
    <x v="3"/>
    <s v="140/90"/>
    <n v="200"/>
    <s v="Lifestyle Modification"/>
    <d v="2020-02-20T00:00:00"/>
    <s v="Dr. Johnson"/>
    <n v="63.57"/>
    <s v="Medication Refill"/>
    <x v="3"/>
    <n v="236.59"/>
    <s v="Not Paid"/>
    <s v="75%"/>
  </r>
  <r>
    <s v="P0170"/>
    <s v="Robert Foster"/>
    <n v="46"/>
    <s v="Middle Age Adults"/>
    <s v="Female"/>
    <s v="Diabetes"/>
    <s v="Metformin"/>
    <x v="2"/>
    <s v="140/90"/>
    <n v="180"/>
    <s v="Lifestyle Modification"/>
    <d v="2019-12-01T00:00:00"/>
    <s v="Dr. Johnson"/>
    <n v="85.77"/>
    <s v="Medication Refill"/>
    <x v="2"/>
    <n v="474.51"/>
    <s v="Pending"/>
    <s v="50%"/>
  </r>
  <r>
    <s v="P0171"/>
    <s v="Robert Brown"/>
    <n v="60"/>
    <s v="Senior Adults"/>
    <s v="Female"/>
    <s v="Unknown"/>
    <s v="Unknown"/>
    <x v="1"/>
    <s v="105/68"/>
    <n v="200"/>
    <s v="Lifestyle Modification"/>
    <d v="2018-04-05T00:00:00"/>
    <s v="Dr. Lee"/>
    <n v="112.17"/>
    <s v="Consultation"/>
    <x v="1"/>
    <n v="217.08"/>
    <s v="Paid"/>
    <s v="50%"/>
  </r>
  <r>
    <s v="P0172"/>
    <s v="John Doe"/>
    <n v="60"/>
    <s v="Senior Adults"/>
    <s v="Female"/>
    <s v="Heart Disease"/>
    <s v="Lisinopril"/>
    <x v="4"/>
    <s v="140/90"/>
    <n v="200"/>
    <s v="Lifestyle Modification"/>
    <d v="2019-03-25T00:00:00"/>
    <s v="Dr. Williams"/>
    <n v="67.17"/>
    <s v="MRI Scan"/>
    <x v="4"/>
    <n v="104.38"/>
    <s v="Not Paid"/>
    <s v="75%"/>
  </r>
  <r>
    <s v="P0173"/>
    <s v="Michael Wilson"/>
    <n v="70"/>
    <s v="Senior Adults"/>
    <s v="Female"/>
    <s v="Asthma"/>
    <s v="Lisinopril"/>
    <x v="1"/>
    <s v="130/85"/>
    <n v="146"/>
    <s v="Counseling"/>
    <d v="2018-04-05T00:00:00"/>
    <s v="Dr. Lee"/>
    <n v="86.24"/>
    <s v="MRI Scan"/>
    <x v="1"/>
    <n v="173"/>
    <s v="Not Paid"/>
    <s v="75%"/>
  </r>
  <r>
    <s v="P0174"/>
    <s v="John Doe"/>
    <n v="70"/>
    <s v="Senior Adults"/>
    <s v="Male"/>
    <s v="Asthma"/>
    <s v="Albuterol"/>
    <x v="1"/>
    <s v="105/68"/>
    <n v="200"/>
    <s v="Physiotherapy"/>
    <d v="2018-04-05T00:00:00"/>
    <s v="Dr. Lee"/>
    <n v="48.75"/>
    <s v="MRI Scan"/>
    <x v="1"/>
    <n v="494.52"/>
    <s v="Paid"/>
    <s v="50%"/>
  </r>
  <r>
    <s v="P0175"/>
    <s v="Laura Martinez"/>
    <n v="25"/>
    <s v="Young Adults"/>
    <s v="Female"/>
    <s v="Asthma"/>
    <s v="Metformin"/>
    <x v="2"/>
    <s v="110/70"/>
    <n v="160"/>
    <s v="Counseling"/>
    <d v="2019-12-01T00:00:00"/>
    <s v="Dr. Johnson"/>
    <n v="89.54"/>
    <s v="Consultation"/>
    <x v="2"/>
    <n v="351.47"/>
    <s v="Pending"/>
    <s v="50%"/>
  </r>
  <r>
    <s v="P0176"/>
    <s v="John Doe"/>
    <n v="40"/>
    <s v="Middle Age Adults"/>
    <s v="Female"/>
    <s v="Asthma"/>
    <s v="Metformin"/>
    <x v="3"/>
    <s v="120/80"/>
    <n v="220"/>
    <s v="Counseling"/>
    <d v="2020-02-20T00:00:00"/>
    <s v="Dr. Williams"/>
    <n v="40.86"/>
    <s v="MRI Scan"/>
    <x v="3"/>
    <n v="131.72999999999999"/>
    <s v="Pending"/>
    <s v="50%"/>
  </r>
  <r>
    <s v="P0177"/>
    <s v="John Doe"/>
    <n v="60"/>
    <s v="Senior Adults"/>
    <s v="Female"/>
    <s v="Asthma"/>
    <s v="Atorvastatin"/>
    <x v="1"/>
    <s v="140/90"/>
    <n v="146"/>
    <s v="Physiotherapy"/>
    <d v="2018-04-05T00:00:00"/>
    <s v="Dr. Lee"/>
    <n v="16.48"/>
    <s v="Medication Refill"/>
    <x v="1"/>
    <n v="392.86"/>
    <s v="Pending"/>
    <s v="25%"/>
  </r>
  <r>
    <s v="P0178"/>
    <s v="Jane Smith"/>
    <n v="46"/>
    <s v="Middle Age Adults"/>
    <s v="Male"/>
    <s v="Unknown"/>
    <s v="Metformin"/>
    <x v="2"/>
    <s v="110/70"/>
    <n v="220"/>
    <s v="Medication"/>
    <d v="2019-12-01T00:00:00"/>
    <s v="Dr. Patel"/>
    <n v="67.760000000000005"/>
    <s v="X-ray"/>
    <x v="2"/>
    <n v="59.49"/>
    <s v="Paid"/>
    <s v="50%"/>
  </r>
  <r>
    <s v="P0179"/>
    <s v="Jane Smith"/>
    <n v="35"/>
    <s v="Adults"/>
    <s v="Female"/>
    <s v="Heart Disease"/>
    <s v="Albuterol"/>
    <x v="3"/>
    <s v="130/85"/>
    <n v="220"/>
    <s v="Dietary Changes"/>
    <d v="2020-02-20T00:00:00"/>
    <s v="Dr. Johnson"/>
    <n v="80.22"/>
    <s v="Medication Refill"/>
    <x v="3"/>
    <n v="267.72000000000003"/>
    <s v="Not Paid"/>
    <s v="25%"/>
  </r>
  <r>
    <s v="P0180"/>
    <s v="Sarah Johnson"/>
    <n v="46"/>
    <s v="Middle Age Adults"/>
    <s v="Female"/>
    <s v="Asthma"/>
    <s v="Atorvastatin"/>
    <x v="4"/>
    <s v="120/80"/>
    <n v="180"/>
    <s v="Physiotherapy"/>
    <d v="2019-03-25T00:00:00"/>
    <s v="Dr. Johnson"/>
    <n v="55.71"/>
    <s v="MRI Scan"/>
    <x v="4"/>
    <n v="480.37"/>
    <s v="Pending"/>
    <s v="0%"/>
  </r>
  <r>
    <s v="P0181"/>
    <s v="David Lee"/>
    <n v="40"/>
    <s v="Middle Age Adults"/>
    <s v="Male"/>
    <s v="Hypertension"/>
    <s v="Atorvastatin"/>
    <x v="4"/>
    <s v="110/70"/>
    <n v="180"/>
    <s v="Lifestyle Modification"/>
    <d v="2019-03-25T00:00:00"/>
    <s v="Dr. Lee"/>
    <n v="196.49"/>
    <s v="Blood Test"/>
    <x v="4"/>
    <n v="412.3"/>
    <s v="Pending"/>
    <s v="75%"/>
  </r>
  <r>
    <s v="P0182"/>
    <s v="Michael Wilson"/>
    <n v="70"/>
    <s v="Senior Adults"/>
    <s v="Female"/>
    <s v="Hypertension"/>
    <s v="Lisinopril"/>
    <x v="0"/>
    <s v="120/80"/>
    <n v="146"/>
    <s v="Physiotherapy"/>
    <d v="2020-01-15T00:00:00"/>
    <s v="Dr. Williams"/>
    <n v="115.96"/>
    <s v="MRI Scan"/>
    <x v="0"/>
    <n v="177.93"/>
    <s v="Paid"/>
    <s v="75%"/>
  </r>
  <r>
    <s v="P0183"/>
    <s v="John Doe"/>
    <n v="46"/>
    <s v="Middle Age Adults"/>
    <s v="Male"/>
    <s v="Heart Disease"/>
    <s v="Lisinopril"/>
    <x v="2"/>
    <s v="140/90"/>
    <n v="180"/>
    <s v="Physiotherapy"/>
    <d v="2019-12-01T00:00:00"/>
    <s v="Dr. Lee"/>
    <n v="171.86"/>
    <s v="X-ray"/>
    <x v="2"/>
    <n v="288.14"/>
    <s v="Not Paid"/>
    <s v="25%"/>
  </r>
  <r>
    <s v="P0184"/>
    <s v="John Doe"/>
    <n v="25"/>
    <s v="Young Adults"/>
    <s v="Female"/>
    <s v="Diabetes"/>
    <s v="Metformin"/>
    <x v="3"/>
    <s v="130/85"/>
    <n v="180"/>
    <s v="Surgery"/>
    <d v="2020-02-20T00:00:00"/>
    <s v="Dr. Johnson"/>
    <n v="116.92"/>
    <s v="Medication Refill"/>
    <x v="3"/>
    <n v="480.41"/>
    <s v="Paid"/>
    <s v="50%"/>
  </r>
  <r>
    <s v="P0185"/>
    <s v="Robert Brown"/>
    <n v="40"/>
    <s v="Middle Age Adults"/>
    <s v="Female"/>
    <s v="Diabetes"/>
    <s v="Atorvastatin"/>
    <x v="1"/>
    <s v="120/80"/>
    <n v="180"/>
    <s v="Counseling"/>
    <d v="2018-04-05T00:00:00"/>
    <s v="Dr. Brown"/>
    <n v="71.52"/>
    <s v="Blood Test"/>
    <x v="1"/>
    <n v="416.55"/>
    <s v="Pending"/>
    <s v="25%"/>
  </r>
  <r>
    <s v="P0186"/>
    <s v="Jane Smith"/>
    <n v="70"/>
    <s v="Senior Adults"/>
    <s v="Male"/>
    <s v="Diabetes"/>
    <s v="Lisinopril"/>
    <x v="4"/>
    <s v="110/70"/>
    <n v="220"/>
    <s v="Physiotherapy"/>
    <d v="2019-03-25T00:00:00"/>
    <s v="Dr. Smith"/>
    <n v="126.77"/>
    <s v="Medication Refill"/>
    <x v="4"/>
    <n v="386.89"/>
    <s v="Not Paid"/>
    <s v="75%"/>
  </r>
  <r>
    <s v="P0187"/>
    <s v="Michael Wilson"/>
    <n v="35"/>
    <s v="Adults"/>
    <s v="Female"/>
    <s v="Hypertension"/>
    <s v="Albuterol"/>
    <x v="3"/>
    <s v="140/90"/>
    <n v="146"/>
    <s v="Medication"/>
    <d v="2020-02-20T00:00:00"/>
    <s v="Dr. Smith"/>
    <n v="196.1"/>
    <s v="X-ray"/>
    <x v="3"/>
    <n v="324.45999999999998"/>
    <s v="Pending"/>
    <s v="50%"/>
  </r>
  <r>
    <s v="P0188"/>
    <s v="Mary Clark"/>
    <n v="70"/>
    <s v="Senior Adults"/>
    <s v="Male"/>
    <s v="Diabetes"/>
    <s v="Lisinopril"/>
    <x v="2"/>
    <s v="140/90"/>
    <n v="220"/>
    <s v="Physiotherapy"/>
    <d v="2019-12-01T00:00:00"/>
    <s v="Dr. Smith"/>
    <n v="190.96"/>
    <s v="MRI Scan"/>
    <x v="2"/>
    <n v="373.76"/>
    <s v="Paid"/>
    <s v="75%"/>
  </r>
  <r>
    <s v="P0189"/>
    <s v="Sarah Johnson"/>
    <n v="25"/>
    <s v="Young Adults"/>
    <s v="Male"/>
    <s v="Unknown"/>
    <s v="Lisinopril"/>
    <x v="0"/>
    <s v="110/70"/>
    <n v="160"/>
    <s v="Surgery"/>
    <d v="2020-01-15T00:00:00"/>
    <s v="Dr. Smith"/>
    <n v="184.57"/>
    <s v="Consultation"/>
    <x v="0"/>
    <n v="176.5"/>
    <s v="Pending"/>
    <s v="75%"/>
  </r>
  <r>
    <s v="P0190"/>
    <s v="David Lee"/>
    <n v="40"/>
    <s v="Middle Age Adults"/>
    <s v="Female"/>
    <s v="Asthma"/>
    <s v="Atorvastatin"/>
    <x v="4"/>
    <s v="110/70"/>
    <n v="220"/>
    <s v="Dietary Changes"/>
    <d v="2019-03-25T00:00:00"/>
    <s v="Dr. Smith"/>
    <n v="39.78"/>
    <s v="Medication Refill"/>
    <x v="4"/>
    <n v="296.47000000000003"/>
    <s v="Paid"/>
    <s v="0%"/>
  </r>
  <r>
    <s v="P0191"/>
    <s v="Emily Davis"/>
    <n v="35"/>
    <s v="Adults"/>
    <s v="Male"/>
    <s v="Hypertension"/>
    <s v="Atorvastatin"/>
    <x v="3"/>
    <s v="120/80"/>
    <n v="160"/>
    <s v="Medication"/>
    <d v="2020-02-20T00:00:00"/>
    <s v="Dr. Patel"/>
    <n v="140.82"/>
    <s v="X-ray"/>
    <x v="3"/>
    <n v="65.23"/>
    <s v="Pending"/>
    <s v="25%"/>
  </r>
  <r>
    <s v="P0192"/>
    <s v="David Lee"/>
    <n v="25"/>
    <s v="Young Adults"/>
    <s v="Female"/>
    <s v="Heart Disease"/>
    <s v="Unknown"/>
    <x v="3"/>
    <s v="105/68"/>
    <n v="200"/>
    <s v="Lifestyle Modification"/>
    <d v="2020-02-20T00:00:00"/>
    <s v="Dr. Patel"/>
    <n v="47.26"/>
    <s v="MRI Scan"/>
    <x v="3"/>
    <n v="220.49"/>
    <s v="Paid"/>
    <s v="50%"/>
  </r>
  <r>
    <s v="P0193"/>
    <s v="Laura Martinez"/>
    <n v="70"/>
    <s v="Senior Adults"/>
    <s v="Female"/>
    <s v="Heart Disease"/>
    <s v="Albuterol"/>
    <x v="3"/>
    <s v="140/90"/>
    <n v="200"/>
    <s v="Physiotherapy"/>
    <d v="2020-02-20T00:00:00"/>
    <s v="Dr. Lee"/>
    <n v="76.180000000000007"/>
    <s v="Physiotherapy"/>
    <x v="3"/>
    <n v="341.5"/>
    <s v="Not Paid"/>
    <s v="50%"/>
  </r>
  <r>
    <s v="P0194"/>
    <s v="John Doe"/>
    <n v="25"/>
    <s v="Young Adults"/>
    <s v="Female"/>
    <s v="Asthma"/>
    <s v="Atorvastatin"/>
    <x v="2"/>
    <s v="120/80"/>
    <n v="160"/>
    <s v="Surgery"/>
    <d v="2019-12-01T00:00:00"/>
    <s v="Dr. Williams"/>
    <n v="176.97"/>
    <s v="X-ray"/>
    <x v="2"/>
    <n v="375.63"/>
    <s v="Paid"/>
    <s v="75%"/>
  </r>
  <r>
    <s v="P0195"/>
    <s v="Sarah Johnson"/>
    <n v="40"/>
    <s v="Middle Age Adults"/>
    <s v="Female"/>
    <s v="Hypertension"/>
    <s v="Metformin"/>
    <x v="2"/>
    <s v="110/70"/>
    <n v="160"/>
    <s v="Counseling"/>
    <d v="2019-12-01T00:00:00"/>
    <s v="Dr. Brown"/>
    <n v="116.9"/>
    <s v="X-ray"/>
    <x v="2"/>
    <n v="442.75"/>
    <s v="Paid"/>
    <s v="25%"/>
  </r>
  <r>
    <s v="P0196"/>
    <s v="Laura Martinez"/>
    <n v="60"/>
    <s v="Senior Adults"/>
    <s v="Female"/>
    <s v="Diabetes"/>
    <s v="Albuterol"/>
    <x v="2"/>
    <s v="120/80"/>
    <n v="220"/>
    <s v="Counseling"/>
    <d v="2019-12-01T00:00:00"/>
    <s v="Dr. Smith"/>
    <n v="98.82"/>
    <s v="Medication Refill"/>
    <x v="2"/>
    <n v="66.25"/>
    <s v="Pending"/>
    <s v="0%"/>
  </r>
  <r>
    <s v="P0197"/>
    <s v="Michael Wilson"/>
    <n v="25"/>
    <s v="Young Adults"/>
    <s v="Male"/>
    <s v="Diabetes"/>
    <s v="Albuterol"/>
    <x v="1"/>
    <s v="110/70"/>
    <n v="160"/>
    <s v="Dietary Changes"/>
    <d v="2018-04-05T00:00:00"/>
    <s v="Dr. Patel"/>
    <n v="188.8"/>
    <s v="Physiotherapy"/>
    <x v="1"/>
    <n v="98.4"/>
    <s v="Pending"/>
    <s v="75%"/>
  </r>
  <r>
    <s v="P0198"/>
    <s v="Emily Davis"/>
    <n v="25"/>
    <s v="Young Adults"/>
    <s v="Female"/>
    <s v="Unknown"/>
    <s v="Atorvastatin"/>
    <x v="3"/>
    <s v="130/85"/>
    <n v="146"/>
    <s v="Counseling"/>
    <d v="2020-02-20T00:00:00"/>
    <s v="Dr. Johnson"/>
    <n v="16.78"/>
    <s v="MRI Scan"/>
    <x v="3"/>
    <n v="158.72999999999999"/>
    <s v="Pending"/>
    <s v="25%"/>
  </r>
  <r>
    <s v="P0199"/>
    <s v="Jane Smith"/>
    <n v="70"/>
    <s v="Senior Adults"/>
    <s v="Male"/>
    <s v="Unknown"/>
    <s v="Albuterol"/>
    <x v="4"/>
    <s v="110/70"/>
    <n v="200"/>
    <s v="Lifestyle Modification"/>
    <d v="2019-03-25T00:00:00"/>
    <s v="Dr. Patel"/>
    <n v="38.64"/>
    <s v="MRI Scan"/>
    <x v="4"/>
    <n v="397.2"/>
    <s v="Paid"/>
    <s v="0%"/>
  </r>
  <r>
    <s v="P0200"/>
    <s v="Sarah Johnson"/>
    <n v="70"/>
    <s v="Senior Adults"/>
    <s v="Male"/>
    <s v="Diabetes"/>
    <s v="Atorvastatin"/>
    <x v="2"/>
    <s v="110/70"/>
    <n v="200"/>
    <s v="Medication"/>
    <d v="2019-12-01T00:00:00"/>
    <s v="Dr. Williams"/>
    <n v="65.739999999999995"/>
    <s v="Blood Test"/>
    <x v="2"/>
    <n v="263.14"/>
    <s v="Not Paid"/>
    <s v="50%"/>
  </r>
  <r>
    <s v="P0201"/>
    <s v="Sarah Johnson"/>
    <n v="35"/>
    <s v="Adults"/>
    <s v="Male"/>
    <s v="Heart Disease"/>
    <s v="Lisinopril"/>
    <x v="2"/>
    <s v="110/70"/>
    <n v="160"/>
    <s v="Lifestyle Modification"/>
    <d v="2019-12-01T00:00:00"/>
    <s v="Dr. Smith"/>
    <n v="150.32"/>
    <s v="Medication Refill"/>
    <x v="2"/>
    <n v="462.56"/>
    <s v="Not Paid"/>
    <s v="25%"/>
  </r>
  <r>
    <s v="P0202"/>
    <s v="John Doe"/>
    <n v="70"/>
    <s v="Senior Adults"/>
    <s v="Female"/>
    <s v="Heart Disease"/>
    <s v="Unknown"/>
    <x v="3"/>
    <s v="105/68"/>
    <n v="180"/>
    <s v="Medication"/>
    <d v="2020-02-20T00:00:00"/>
    <s v="Dr. Patel"/>
    <n v="10.69"/>
    <s v="Medication Refill"/>
    <x v="3"/>
    <n v="142.62"/>
    <s v="Not Paid"/>
    <s v="25%"/>
  </r>
  <r>
    <s v="P0203"/>
    <s v="James Taylor"/>
    <n v="46"/>
    <s v="Middle Age Adults"/>
    <s v="Male"/>
    <s v="Unknown"/>
    <s v="Lisinopril"/>
    <x v="2"/>
    <s v="110/70"/>
    <n v="180"/>
    <s v="Physiotherapy"/>
    <d v="2019-12-01T00:00:00"/>
    <s v="Dr. Brown"/>
    <n v="131.22999999999999"/>
    <s v="Consultation"/>
    <x v="2"/>
    <n v="430.62"/>
    <s v="Pending"/>
    <s v="25%"/>
  </r>
  <r>
    <s v="P0204"/>
    <s v="Sarah Johnson"/>
    <n v="40"/>
    <s v="Middle Age Adults"/>
    <s v="Female"/>
    <s v="Asthma"/>
    <s v="Atorvastatin"/>
    <x v="1"/>
    <s v="140/90"/>
    <n v="160"/>
    <s v="Medication"/>
    <d v="2018-04-05T00:00:00"/>
    <s v="Dr. Brown"/>
    <n v="126.55"/>
    <s v="Medication Refill"/>
    <x v="1"/>
    <n v="88.55"/>
    <s v="Paid"/>
    <s v="25%"/>
  </r>
  <r>
    <s v="P0205"/>
    <s v="Robert Brown"/>
    <n v="40"/>
    <s v="Middle Age Adults"/>
    <s v="Female"/>
    <s v="Diabetes"/>
    <s v="Atorvastatin"/>
    <x v="1"/>
    <s v="140/90"/>
    <n v="146"/>
    <s v="Dietary Changes"/>
    <d v="2018-04-05T00:00:00"/>
    <s v="Dr. Smith"/>
    <n v="190.85"/>
    <s v="Physiotherapy"/>
    <x v="1"/>
    <n v="380.44"/>
    <s v="Paid"/>
    <s v="0%"/>
  </r>
  <r>
    <s v="P0206"/>
    <s v="Emily Davis"/>
    <n v="60"/>
    <s v="Senior Adults"/>
    <s v="Female"/>
    <s v="Unknown"/>
    <s v="Lisinopril"/>
    <x v="2"/>
    <s v="120/80"/>
    <n v="180"/>
    <s v="Medication"/>
    <d v="2019-12-01T00:00:00"/>
    <s v="Dr. Lee"/>
    <n v="46.55"/>
    <s v="Physiotherapy"/>
    <x v="2"/>
    <n v="184.7"/>
    <s v="Not Paid"/>
    <s v="50%"/>
  </r>
  <r>
    <s v="P0207"/>
    <s v="Emily Davis"/>
    <n v="60"/>
    <s v="Senior Adults"/>
    <s v="Male"/>
    <s v="Unknown"/>
    <s v="Metformin"/>
    <x v="3"/>
    <s v="105/68"/>
    <n v="160"/>
    <s v="Counseling"/>
    <d v="2020-02-20T00:00:00"/>
    <s v="Dr. Patel"/>
    <n v="161.74"/>
    <s v="Physiotherapy"/>
    <x v="3"/>
    <n v="463.04"/>
    <s v="Paid"/>
    <s v="25%"/>
  </r>
  <r>
    <s v="P0208"/>
    <s v="Robert Brown"/>
    <n v="40"/>
    <s v="Middle Age Adults"/>
    <s v="Female"/>
    <s v="Diabetes"/>
    <s v="Metformin"/>
    <x v="3"/>
    <s v="120/80"/>
    <n v="146"/>
    <s v="Dietary Changes"/>
    <d v="2020-02-20T00:00:00"/>
    <s v="Dr. Smith"/>
    <n v="21.43"/>
    <s v="X-ray"/>
    <x v="3"/>
    <n v="334.83"/>
    <s v="Pending"/>
    <s v="50%"/>
  </r>
  <r>
    <s v="P0209"/>
    <s v="Mary Clark"/>
    <n v="60"/>
    <s v="Senior Adults"/>
    <s v="Female"/>
    <s v="Diabetes"/>
    <s v="Metformin"/>
    <x v="3"/>
    <s v="140/90"/>
    <n v="146"/>
    <s v="Dietary Changes"/>
    <d v="2020-02-20T00:00:00"/>
    <s v="Dr. Williams"/>
    <n v="51.3"/>
    <s v="Blood Test"/>
    <x v="3"/>
    <n v="150.83000000000001"/>
    <s v="Pending"/>
    <s v="50%"/>
  </r>
  <r>
    <s v="P0210"/>
    <s v="Robert Brown"/>
    <n v="35"/>
    <s v="Adults"/>
    <s v="Female"/>
    <s v="Heart Disease"/>
    <s v="Atorvastatin"/>
    <x v="0"/>
    <s v="140/90"/>
    <n v="220"/>
    <s v="Counseling"/>
    <d v="2020-01-15T00:00:00"/>
    <s v="Dr. Patel"/>
    <n v="144.49"/>
    <s v="X-ray"/>
    <x v="0"/>
    <n v="456.78"/>
    <s v="Pending"/>
    <s v="50%"/>
  </r>
  <r>
    <s v="P0211"/>
    <s v="Robert Brown"/>
    <n v="70"/>
    <s v="Senior Adults"/>
    <s v="Female"/>
    <s v="Asthma"/>
    <s v="Albuterol"/>
    <x v="2"/>
    <s v="130/85"/>
    <n v="146"/>
    <s v="Medication"/>
    <d v="2019-12-01T00:00:00"/>
    <s v="Dr. Lee"/>
    <n v="155.80000000000001"/>
    <s v="MRI Scan"/>
    <x v="2"/>
    <n v="397.97"/>
    <s v="Pending"/>
    <s v="75%"/>
  </r>
  <r>
    <s v="P0212"/>
    <s v="Emily Davis"/>
    <n v="40"/>
    <s v="Middle Age Adults"/>
    <s v="Male"/>
    <s v="Asthma"/>
    <s v="Atorvastatin"/>
    <x v="3"/>
    <s v="110/70"/>
    <n v="180"/>
    <s v="Lifestyle Modification"/>
    <d v="2020-02-20T00:00:00"/>
    <s v="Dr. Patel"/>
    <n v="110.05"/>
    <s v="Medication Refill"/>
    <x v="3"/>
    <n v="246.14"/>
    <s v="Paid"/>
    <s v="0%"/>
  </r>
  <r>
    <s v="P0213"/>
    <s v="David Lee"/>
    <n v="60"/>
    <s v="Senior Adults"/>
    <s v="Female"/>
    <s v="Diabetes"/>
    <s v="Albuterol"/>
    <x v="1"/>
    <s v="140/90"/>
    <n v="180"/>
    <s v="Counseling"/>
    <d v="2018-04-05T00:00:00"/>
    <s v="Dr. Williams"/>
    <n v="21.5"/>
    <s v="Physiotherapy"/>
    <x v="1"/>
    <n v="196.42"/>
    <s v="Pending"/>
    <s v="75%"/>
  </r>
  <r>
    <s v="P0214"/>
    <s v="Emily Davis"/>
    <n v="40"/>
    <s v="Middle Age Adults"/>
    <s v="Male"/>
    <s v="Hypertension"/>
    <s v="Lisinopril"/>
    <x v="4"/>
    <s v="120/80"/>
    <n v="160"/>
    <s v="Dietary Changes"/>
    <d v="2019-03-25T00:00:00"/>
    <s v="Dr. Johnson"/>
    <n v="19.27"/>
    <s v="Consultation"/>
    <x v="4"/>
    <n v="180.99"/>
    <s v="Not Paid"/>
    <s v="0%"/>
  </r>
  <r>
    <s v="P0215"/>
    <s v="James Taylor"/>
    <n v="46"/>
    <s v="Middle Age Adults"/>
    <s v="Male"/>
    <s v="Unknown"/>
    <s v="Unknown"/>
    <x v="4"/>
    <s v="120/80"/>
    <n v="160"/>
    <s v="Surgery"/>
    <d v="2019-03-25T00:00:00"/>
    <s v="Dr. Patel"/>
    <n v="140.12"/>
    <s v="Medication Refill"/>
    <x v="4"/>
    <n v="399.15"/>
    <s v="Not Paid"/>
    <s v="25%"/>
  </r>
  <r>
    <s v="P0216"/>
    <s v="John Doe"/>
    <n v="25"/>
    <s v="Young Adults"/>
    <s v="Female"/>
    <s v="Unknown"/>
    <s v="Albuterol"/>
    <x v="3"/>
    <s v="110/70"/>
    <n v="146"/>
    <s v="Medication"/>
    <d v="2020-02-20T00:00:00"/>
    <s v="Dr. Williams"/>
    <n v="188.47"/>
    <s v="MRI Scan"/>
    <x v="3"/>
    <n v="132.21"/>
    <s v="Not Paid"/>
    <s v="50%"/>
  </r>
  <r>
    <s v="P0217"/>
    <s v="Laura Martinez"/>
    <n v="70"/>
    <s v="Senior Adults"/>
    <s v="Female"/>
    <s v="Diabetes"/>
    <s v="Metformin"/>
    <x v="4"/>
    <s v="110/70"/>
    <n v="200"/>
    <s v="Surgery"/>
    <d v="2019-03-25T00:00:00"/>
    <s v="Dr. Lee"/>
    <n v="61.71"/>
    <s v="Blood Test"/>
    <x v="4"/>
    <n v="65.010000000000005"/>
    <s v="Paid"/>
    <s v="50%"/>
  </r>
  <r>
    <s v="P0218"/>
    <s v="David Lee"/>
    <n v="40"/>
    <s v="Middle Age Adults"/>
    <s v="Female"/>
    <s v="Hypertension"/>
    <s v="Atorvastatin"/>
    <x v="4"/>
    <s v="130/85"/>
    <n v="220"/>
    <s v="Counseling"/>
    <d v="2019-03-25T00:00:00"/>
    <s v="Dr. Patel"/>
    <n v="86.96"/>
    <s v="X-ray"/>
    <x v="4"/>
    <n v="456.88"/>
    <s v="Pending"/>
    <s v="25%"/>
  </r>
  <r>
    <s v="P0219"/>
    <s v="Jane Smith"/>
    <n v="25"/>
    <s v="Young Adults"/>
    <s v="Female"/>
    <s v="Heart Disease"/>
    <s v="Lisinopril"/>
    <x v="0"/>
    <s v="105/68"/>
    <n v="200"/>
    <s v="Dietary Changes"/>
    <d v="2020-01-15T00:00:00"/>
    <s v="Dr. Brown"/>
    <n v="122.26"/>
    <s v="MRI Scan"/>
    <x v="0"/>
    <n v="390.91"/>
    <s v="Pending"/>
    <s v="75%"/>
  </r>
  <r>
    <s v="P0220"/>
    <s v="Laura Martinez"/>
    <n v="60"/>
    <s v="Senior Adults"/>
    <s v="Female"/>
    <s v="Diabetes"/>
    <s v="Metformin"/>
    <x v="1"/>
    <s v="120/80"/>
    <n v="146"/>
    <s v="Surgery"/>
    <d v="2018-04-05T00:00:00"/>
    <s v="Dr. Brown"/>
    <n v="162.03"/>
    <s v="MRI Scan"/>
    <x v="1"/>
    <n v="312.19"/>
    <s v="Paid"/>
    <s v="75%"/>
  </r>
  <r>
    <s v="P0221"/>
    <s v="John Doe"/>
    <n v="25"/>
    <s v="Young Adults"/>
    <s v="Female"/>
    <s v="Diabetes"/>
    <s v="Lisinopril"/>
    <x v="1"/>
    <s v="110/70"/>
    <n v="146"/>
    <s v="Physiotherapy"/>
    <d v="2018-04-05T00:00:00"/>
    <s v="Dr. Smith"/>
    <n v="83.11"/>
    <s v="Blood Test"/>
    <x v="1"/>
    <n v="408.74"/>
    <s v="Not Paid"/>
    <s v="0%"/>
  </r>
  <r>
    <s v="P0222"/>
    <s v="James Taylor"/>
    <n v="70"/>
    <s v="Senior Adults"/>
    <s v="Female"/>
    <s v="Unknown"/>
    <s v="Unknown"/>
    <x v="0"/>
    <s v="120/80"/>
    <n v="200"/>
    <s v="Surgery"/>
    <d v="2020-01-15T00:00:00"/>
    <s v="Dr. Lee"/>
    <n v="105.43"/>
    <s v="MRI Scan"/>
    <x v="0"/>
    <n v="173.73"/>
    <s v="Pending"/>
    <s v="25%"/>
  </r>
  <r>
    <s v="P0223"/>
    <s v="James Taylor"/>
    <n v="40"/>
    <s v="Middle Age Adults"/>
    <s v="Female"/>
    <s v="Diabetes"/>
    <s v="Atorvastatin"/>
    <x v="0"/>
    <s v="110/70"/>
    <n v="220"/>
    <s v="Dietary Changes"/>
    <d v="2020-01-15T00:00:00"/>
    <s v="Dr. Johnson"/>
    <n v="130.68"/>
    <s v="Blood Test"/>
    <x v="0"/>
    <n v="431.58"/>
    <s v="Pending"/>
    <s v="0%"/>
  </r>
  <r>
    <s v="P0224"/>
    <s v="Jane Smith"/>
    <n v="46"/>
    <s v="Middle Age Adults"/>
    <s v="Male"/>
    <s v="Diabetes"/>
    <s v="Atorvastatin"/>
    <x v="4"/>
    <s v="140/90"/>
    <n v="200"/>
    <s v="Physiotherapy"/>
    <d v="2019-03-25T00:00:00"/>
    <s v="Dr. Brown"/>
    <n v="175.21"/>
    <s v="X-ray"/>
    <x v="4"/>
    <n v="172.72"/>
    <s v="Pending"/>
    <s v="25%"/>
  </r>
  <r>
    <s v="P0225"/>
    <s v="David Lee"/>
    <n v="60"/>
    <s v="Senior Adults"/>
    <s v="Female"/>
    <s v="Diabetes"/>
    <s v="Unknown"/>
    <x v="2"/>
    <s v="120/80"/>
    <n v="160"/>
    <s v="Dietary Changes"/>
    <d v="2019-12-01T00:00:00"/>
    <s v="Dr. Lee"/>
    <n v="114.59"/>
    <s v="MRI Scan"/>
    <x v="2"/>
    <n v="371.73"/>
    <s v="Paid"/>
    <s v="50%"/>
  </r>
  <r>
    <s v="P0226"/>
    <s v="Mary Clark"/>
    <n v="40"/>
    <s v="Middle Age Adults"/>
    <s v="Male"/>
    <s v="Unknown"/>
    <s v="Atorvastatin"/>
    <x v="4"/>
    <s v="140/90"/>
    <n v="180"/>
    <s v="Medication"/>
    <d v="2019-03-25T00:00:00"/>
    <s v="Dr. Lee"/>
    <n v="95.85"/>
    <s v="Physiotherapy"/>
    <x v="4"/>
    <n v="69.040000000000006"/>
    <s v="Pending"/>
    <s v="75%"/>
  </r>
  <r>
    <s v="P0227"/>
    <s v="Robert Brown"/>
    <n v="70"/>
    <s v="Senior Adults"/>
    <s v="Male"/>
    <s v="Heart Disease"/>
    <s v="Albuterol"/>
    <x v="0"/>
    <s v="120/80"/>
    <n v="160"/>
    <s v="Dietary Changes"/>
    <d v="2020-01-15T00:00:00"/>
    <s v="Dr. Lee"/>
    <n v="33.53"/>
    <s v="Physiotherapy"/>
    <x v="0"/>
    <n v="423.01"/>
    <s v="Not Paid"/>
    <s v="75%"/>
  </r>
  <r>
    <s v="P0228"/>
    <s v="David Lee"/>
    <n v="60"/>
    <s v="Senior Adults"/>
    <s v="Female"/>
    <s v="Heart Disease"/>
    <s v="Lisinopril"/>
    <x v="1"/>
    <s v="105/68"/>
    <n v="180"/>
    <s v="Lifestyle Modification"/>
    <d v="2018-04-05T00:00:00"/>
    <s v="Dr. Patel"/>
    <n v="195.05"/>
    <s v="Physiotherapy"/>
    <x v="1"/>
    <n v="336.24"/>
    <s v="Not Paid"/>
    <s v="75%"/>
  </r>
  <r>
    <s v="P0229"/>
    <s v="Mary Clark"/>
    <n v="35"/>
    <s v="Adults"/>
    <s v="Male"/>
    <s v="Diabetes"/>
    <s v="Metformin"/>
    <x v="4"/>
    <s v="130/85"/>
    <n v="146"/>
    <s v="Medication"/>
    <d v="2019-03-25T00:00:00"/>
    <s v="Dr. Williams"/>
    <n v="33.590000000000003"/>
    <s v="Consultation"/>
    <x v="4"/>
    <n v="468.68"/>
    <s v="Pending"/>
    <s v="25%"/>
  </r>
  <r>
    <s v="P0230"/>
    <s v="James Taylor"/>
    <n v="25"/>
    <s v="Young Adults"/>
    <s v="Male"/>
    <s v="Unknown"/>
    <s v="Unknown"/>
    <x v="2"/>
    <s v="140/90"/>
    <n v="220"/>
    <s v="Medication"/>
    <d v="2019-12-01T00:00:00"/>
    <s v="Dr. Lee"/>
    <n v="78.989999999999995"/>
    <s v="Blood Test"/>
    <x v="2"/>
    <n v="137.41"/>
    <s v="Pending"/>
    <s v="50%"/>
  </r>
  <r>
    <s v="P0231"/>
    <s v="Emily Davis"/>
    <n v="70"/>
    <s v="Senior Adults"/>
    <s v="Female"/>
    <s v="Heart Disease"/>
    <s v="Albuterol"/>
    <x v="4"/>
    <s v="110/70"/>
    <n v="200"/>
    <s v="Medication"/>
    <d v="2019-03-25T00:00:00"/>
    <s v="Dr. Lee"/>
    <n v="180.59"/>
    <s v="Medication Refill"/>
    <x v="4"/>
    <n v="112.45"/>
    <s v="Not Paid"/>
    <s v="50%"/>
  </r>
  <r>
    <s v="P0232"/>
    <s v="John Doe"/>
    <n v="35"/>
    <s v="Adults"/>
    <s v="Female"/>
    <s v="Heart Disease"/>
    <s v="Metformin"/>
    <x v="3"/>
    <s v="105/68"/>
    <n v="220"/>
    <s v="Dietary Changes"/>
    <d v="2020-02-20T00:00:00"/>
    <s v="Dr. Williams"/>
    <n v="114.81"/>
    <s v="Physiotherapy"/>
    <x v="3"/>
    <n v="164.26"/>
    <s v="Not Paid"/>
    <s v="75%"/>
  </r>
  <r>
    <s v="P0233"/>
    <s v="Jane Smith"/>
    <n v="40"/>
    <s v="Middle Age Adults"/>
    <s v="Male"/>
    <s v="Heart Disease"/>
    <s v="Metformin"/>
    <x v="4"/>
    <s v="120/80"/>
    <n v="200"/>
    <s v="Medication"/>
    <d v="2019-03-25T00:00:00"/>
    <s v="Dr. Johnson"/>
    <n v="45.7"/>
    <s v="MRI Scan"/>
    <x v="4"/>
    <n v="275.08999999999997"/>
    <s v="Pending"/>
    <s v="75%"/>
  </r>
  <r>
    <s v="P0234"/>
    <s v="John Doe"/>
    <n v="46"/>
    <s v="Middle Age Adults"/>
    <s v="Female"/>
    <s v="Unknown"/>
    <s v="Unknown"/>
    <x v="0"/>
    <s v="140/90"/>
    <n v="160"/>
    <s v="Physiotherapy"/>
    <d v="2020-01-15T00:00:00"/>
    <s v="Dr. Brown"/>
    <n v="138.68"/>
    <s v="Medication Refill"/>
    <x v="0"/>
    <n v="431.45"/>
    <s v="Paid"/>
    <s v="75%"/>
  </r>
  <r>
    <s v="P0235"/>
    <s v="Michael Wilson"/>
    <n v="60"/>
    <s v="Senior Adults"/>
    <s v="Male"/>
    <s v="Unknown"/>
    <s v="Albuterol"/>
    <x v="1"/>
    <s v="120/80"/>
    <n v="160"/>
    <s v="Dietary Changes"/>
    <d v="2018-04-05T00:00:00"/>
    <s v="Dr. Patel"/>
    <n v="174.14"/>
    <s v="MRI Scan"/>
    <x v="1"/>
    <n v="365.54"/>
    <s v="Paid"/>
    <s v="25%"/>
  </r>
  <r>
    <s v="P0236"/>
    <s v="Michael Wilson"/>
    <n v="25"/>
    <s v="Young Adults"/>
    <s v="Male"/>
    <s v="Diabetes"/>
    <s v="Metformin"/>
    <x v="1"/>
    <s v="120/80"/>
    <n v="200"/>
    <s v="Medication"/>
    <d v="2018-04-05T00:00:00"/>
    <s v="Dr. Smith"/>
    <n v="192.62"/>
    <s v="Physiotherapy"/>
    <x v="1"/>
    <n v="297.44"/>
    <s v="Paid"/>
    <s v="75%"/>
  </r>
  <r>
    <s v="P0237"/>
    <s v="David Lee"/>
    <n v="60"/>
    <s v="Senior Adults"/>
    <s v="Female"/>
    <s v="Asthma"/>
    <s v="Metformin"/>
    <x v="0"/>
    <s v="120/80"/>
    <n v="220"/>
    <s v="Lifestyle Modification"/>
    <d v="2020-01-15T00:00:00"/>
    <s v="Dr. Smith"/>
    <n v="70.89"/>
    <s v="Blood Test"/>
    <x v="0"/>
    <n v="455.44"/>
    <s v="Pending"/>
    <s v="0%"/>
  </r>
  <r>
    <s v="P0238"/>
    <s v="James Taylor"/>
    <n v="40"/>
    <s v="Middle Age Adults"/>
    <s v="Male"/>
    <s v="Heart Disease"/>
    <s v="Albuterol"/>
    <x v="3"/>
    <s v="130/85"/>
    <n v="200"/>
    <s v="Counseling"/>
    <d v="2020-02-20T00:00:00"/>
    <s v="Dr. Brown"/>
    <n v="159.96"/>
    <s v="Medication Refill"/>
    <x v="3"/>
    <n v="358.75"/>
    <s v="Pending"/>
    <s v="75%"/>
  </r>
  <r>
    <s v="P0239"/>
    <s v="James Taylor"/>
    <n v="60"/>
    <s v="Senior Adults"/>
    <s v="Female"/>
    <s v="Asthma"/>
    <s v="Atorvastatin"/>
    <x v="0"/>
    <s v="130/85"/>
    <n v="146"/>
    <s v="Medication"/>
    <d v="2020-01-15T00:00:00"/>
    <s v="Dr. Williams"/>
    <n v="57.49"/>
    <s v="Physiotherapy"/>
    <x v="0"/>
    <n v="97.25"/>
    <s v="Paid"/>
    <s v="75%"/>
  </r>
  <r>
    <s v="P0240"/>
    <s v="Robert Brown"/>
    <n v="25"/>
    <s v="Young Adults"/>
    <s v="Male"/>
    <s v="Unknown"/>
    <s v="Metformin"/>
    <x v="4"/>
    <s v="110/70"/>
    <n v="160"/>
    <s v="Counseling"/>
    <d v="2019-03-25T00:00:00"/>
    <s v="Dr. Smith"/>
    <n v="187.37"/>
    <s v="MRI Scan"/>
    <x v="4"/>
    <n v="117.53"/>
    <s v="Not Paid"/>
    <s v="75%"/>
  </r>
  <r>
    <s v="P0241"/>
    <s v="Robert Brown"/>
    <n v="40"/>
    <s v="Middle Age Adults"/>
    <s v="Female"/>
    <s v="Unknown"/>
    <s v="Lisinopril"/>
    <x v="0"/>
    <s v="140/90"/>
    <n v="146"/>
    <s v="Counseling"/>
    <d v="2020-01-15T00:00:00"/>
    <s v="Dr. Williams"/>
    <n v="27.37"/>
    <s v="Physiotherapy"/>
    <x v="0"/>
    <n v="285.43"/>
    <s v="Paid"/>
    <s v="25%"/>
  </r>
  <r>
    <s v="P0242"/>
    <s v="Robert Brown"/>
    <n v="60"/>
    <s v="Senior Adults"/>
    <s v="Female"/>
    <s v="Unknown"/>
    <s v="Albuterol"/>
    <x v="0"/>
    <s v="105/68"/>
    <n v="160"/>
    <s v="Lifestyle Modification"/>
    <d v="2020-01-15T00:00:00"/>
    <s v="Dr. Smith"/>
    <n v="137.04"/>
    <s v="MRI Scan"/>
    <x v="0"/>
    <n v="125.66"/>
    <s v="Not Paid"/>
    <s v="50%"/>
  </r>
  <r>
    <s v="P0243"/>
    <s v="Emily Davis"/>
    <n v="46"/>
    <s v="Middle Age Adults"/>
    <s v="Female"/>
    <s v="Asthma"/>
    <s v="Metformin"/>
    <x v="3"/>
    <s v="105/68"/>
    <n v="160"/>
    <s v="Lifestyle Modification"/>
    <d v="2020-02-20T00:00:00"/>
    <s v="Dr. Williams"/>
    <n v="182.06"/>
    <s v="Consultation"/>
    <x v="3"/>
    <n v="404.42"/>
    <s v="Pending"/>
    <s v="50%"/>
  </r>
  <r>
    <s v="P0244"/>
    <s v="Laura Martinez"/>
    <n v="70"/>
    <s v="Senior Adults"/>
    <s v="Female"/>
    <s v="Unknown"/>
    <s v="Unknown"/>
    <x v="4"/>
    <s v="105/68"/>
    <n v="180"/>
    <s v="Dietary Changes"/>
    <d v="2019-03-25T00:00:00"/>
    <s v="Dr. Williams"/>
    <n v="86.14"/>
    <s v="MRI Scan"/>
    <x v="4"/>
    <n v="204.34"/>
    <s v="Paid"/>
    <s v="25%"/>
  </r>
  <r>
    <s v="P0245"/>
    <s v="Sarah Johnson"/>
    <n v="40"/>
    <s v="Middle Age Adults"/>
    <s v="Male"/>
    <s v="Diabetes"/>
    <s v="Lisinopril"/>
    <x v="2"/>
    <s v="120/80"/>
    <n v="146"/>
    <s v="Dietary Changes"/>
    <d v="2019-12-01T00:00:00"/>
    <s v="Dr. Johnson"/>
    <n v="120.95"/>
    <s v="Physiotherapy"/>
    <x v="2"/>
    <n v="313.87"/>
    <s v="Not Paid"/>
    <s v="25%"/>
  </r>
  <r>
    <s v="P0246"/>
    <s v="Laura Martinez"/>
    <n v="70"/>
    <s v="Senior Adults"/>
    <s v="Female"/>
    <s v="Unknown"/>
    <s v="Metformin"/>
    <x v="2"/>
    <s v="130/85"/>
    <n v="146"/>
    <s v="Counseling"/>
    <d v="2019-12-01T00:00:00"/>
    <s v="Dr. Johnson"/>
    <n v="49.03"/>
    <s v="Medication Refill"/>
    <x v="2"/>
    <n v="456.59"/>
    <s v="Not Paid"/>
    <s v="75%"/>
  </r>
  <r>
    <s v="P0247"/>
    <s v="John Doe"/>
    <n v="40"/>
    <s v="Middle Age Adults"/>
    <s v="Female"/>
    <s v="Hypertension"/>
    <s v="Lisinopril"/>
    <x v="1"/>
    <s v="140/90"/>
    <n v="180"/>
    <s v="Counseling"/>
    <d v="2018-04-05T00:00:00"/>
    <s v="Dr. Johnson"/>
    <n v="187.45"/>
    <s v="Consultation"/>
    <x v="1"/>
    <n v="402.84"/>
    <s v="Pending"/>
    <s v="75%"/>
  </r>
  <r>
    <s v="P0248"/>
    <s v="Laura Martinez"/>
    <n v="46"/>
    <s v="Middle Age Adults"/>
    <s v="Female"/>
    <s v="Asthma"/>
    <s v="Lisinopril"/>
    <x v="0"/>
    <s v="120/80"/>
    <n v="220"/>
    <s v="Surgery"/>
    <d v="2020-01-15T00:00:00"/>
    <s v="Dr. Williams"/>
    <n v="147.96"/>
    <s v="Medication Refill"/>
    <x v="0"/>
    <n v="186.61"/>
    <s v="Pending"/>
    <s v="50%"/>
  </r>
  <r>
    <s v="P0249"/>
    <s v="Emily Davis"/>
    <n v="70"/>
    <s v="Senior Adults"/>
    <s v="Female"/>
    <s v="Hypertension"/>
    <s v="Atorvastatin"/>
    <x v="1"/>
    <s v="130/85"/>
    <n v="146"/>
    <s v="Counseling"/>
    <d v="2018-04-05T00:00:00"/>
    <s v="Dr. Patel"/>
    <n v="169.75"/>
    <s v="MRI Scan"/>
    <x v="1"/>
    <n v="346.27"/>
    <s v="Pending"/>
    <s v="75%"/>
  </r>
  <r>
    <s v="P0250"/>
    <s v="John Doe"/>
    <n v="35"/>
    <s v="Adults"/>
    <s v="Female"/>
    <s v="Unknown"/>
    <s v="Lisinopril"/>
    <x v="3"/>
    <s v="130/85"/>
    <n v="200"/>
    <s v="Physiotherapy"/>
    <d v="2020-02-20T00:00:00"/>
    <s v="Dr. Patel"/>
    <n v="153.03"/>
    <s v="MRI Scan"/>
    <x v="3"/>
    <n v="335.79"/>
    <s v="Not Paid"/>
    <s v="75%"/>
  </r>
  <r>
    <s v="P0251"/>
    <s v="Laura Martinez"/>
    <n v="25"/>
    <s v="Young Adults"/>
    <s v="Female"/>
    <s v="Diabetes"/>
    <s v="Atorvastatin"/>
    <x v="2"/>
    <s v="140/90"/>
    <n v="180"/>
    <s v="Surgery"/>
    <d v="2019-12-01T00:00:00"/>
    <s v="Dr. Johnson"/>
    <n v="81.99"/>
    <s v="Physiotherapy"/>
    <x v="2"/>
    <n v="445.25"/>
    <s v="Pending"/>
    <s v="50%"/>
  </r>
  <r>
    <s v="P0252"/>
    <s v="Emily Davis"/>
    <n v="35"/>
    <s v="Adults"/>
    <s v="Female"/>
    <s v="Heart Disease"/>
    <s v="Albuterol"/>
    <x v="0"/>
    <s v="140/90"/>
    <n v="146"/>
    <s v="Physiotherapy"/>
    <d v="2020-01-15T00:00:00"/>
    <s v="Dr. Smith"/>
    <n v="29.15"/>
    <s v="Blood Test"/>
    <x v="0"/>
    <n v="196.71"/>
    <s v="Paid"/>
    <s v="0%"/>
  </r>
  <r>
    <s v="P0253"/>
    <s v="Sarah Johnson"/>
    <n v="60"/>
    <s v="Senior Adults"/>
    <s v="Female"/>
    <s v="Unknown"/>
    <s v="Atorvastatin"/>
    <x v="3"/>
    <s v="140/90"/>
    <n v="220"/>
    <s v="Counseling"/>
    <d v="2020-02-20T00:00:00"/>
    <s v="Dr. Brown"/>
    <n v="107.19"/>
    <s v="X-ray"/>
    <x v="3"/>
    <n v="329.17"/>
    <s v="Pending"/>
    <s v="25%"/>
  </r>
  <r>
    <s v="P0254"/>
    <s v="Laura Martinez"/>
    <n v="46"/>
    <s v="Middle Age Adults"/>
    <s v="Male"/>
    <s v="Diabetes"/>
    <s v="Unknown"/>
    <x v="3"/>
    <s v="120/80"/>
    <n v="146"/>
    <s v="Surgery"/>
    <d v="2020-02-20T00:00:00"/>
    <s v="Dr. Patel"/>
    <n v="82.51"/>
    <s v="Physiotherapy"/>
    <x v="3"/>
    <n v="400.41"/>
    <s v="Not Paid"/>
    <s v="50%"/>
  </r>
  <r>
    <s v="P0255"/>
    <s v="Emily Davis"/>
    <n v="35"/>
    <s v="Adults"/>
    <s v="Female"/>
    <s v="Asthma"/>
    <s v="Metformin"/>
    <x v="0"/>
    <s v="110/70"/>
    <n v="160"/>
    <s v="Physiotherapy"/>
    <d v="2020-01-15T00:00:00"/>
    <s v="Dr. Williams"/>
    <n v="98.88"/>
    <s v="X-ray"/>
    <x v="0"/>
    <n v="57.96"/>
    <s v="Not Paid"/>
    <s v="25%"/>
  </r>
  <r>
    <s v="P0256"/>
    <s v="Robert Brown"/>
    <n v="40"/>
    <s v="Middle Age Adults"/>
    <s v="Female"/>
    <s v="Hypertension"/>
    <s v="Albuterol"/>
    <x v="3"/>
    <s v="140/90"/>
    <n v="200"/>
    <s v="Counseling"/>
    <d v="2020-02-20T00:00:00"/>
    <s v="Dr. Johnson"/>
    <n v="84.49"/>
    <s v="MRI Scan"/>
    <x v="3"/>
    <n v="285.35000000000002"/>
    <s v="Paid"/>
    <s v="0%"/>
  </r>
  <r>
    <s v="P0257"/>
    <s v="James Taylor"/>
    <n v="60"/>
    <s v="Senior Adults"/>
    <s v="Female"/>
    <s v="Hypertension"/>
    <s v="Albuterol"/>
    <x v="0"/>
    <s v="110/70"/>
    <n v="180"/>
    <s v="Lifestyle Modification"/>
    <d v="2020-01-15T00:00:00"/>
    <s v="Dr. Johnson"/>
    <n v="154.11000000000001"/>
    <s v="Consultation"/>
    <x v="0"/>
    <n v="178.84"/>
    <s v="Pending"/>
    <s v="75%"/>
  </r>
  <r>
    <s v="P0258"/>
    <s v="Robert Brown"/>
    <n v="60"/>
    <s v="Senior Adults"/>
    <s v="Female"/>
    <s v="Hypertension"/>
    <s v="Unknown"/>
    <x v="0"/>
    <s v="120/80"/>
    <n v="160"/>
    <s v="Lifestyle Modification"/>
    <d v="2020-01-15T00:00:00"/>
    <s v="Dr. Smith"/>
    <n v="98.74"/>
    <s v="X-ray"/>
    <x v="0"/>
    <n v="233.16"/>
    <s v="Paid"/>
    <s v="25%"/>
  </r>
  <r>
    <s v="P0259"/>
    <s v="James Taylor"/>
    <n v="35"/>
    <s v="Adults"/>
    <s v="Female"/>
    <s v="Asthma"/>
    <s v="Atorvastatin"/>
    <x v="4"/>
    <s v="110/70"/>
    <n v="220"/>
    <s v="Surgery"/>
    <d v="2019-03-25T00:00:00"/>
    <s v="Dr. Johnson"/>
    <n v="28.78"/>
    <s v="Physiotherapy"/>
    <x v="4"/>
    <n v="298.12"/>
    <s v="Pending"/>
    <s v="50%"/>
  </r>
  <r>
    <s v="P0260"/>
    <s v="Jane Smith"/>
    <n v="35"/>
    <s v="Adults"/>
    <s v="Female"/>
    <s v="Diabetes"/>
    <s v="Metformin"/>
    <x v="1"/>
    <s v="105/68"/>
    <n v="160"/>
    <s v="Surgery"/>
    <d v="2018-04-05T00:00:00"/>
    <s v="Dr. Patel"/>
    <n v="82.35"/>
    <s v="Blood Test"/>
    <x v="1"/>
    <n v="88.34"/>
    <s v="Pending"/>
    <s v="50%"/>
  </r>
  <r>
    <s v="P0261"/>
    <s v="Jane Smith"/>
    <n v="46"/>
    <s v="Middle Age Adults"/>
    <s v="Male"/>
    <s v="Asthma"/>
    <s v="Atorvastatin"/>
    <x v="3"/>
    <s v="110/70"/>
    <n v="160"/>
    <s v="Physiotherapy"/>
    <d v="2020-02-20T00:00:00"/>
    <s v="Dr. Williams"/>
    <n v="140.19999999999999"/>
    <s v="MRI Scan"/>
    <x v="3"/>
    <n v="204.65"/>
    <s v="Not Paid"/>
    <s v="75%"/>
  </r>
  <r>
    <s v="P0262"/>
    <s v="Jane Smith"/>
    <n v="25"/>
    <s v="Young Adults"/>
    <s v="Male"/>
    <s v="Hypertension"/>
    <s v="Lisinopril"/>
    <x v="3"/>
    <s v="140/90"/>
    <n v="220"/>
    <s v="Physiotherapy"/>
    <d v="2020-02-20T00:00:00"/>
    <s v="Dr. Smith"/>
    <n v="175.07"/>
    <s v="Physiotherapy"/>
    <x v="3"/>
    <n v="343.79"/>
    <s v="Paid"/>
    <s v="0%"/>
  </r>
  <r>
    <s v="P0263"/>
    <s v="Sarah Johnson"/>
    <n v="35"/>
    <s v="Adults"/>
    <s v="Male"/>
    <s v="Unknown"/>
    <s v="Atorvastatin"/>
    <x v="4"/>
    <s v="120/80"/>
    <n v="160"/>
    <s v="Surgery"/>
    <d v="2019-03-25T00:00:00"/>
    <s v="Dr. Lee"/>
    <n v="88.86"/>
    <s v="Consultation"/>
    <x v="4"/>
    <n v="249.92"/>
    <s v="Pending"/>
    <s v="75%"/>
  </r>
  <r>
    <s v="P0264"/>
    <s v="Robert Brown"/>
    <n v="35"/>
    <s v="Adults"/>
    <s v="Female"/>
    <s v="Heart Disease"/>
    <s v="Albuterol"/>
    <x v="4"/>
    <s v="140/90"/>
    <n v="180"/>
    <s v="Lifestyle Modification"/>
    <d v="2019-03-25T00:00:00"/>
    <s v="Dr. Smith"/>
    <n v="147.86000000000001"/>
    <s v="MRI Scan"/>
    <x v="4"/>
    <n v="52.75"/>
    <s v="Not Paid"/>
    <s v="25%"/>
  </r>
  <r>
    <s v="P0265"/>
    <s v="James Taylor"/>
    <n v="70"/>
    <s v="Senior Adults"/>
    <s v="Female"/>
    <s v="Asthma"/>
    <s v="Metformin"/>
    <x v="4"/>
    <s v="105/68"/>
    <n v="146"/>
    <s v="Inhaler prescription"/>
    <d v="2019-03-25T00:00:00"/>
    <s v="Dr. Adams"/>
    <n v="45"/>
    <s v="Emergency Visit"/>
    <x v="4"/>
    <n v="300"/>
    <s v="Paid"/>
    <s v="75%"/>
  </r>
  <r>
    <s v="P0266"/>
    <s v="Emily Davis"/>
    <n v="40"/>
    <s v="Middle Age Adults"/>
    <s v="Male"/>
    <s v="Asthma"/>
    <s v="Atorvastatin"/>
    <x v="2"/>
    <s v="140/90"/>
    <n v="160"/>
    <s v="Surgery"/>
    <d v="2019-12-01T00:00:00"/>
    <s v="Dr. Brown"/>
    <n v="183.03"/>
    <s v="X-ray"/>
    <x v="2"/>
    <n v="492.23"/>
    <s v="Not Paid"/>
    <s v="50%"/>
  </r>
  <r>
    <s v="P0267"/>
    <s v="John Doe"/>
    <n v="70"/>
    <s v="Senior Adults"/>
    <s v="Female"/>
    <s v="Diabetes"/>
    <s v="Metformin"/>
    <x v="2"/>
    <s v="140/90"/>
    <n v="180"/>
    <s v="Counseling"/>
    <d v="2019-12-01T00:00:00"/>
    <s v="Dr. Brown"/>
    <n v="129.31"/>
    <s v="Consultation"/>
    <x v="2"/>
    <n v="400.2"/>
    <s v="Paid"/>
    <s v="75%"/>
  </r>
  <r>
    <s v="P0268"/>
    <s v="Emily Davis"/>
    <n v="70"/>
    <s v="Senior Adults"/>
    <s v="Female"/>
    <s v="Diabetes"/>
    <s v="Metformin"/>
    <x v="2"/>
    <s v="140/90"/>
    <n v="146"/>
    <s v="Counseling"/>
    <d v="2019-12-01T00:00:00"/>
    <s v="Dr. Lee"/>
    <n v="184.41"/>
    <s v="Physiotherapy"/>
    <x v="2"/>
    <n v="360.99"/>
    <s v="Paid"/>
    <s v="25%"/>
  </r>
  <r>
    <s v="P0269"/>
    <s v="John Doe"/>
    <n v="60"/>
    <s v="Senior Adults"/>
    <s v="Female"/>
    <s v="Asthma"/>
    <s v="Lisinopril"/>
    <x v="0"/>
    <s v="130/85"/>
    <n v="146"/>
    <s v="Physiotherapy"/>
    <d v="2020-01-15T00:00:00"/>
    <s v="Dr. Johnson"/>
    <n v="67.709999999999994"/>
    <s v="MRI Scan"/>
    <x v="0"/>
    <n v="309.68"/>
    <s v="Not Paid"/>
    <s v="50%"/>
  </r>
  <r>
    <s v="P0270"/>
    <s v="Michael Wilson"/>
    <n v="25"/>
    <s v="Young Adults"/>
    <s v="Female"/>
    <s v="Hypertension"/>
    <s v="Lisinopril"/>
    <x v="3"/>
    <s v="105/68"/>
    <n v="160"/>
    <s v="Counseling"/>
    <d v="2020-02-20T00:00:00"/>
    <s v="Dr. Smith"/>
    <n v="191.94"/>
    <s v="Blood Test"/>
    <x v="3"/>
    <n v="295.64"/>
    <s v="Paid"/>
    <s v="0%"/>
  </r>
  <r>
    <s v="P0271"/>
    <s v="Emily Davis"/>
    <n v="40"/>
    <s v="Middle Age Adults"/>
    <s v="Male"/>
    <s v="Heart Disease"/>
    <s v="Albuterol"/>
    <x v="1"/>
    <s v="140/90"/>
    <n v="180"/>
    <s v="Medication"/>
    <d v="2018-04-05T00:00:00"/>
    <s v="Dr. Smith"/>
    <n v="15.62"/>
    <s v="Medication Refill"/>
    <x v="1"/>
    <n v="499.26"/>
    <s v="Pending"/>
    <s v="75%"/>
  </r>
  <r>
    <s v="P0272"/>
    <s v="Laura Martinez"/>
    <n v="46"/>
    <s v="Middle Age Adults"/>
    <s v="Female"/>
    <s v="Diabetes"/>
    <s v="Unknown"/>
    <x v="0"/>
    <s v="140/90"/>
    <n v="160"/>
    <s v="Physiotherapy"/>
    <d v="2020-01-15T00:00:00"/>
    <s v="Dr. Patel"/>
    <n v="135.44"/>
    <s v="Consultation"/>
    <x v="0"/>
    <n v="105.03"/>
    <s v="Pending"/>
    <s v="50%"/>
  </r>
  <r>
    <s v="P0273"/>
    <s v="Laura Martinez"/>
    <n v="46"/>
    <s v="Middle Age Adults"/>
    <s v="Male"/>
    <s v="Hypertension"/>
    <s v="Metformin"/>
    <x v="3"/>
    <s v="140/90"/>
    <n v="220"/>
    <s v="Medication"/>
    <d v="2020-02-20T00:00:00"/>
    <s v="Dr. Lee"/>
    <n v="161.56"/>
    <s v="Physiotherapy"/>
    <x v="3"/>
    <n v="418.65"/>
    <s v="Paid"/>
    <s v="75%"/>
  </r>
  <r>
    <s v="P0274"/>
    <s v="David Lee"/>
    <n v="35"/>
    <s v="Adults"/>
    <s v="Female"/>
    <s v="Unknown"/>
    <s v="Unknown"/>
    <x v="3"/>
    <s v="120/80"/>
    <n v="146"/>
    <s v="Surgery"/>
    <d v="2020-02-20T00:00:00"/>
    <s v="Dr. Johnson"/>
    <n v="127.11"/>
    <s v="MRI Scan"/>
    <x v="3"/>
    <n v="427.01"/>
    <s v="Pending"/>
    <s v="50%"/>
  </r>
  <r>
    <s v="P0275"/>
    <s v="Robert Brown"/>
    <n v="35"/>
    <s v="Adults"/>
    <s v="Female"/>
    <s v="Diabetes"/>
    <s v="Albuterol"/>
    <x v="4"/>
    <s v="130/85"/>
    <n v="160"/>
    <s v="Counseling"/>
    <d v="2019-03-25T00:00:00"/>
    <s v="Dr. Patel"/>
    <n v="102.71"/>
    <s v="MRI Scan"/>
    <x v="4"/>
    <n v="144.46"/>
    <s v="Pending"/>
    <s v="25%"/>
  </r>
  <r>
    <s v="P0276"/>
    <s v="John Doe"/>
    <n v="46"/>
    <s v="Middle Age Adults"/>
    <s v="Male"/>
    <s v="Hypertension"/>
    <s v="Metformin"/>
    <x v="4"/>
    <s v="120/80"/>
    <n v="146"/>
    <s v="Physiotherapy"/>
    <d v="2019-03-25T00:00:00"/>
    <s v="Dr. Lee"/>
    <n v="94.17"/>
    <s v="X-ray"/>
    <x v="4"/>
    <n v="204.14"/>
    <s v="Paid"/>
    <s v="25%"/>
  </r>
  <r>
    <s v="P0277"/>
    <s v="John Doe"/>
    <n v="35"/>
    <s v="Adults"/>
    <s v="Female"/>
    <s v="Hypertension"/>
    <s v="Metformin"/>
    <x v="0"/>
    <s v="130/85"/>
    <n v="180"/>
    <s v="Physiotherapy"/>
    <d v="2020-01-15T00:00:00"/>
    <s v="Dr. Patel"/>
    <n v="135.30000000000001"/>
    <s v="Blood Test"/>
    <x v="0"/>
    <n v="255.52"/>
    <s v="Pending"/>
    <s v="25%"/>
  </r>
  <r>
    <s v="P0278"/>
    <s v="Robert Brown"/>
    <n v="25"/>
    <s v="Young Adults"/>
    <s v="Female"/>
    <s v="Heart Disease"/>
    <s v="Unknown"/>
    <x v="4"/>
    <s v="140/90"/>
    <n v="200"/>
    <s v="Medication"/>
    <d v="2019-03-25T00:00:00"/>
    <s v="Dr. Smith"/>
    <n v="106.55"/>
    <s v="Physiotherapy"/>
    <x v="4"/>
    <n v="443.71"/>
    <s v="Paid"/>
    <s v="25%"/>
  </r>
  <r>
    <s v="P0279"/>
    <s v="Sarah Johnson"/>
    <n v="70"/>
    <s v="Senior Adults"/>
    <s v="Female"/>
    <s v="Heart Disease"/>
    <s v="Atorvastatin"/>
    <x v="3"/>
    <s v="105/68"/>
    <n v="160"/>
    <s v="Counseling"/>
    <d v="2020-02-20T00:00:00"/>
    <s v="Dr. Patel"/>
    <n v="38.64"/>
    <s v="Consultation"/>
    <x v="3"/>
    <n v="378.55"/>
    <s v="Not Paid"/>
    <s v="0%"/>
  </r>
  <r>
    <s v="P0280"/>
    <s v="David Lee"/>
    <n v="35"/>
    <s v="Adults"/>
    <s v="Male"/>
    <s v="Unknown"/>
    <s v="Lisinopril"/>
    <x v="4"/>
    <s v="110/70"/>
    <n v="160"/>
    <s v="Dietary Changes"/>
    <d v="2019-03-25T00:00:00"/>
    <s v="Dr. Brown"/>
    <n v="90.24"/>
    <s v="Medication Refill"/>
    <x v="4"/>
    <n v="97.32"/>
    <s v="Paid"/>
    <s v="50%"/>
  </r>
  <r>
    <s v="P0281"/>
    <s v="Sarah Johnson"/>
    <n v="60"/>
    <s v="Senior Adults"/>
    <s v="Male"/>
    <s v="Hypertension"/>
    <s v="Atorvastatin"/>
    <x v="2"/>
    <s v="110/70"/>
    <n v="146"/>
    <s v="Physiotherapy"/>
    <d v="2019-12-01T00:00:00"/>
    <s v="Dr. Lee"/>
    <n v="197.1"/>
    <s v="X-ray"/>
    <x v="2"/>
    <n v="124.24"/>
    <s v="Pending"/>
    <s v="50%"/>
  </r>
  <r>
    <s v="P0282"/>
    <s v="Sarah Johnson"/>
    <n v="35"/>
    <s v="Adults"/>
    <s v="Male"/>
    <s v="Hypertension"/>
    <s v="Unknown"/>
    <x v="4"/>
    <s v="140/90"/>
    <n v="180"/>
    <s v="Physiotherapy"/>
    <d v="2019-03-25T00:00:00"/>
    <s v="Dr. Johnson"/>
    <n v="52.55"/>
    <s v="X-ray"/>
    <x v="4"/>
    <n v="233.83"/>
    <s v="Pending"/>
    <s v="25%"/>
  </r>
  <r>
    <s v="P0283"/>
    <s v="Sarah Johnson"/>
    <n v="40"/>
    <s v="Middle Age Adults"/>
    <s v="Female"/>
    <s v="Heart Disease"/>
    <s v="Lisinopril"/>
    <x v="3"/>
    <s v="120/80"/>
    <n v="220"/>
    <s v="Physiotherapy"/>
    <d v="2020-02-20T00:00:00"/>
    <s v="Dr. Patel"/>
    <n v="161.35"/>
    <s v="Medication Refill"/>
    <x v="3"/>
    <n v="471.18"/>
    <s v="Paid"/>
    <s v="25%"/>
  </r>
  <r>
    <s v="P0284"/>
    <s v="Robert Brown"/>
    <n v="25"/>
    <s v="Young Adults"/>
    <s v="Male"/>
    <s v="Diabetes"/>
    <s v="Atorvastatin"/>
    <x v="0"/>
    <s v="105/68"/>
    <n v="180"/>
    <s v="Lifestyle Modification"/>
    <d v="2020-01-15T00:00:00"/>
    <s v="Dr. Brown"/>
    <n v="18.670000000000002"/>
    <s v="MRI Scan"/>
    <x v="0"/>
    <n v="56.5"/>
    <s v="Paid"/>
    <s v="50%"/>
  </r>
  <r>
    <s v="P0285"/>
    <s v="Sarah Johnson"/>
    <n v="40"/>
    <s v="Middle Age Adults"/>
    <s v="Female"/>
    <s v="Diabetes"/>
    <s v="Lisinopril"/>
    <x v="1"/>
    <s v="130/85"/>
    <n v="160"/>
    <s v="Dietary Changes"/>
    <d v="2018-04-05T00:00:00"/>
    <s v="Dr. Williams"/>
    <n v="125.1"/>
    <s v="Consultation"/>
    <x v="1"/>
    <n v="164.44"/>
    <s v="Pending"/>
    <s v="25%"/>
  </r>
  <r>
    <s v="P0286"/>
    <s v="Laura Martinez"/>
    <n v="40"/>
    <s v="Middle Age Adults"/>
    <s v="Female"/>
    <s v="Asthma"/>
    <s v="Metformin"/>
    <x v="4"/>
    <s v="140/90"/>
    <n v="220"/>
    <s v="Medication"/>
    <d v="2019-03-25T00:00:00"/>
    <s v="Dr. Brown"/>
    <n v="88.95"/>
    <s v="Blood Test"/>
    <x v="4"/>
    <n v="423.59"/>
    <s v="Pending"/>
    <s v="75%"/>
  </r>
  <r>
    <s v="P0287"/>
    <s v="Jane Smith"/>
    <n v="60"/>
    <s v="Senior Adults"/>
    <s v="Male"/>
    <s v="Heart Disease"/>
    <s v="Atorvastatin"/>
    <x v="3"/>
    <s v="105/68"/>
    <n v="180"/>
    <s v="Counseling"/>
    <d v="2020-02-20T00:00:00"/>
    <s v="Dr. Lee"/>
    <n v="81.56"/>
    <s v="Blood Test"/>
    <x v="3"/>
    <n v="52.92"/>
    <s v="Paid"/>
    <s v="75%"/>
  </r>
  <r>
    <s v="P0288"/>
    <s v="Michael Wilson"/>
    <n v="25"/>
    <s v="Young Adults"/>
    <s v="Female"/>
    <s v="Asthma"/>
    <s v="Lisinopril"/>
    <x v="1"/>
    <s v="105/68"/>
    <n v="200"/>
    <s v="Lifestyle Modification"/>
    <d v="2018-04-05T00:00:00"/>
    <s v="Dr. Lee"/>
    <n v="76.010000000000005"/>
    <s v="X-ray"/>
    <x v="1"/>
    <n v="81.62"/>
    <s v="Pending"/>
    <s v="25%"/>
  </r>
  <r>
    <s v="P0289"/>
    <s v="John Doe"/>
    <n v="25"/>
    <s v="Young Adults"/>
    <s v="Male"/>
    <s v="Heart Disease"/>
    <s v="Lisinopril"/>
    <x v="1"/>
    <s v="130/85"/>
    <n v="146"/>
    <s v="Medication"/>
    <d v="2018-04-05T00:00:00"/>
    <s v="Dr. Patel"/>
    <n v="61.25"/>
    <s v="Medication Refill"/>
    <x v="1"/>
    <n v="307.98"/>
    <s v="Pending"/>
    <s v="50%"/>
  </r>
  <r>
    <s v="P0290"/>
    <s v="John Doe"/>
    <n v="25"/>
    <s v="Young Adults"/>
    <s v="Female"/>
    <s v="Unknown"/>
    <s v="Lisinopril"/>
    <x v="2"/>
    <s v="105/68"/>
    <n v="180"/>
    <s v="Medication"/>
    <d v="2019-12-01T00:00:00"/>
    <s v="Dr. Smith"/>
    <n v="90.83"/>
    <s v="Medication Refill"/>
    <x v="2"/>
    <n v="358.99"/>
    <s v="Pending"/>
    <s v="25%"/>
  </r>
  <r>
    <s v="P0291"/>
    <s v="Michael Wilson"/>
    <n v="25"/>
    <s v="Young Adults"/>
    <s v="Female"/>
    <s v="Hypertension"/>
    <s v="Atorvastatin"/>
    <x v="1"/>
    <s v="120/80"/>
    <n v="180"/>
    <s v="Lifestyle Modification"/>
    <d v="2018-04-05T00:00:00"/>
    <s v="Dr. Johnson"/>
    <n v="38.04"/>
    <s v="Medication Refill"/>
    <x v="1"/>
    <n v="371.89"/>
    <s v="Paid"/>
    <s v="25%"/>
  </r>
  <r>
    <s v="P0292"/>
    <s v="Robert Brown"/>
    <n v="25"/>
    <s v="Young Adults"/>
    <s v="Male"/>
    <s v="Unknown"/>
    <s v="Albuterol"/>
    <x v="3"/>
    <s v="120/80"/>
    <n v="200"/>
    <s v="Medication"/>
    <d v="2020-02-20T00:00:00"/>
    <s v="Dr. Williams"/>
    <n v="107.26"/>
    <s v="MRI Scan"/>
    <x v="3"/>
    <n v="355.12"/>
    <s v="Paid"/>
    <s v="50%"/>
  </r>
  <r>
    <s v="P0293"/>
    <s v="Emily Davis"/>
    <n v="60"/>
    <s v="Senior Adults"/>
    <s v="Male"/>
    <s v="Heart Disease"/>
    <s v="Atorvastatin"/>
    <x v="3"/>
    <s v="120/80"/>
    <n v="160"/>
    <s v="Lifestyle Modification"/>
    <d v="2020-02-20T00:00:00"/>
    <s v="Dr. Brown"/>
    <n v="47.02"/>
    <s v="Medication Refill"/>
    <x v="3"/>
    <n v="207.87"/>
    <s v="Pending"/>
    <s v="50%"/>
  </r>
  <r>
    <s v="P0294"/>
    <s v="Robert Brown"/>
    <n v="35"/>
    <s v="Adults"/>
    <s v="Female"/>
    <s v="Hypertension"/>
    <s v="Unknown"/>
    <x v="4"/>
    <s v="105/68"/>
    <n v="146"/>
    <s v="Medication"/>
    <d v="2019-03-25T00:00:00"/>
    <s v="Dr. Smith"/>
    <n v="188.89"/>
    <s v="Consultation"/>
    <x v="4"/>
    <n v="183.45"/>
    <s v="Pending"/>
    <s v="25%"/>
  </r>
  <r>
    <s v="P0295"/>
    <s v="John Doe"/>
    <n v="40"/>
    <s v="Middle Age Adults"/>
    <s v="Male"/>
    <s v="Diabetes"/>
    <s v="Atorvastatin"/>
    <x v="4"/>
    <s v="120/80"/>
    <n v="180"/>
    <s v="Surgery"/>
    <d v="2019-03-25T00:00:00"/>
    <s v="Dr. Smith"/>
    <n v="47.59"/>
    <s v="X-ray"/>
    <x v="4"/>
    <n v="56.2"/>
    <s v="Not Paid"/>
    <s v="25%"/>
  </r>
  <r>
    <s v="P0296"/>
    <s v="John Doe"/>
    <n v="25"/>
    <s v="Young Adults"/>
    <s v="Female"/>
    <s v="Diabetes"/>
    <s v="Lisinopril"/>
    <x v="4"/>
    <s v="130/85"/>
    <n v="220"/>
    <s v="Medication"/>
    <d v="2019-03-25T00:00:00"/>
    <s v="Dr. Lee"/>
    <n v="80.27"/>
    <s v="Blood Test"/>
    <x v="4"/>
    <n v="178.96"/>
    <s v="Paid"/>
    <s v="0%"/>
  </r>
  <r>
    <s v="P0297"/>
    <s v="Michael Wilson"/>
    <n v="35"/>
    <s v="Adults"/>
    <s v="Male"/>
    <s v="Asthma"/>
    <s v="Metformin"/>
    <x v="1"/>
    <s v="105/68"/>
    <n v="180"/>
    <s v="Surgery"/>
    <d v="2018-04-05T00:00:00"/>
    <s v="Dr. Johnson"/>
    <n v="194.04"/>
    <s v="Blood Test"/>
    <x v="1"/>
    <n v="240.87"/>
    <s v="Paid"/>
    <s v="0%"/>
  </r>
  <r>
    <s v="P0298"/>
    <s v="Sarah Johnson"/>
    <n v="35"/>
    <s v="Adults"/>
    <s v="Female"/>
    <s v="Heart Disease"/>
    <s v="Atorvastatin"/>
    <x v="1"/>
    <s v="110/70"/>
    <n v="146"/>
    <s v="Physiotherapy"/>
    <d v="2018-04-05T00:00:00"/>
    <s v="Dr. Brown"/>
    <n v="177.73"/>
    <s v="Medication Refill"/>
    <x v="1"/>
    <n v="495.87"/>
    <s v="Pending"/>
    <s v="0%"/>
  </r>
  <r>
    <s v="P0299"/>
    <s v="Robert Brown"/>
    <n v="40"/>
    <s v="Middle Age Adults"/>
    <s v="Female"/>
    <s v="Heart Disease"/>
    <s v="Atorvastatin"/>
    <x v="2"/>
    <s v="105/68"/>
    <n v="180"/>
    <s v="Lifestyle Modification"/>
    <d v="2019-12-01T00:00:00"/>
    <s v="Dr. Williams"/>
    <n v="60.32"/>
    <s v="MRI Scan"/>
    <x v="2"/>
    <n v="297.38"/>
    <s v="Not Paid"/>
    <s v="75%"/>
  </r>
  <r>
    <s v="P0300"/>
    <s v="James Taylor"/>
    <n v="60"/>
    <s v="Senior Adults"/>
    <s v="Male"/>
    <s v="Diabetes"/>
    <s v="Lisinopril"/>
    <x v="4"/>
    <s v="130/85"/>
    <n v="200"/>
    <s v="Dietary Changes"/>
    <d v="2019-03-25T00:00:00"/>
    <s v="Dr. Smith"/>
    <n v="71.349999999999994"/>
    <s v="X-ray"/>
    <x v="4"/>
    <n v="57.9"/>
    <s v="Paid"/>
    <s v="50%"/>
  </r>
  <r>
    <s v="P0301"/>
    <s v="Michael Wilson"/>
    <n v="46"/>
    <s v="Middle Age Adults"/>
    <s v="Female"/>
    <s v="Unknown"/>
    <s v="Metformin"/>
    <x v="0"/>
    <s v="110/70"/>
    <n v="180"/>
    <s v="Dietary Changes"/>
    <d v="2020-01-15T00:00:00"/>
    <s v="Dr. Johnson"/>
    <n v="186.72"/>
    <s v="Blood Test"/>
    <x v="0"/>
    <n v="139.08000000000001"/>
    <s v="Pending"/>
    <s v="50%"/>
  </r>
  <r>
    <s v="P0302"/>
    <s v="Laura Martinez"/>
    <n v="46"/>
    <s v="Middle Age Adults"/>
    <s v="Male"/>
    <s v="Hypertension"/>
    <s v="Metformin"/>
    <x v="2"/>
    <s v="105/68"/>
    <n v="180"/>
    <s v="Physiotherapy"/>
    <d v="2019-12-01T00:00:00"/>
    <s v="Dr. Williams"/>
    <n v="141.07"/>
    <s v="X-ray"/>
    <x v="2"/>
    <n v="408.99"/>
    <s v="Not Paid"/>
    <s v="25%"/>
  </r>
  <r>
    <s v="P0303"/>
    <s v="John Doe"/>
    <n v="35"/>
    <s v="Adults"/>
    <s v="Female"/>
    <s v="Unknown"/>
    <s v="Unknown"/>
    <x v="0"/>
    <s v="120/80"/>
    <n v="220"/>
    <s v="Lifestyle Modification"/>
    <d v="2020-01-15T00:00:00"/>
    <s v="Dr. Brown"/>
    <n v="65.44"/>
    <s v="Blood Test"/>
    <x v="0"/>
    <n v="410.86"/>
    <s v="Not Paid"/>
    <s v="50%"/>
  </r>
  <r>
    <s v="P0304"/>
    <s v="Michael Wilson"/>
    <n v="70"/>
    <s v="Senior Adults"/>
    <s v="Male"/>
    <s v="Unknown"/>
    <s v="Atorvastatin"/>
    <x v="1"/>
    <s v="140/90"/>
    <n v="200"/>
    <s v="Physiotherapy"/>
    <d v="2018-04-05T00:00:00"/>
    <s v="Dr. Patel"/>
    <n v="79.010000000000005"/>
    <s v="Medication Refill"/>
    <x v="1"/>
    <n v="149.15"/>
    <s v="Pending"/>
    <s v="75%"/>
  </r>
  <r>
    <s v="P0305"/>
    <s v="Robert Brown"/>
    <n v="70"/>
    <s v="Senior Adults"/>
    <s v="Female"/>
    <s v="Diabetes"/>
    <s v="Metformin"/>
    <x v="2"/>
    <s v="140/90"/>
    <n v="200"/>
    <s v="Surgery"/>
    <d v="2019-12-01T00:00:00"/>
    <s v="Dr. Smith"/>
    <n v="104.58"/>
    <s v="Medication Refill"/>
    <x v="2"/>
    <n v="225.03"/>
    <s v="Not Paid"/>
    <s v="25%"/>
  </r>
  <r>
    <s v="P0306"/>
    <s v="John Doe"/>
    <n v="40"/>
    <s v="Middle Age Adults"/>
    <s v="Male"/>
    <s v="Diabetes"/>
    <s v="Metformin"/>
    <x v="2"/>
    <s v="120/80"/>
    <n v="180"/>
    <s v="Lifestyle Modification"/>
    <d v="2019-12-01T00:00:00"/>
    <s v="Dr. Williams"/>
    <n v="137.47999999999999"/>
    <s v="Medication Refill"/>
    <x v="2"/>
    <n v="129.29"/>
    <s v="Not Paid"/>
    <s v="25%"/>
  </r>
  <r>
    <s v="P0307"/>
    <s v="Emily Davis"/>
    <n v="46"/>
    <s v="Middle Age Adults"/>
    <s v="Female"/>
    <s v="Diabetes"/>
    <s v="Albuterol"/>
    <x v="3"/>
    <s v="140/90"/>
    <n v="220"/>
    <s v="Lifestyle Modification"/>
    <d v="2020-02-20T00:00:00"/>
    <s v="Dr. Smith"/>
    <n v="36.520000000000003"/>
    <s v="MRI Scan"/>
    <x v="3"/>
    <n v="204.63"/>
    <s v="Paid"/>
    <s v="75%"/>
  </r>
  <r>
    <s v="P0308"/>
    <s v="Michael Wilson"/>
    <n v="35"/>
    <s v="Adults"/>
    <s v="Female"/>
    <s v="Asthma"/>
    <s v="Albuterol"/>
    <x v="1"/>
    <s v="140/90"/>
    <n v="180"/>
    <s v="Physiotherapy"/>
    <d v="2018-04-05T00:00:00"/>
    <s v="Dr. Lee"/>
    <n v="31.82"/>
    <s v="Consultation"/>
    <x v="1"/>
    <n v="163.27000000000001"/>
    <s v="Pending"/>
    <s v="75%"/>
  </r>
  <r>
    <s v="P0309"/>
    <s v="David Lee"/>
    <n v="60"/>
    <s v="Senior Adults"/>
    <s v="Female"/>
    <s v="Unknown"/>
    <s v="Metformin"/>
    <x v="1"/>
    <s v="120/80"/>
    <n v="180"/>
    <s v="Medication"/>
    <d v="2018-04-05T00:00:00"/>
    <s v="Dr. Patel"/>
    <n v="132.63"/>
    <s v="MRI Scan"/>
    <x v="1"/>
    <n v="362.49"/>
    <s v="Pending"/>
    <s v="0%"/>
  </r>
  <r>
    <s v="P0310"/>
    <s v="John Doe"/>
    <n v="46"/>
    <s v="Middle Age Adults"/>
    <s v="Female"/>
    <s v="Heart Disease"/>
    <s v="Unknown"/>
    <x v="2"/>
    <s v="120/80"/>
    <n v="146"/>
    <s v="Medication"/>
    <d v="2019-12-01T00:00:00"/>
    <s v="Dr. Williams"/>
    <n v="62.53"/>
    <s v="MRI Scan"/>
    <x v="2"/>
    <n v="255.89"/>
    <s v="Pending"/>
    <s v="25%"/>
  </r>
  <r>
    <s v="P0311"/>
    <s v="Robert Brown"/>
    <n v="35"/>
    <s v="Adults"/>
    <s v="Female"/>
    <s v="Hypertension"/>
    <s v="Metformin"/>
    <x v="1"/>
    <s v="105/68"/>
    <n v="146"/>
    <s v="Lifestyle Modification"/>
    <d v="2018-04-05T00:00:00"/>
    <s v="Dr. Smith"/>
    <n v="110.72"/>
    <s v="Physiotherapy"/>
    <x v="1"/>
    <n v="394.23"/>
    <s v="Pending"/>
    <s v="50%"/>
  </r>
  <r>
    <s v="P0312"/>
    <s v="Jane Smith"/>
    <n v="35"/>
    <s v="Adults"/>
    <s v="Female"/>
    <s v="Asthma"/>
    <s v="Lisinopril"/>
    <x v="2"/>
    <s v="105/68"/>
    <n v="220"/>
    <s v="Dietary Changes"/>
    <d v="2019-12-01T00:00:00"/>
    <s v="Dr. Williams"/>
    <n v="122.84"/>
    <s v="Medication Refill"/>
    <x v="2"/>
    <n v="421.11"/>
    <s v="Paid"/>
    <s v="50%"/>
  </r>
  <r>
    <s v="P0313"/>
    <s v="James Taylor"/>
    <n v="25"/>
    <s v="Young Adults"/>
    <s v="Female"/>
    <s v="Heart Disease"/>
    <s v="Atorvastatin"/>
    <x v="3"/>
    <s v="120/80"/>
    <n v="160"/>
    <s v="Physiotherapy"/>
    <d v="2020-02-20T00:00:00"/>
    <s v="Dr. Patel"/>
    <n v="154.78"/>
    <s v="Consultation"/>
    <x v="3"/>
    <n v="486.5"/>
    <s v="Pending"/>
    <s v="50%"/>
  </r>
  <r>
    <s v="P0314"/>
    <s v="Mary Clark"/>
    <n v="60"/>
    <s v="Senior Adults"/>
    <s v="Female"/>
    <s v="Unknown"/>
    <s v="Unknown"/>
    <x v="2"/>
    <s v="130/85"/>
    <n v="146"/>
    <s v="Surgery"/>
    <d v="2019-12-01T00:00:00"/>
    <s v="Dr. Patel"/>
    <n v="94.38"/>
    <s v="Medication Refill"/>
    <x v="2"/>
    <n v="179.13"/>
    <s v="Paid"/>
    <s v="50%"/>
  </r>
  <r>
    <s v="P0315"/>
    <s v="Sarah Johnson"/>
    <n v="25"/>
    <s v="Young Adults"/>
    <s v="Female"/>
    <s v="Diabetes"/>
    <s v="Lisinopril"/>
    <x v="1"/>
    <s v="140/90"/>
    <n v="160"/>
    <s v="Physiotherapy"/>
    <d v="2018-04-05T00:00:00"/>
    <s v="Dr. Patel"/>
    <n v="93.33"/>
    <s v="Medication Refill"/>
    <x v="1"/>
    <n v="145.33000000000001"/>
    <s v="Pending"/>
    <s v="25%"/>
  </r>
  <r>
    <s v="P0316"/>
    <s v="Mary Clark"/>
    <n v="40"/>
    <s v="Middle Age Adults"/>
    <s v="Female"/>
    <s v="Unknown"/>
    <s v="Unknown"/>
    <x v="1"/>
    <s v="105/68"/>
    <n v="200"/>
    <s v="Dietary Changes"/>
    <d v="2018-04-05T00:00:00"/>
    <s v="Dr. Smith"/>
    <n v="152.06"/>
    <s v="Physiotherapy"/>
    <x v="1"/>
    <n v="141.87"/>
    <s v="Not Paid"/>
    <s v="50%"/>
  </r>
  <r>
    <s v="P0317"/>
    <s v="Robert Brown"/>
    <n v="25"/>
    <s v="Young Adults"/>
    <s v="Female"/>
    <s v="Hypertension"/>
    <s v="Lisinopril"/>
    <x v="2"/>
    <s v="140/90"/>
    <n v="146"/>
    <s v="Physiotherapy"/>
    <d v="2019-12-01T00:00:00"/>
    <s v="Dr. Patel"/>
    <n v="38.68"/>
    <s v="Physiotherapy"/>
    <x v="2"/>
    <n v="206.61"/>
    <s v="Not Paid"/>
    <s v="25%"/>
  </r>
  <r>
    <s v="P0318"/>
    <s v="Laura Martinez"/>
    <n v="25"/>
    <s v="Young Adults"/>
    <s v="Female"/>
    <s v="Asthma"/>
    <s v="Atorvastatin"/>
    <x v="2"/>
    <s v="110/70"/>
    <n v="146"/>
    <s v="Physiotherapy"/>
    <d v="2019-12-01T00:00:00"/>
    <s v="Dr. Williams"/>
    <n v="119.25"/>
    <s v="Blood Test"/>
    <x v="2"/>
    <n v="301.8"/>
    <s v="Pending"/>
    <s v="0%"/>
  </r>
  <r>
    <s v="P0319"/>
    <s v="Laura Martinez"/>
    <n v="46"/>
    <s v="Middle Age Adults"/>
    <s v="Female"/>
    <s v="Asthma"/>
    <s v="Atorvastatin"/>
    <x v="2"/>
    <s v="120/80"/>
    <n v="220"/>
    <s v="Physiotherapy"/>
    <d v="2019-12-01T00:00:00"/>
    <s v="Dr. Brown"/>
    <n v="196.91"/>
    <s v="X-ray"/>
    <x v="2"/>
    <n v="235.27"/>
    <s v="Paid"/>
    <s v="25%"/>
  </r>
  <r>
    <s v="P0320"/>
    <s v="Jane Smith"/>
    <n v="70"/>
    <s v="Senior Adults"/>
    <s v="Male"/>
    <s v="Hypertension"/>
    <s v="Albuterol"/>
    <x v="4"/>
    <s v="130/85"/>
    <n v="160"/>
    <s v="Surgery"/>
    <d v="2019-03-25T00:00:00"/>
    <s v="Dr. Patel"/>
    <n v="120.12"/>
    <s v="X-ray"/>
    <x v="4"/>
    <n v="128.6"/>
    <s v="Pending"/>
    <s v="75%"/>
  </r>
  <r>
    <s v="P0321"/>
    <s v="Sarah Johnson"/>
    <n v="35"/>
    <s v="Adults"/>
    <s v="Female"/>
    <s v="Heart Disease"/>
    <s v="Lisinopril"/>
    <x v="1"/>
    <s v="110/70"/>
    <n v="146"/>
    <s v="Counseling"/>
    <d v="2018-04-05T00:00:00"/>
    <s v="Dr. Smith"/>
    <n v="16.760000000000002"/>
    <s v="X-ray"/>
    <x v="1"/>
    <n v="60.13"/>
    <s v="Paid"/>
    <s v="75%"/>
  </r>
  <r>
    <s v="P0322"/>
    <s v="David Lee"/>
    <n v="60"/>
    <s v="Senior Adults"/>
    <s v="Female"/>
    <s v="Heart Disease"/>
    <s v="Albuterol"/>
    <x v="1"/>
    <s v="110/70"/>
    <n v="146"/>
    <s v="Surgery"/>
    <d v="2018-04-05T00:00:00"/>
    <s v="Dr. Williams"/>
    <n v="37.69"/>
    <s v="Blood Test"/>
    <x v="1"/>
    <n v="406.36"/>
    <s v="Not Paid"/>
    <s v="25%"/>
  </r>
  <r>
    <s v="P0323"/>
    <s v="Jane Smith"/>
    <n v="25"/>
    <s v="Young Adults"/>
    <s v="Male"/>
    <s v="Asthma"/>
    <s v="Lisinopril"/>
    <x v="4"/>
    <s v="110/70"/>
    <n v="220"/>
    <s v="Physiotherapy"/>
    <d v="2019-03-25T00:00:00"/>
    <s v="Dr. Patel"/>
    <n v="16.22"/>
    <s v="Medication Refill"/>
    <x v="4"/>
    <n v="375.83"/>
    <s v="Pending"/>
    <s v="25%"/>
  </r>
  <r>
    <s v="P0324"/>
    <s v="Mary Clark"/>
    <n v="60"/>
    <s v="Senior Adults"/>
    <s v="Female"/>
    <s v="Asthma"/>
    <s v="Albuterol"/>
    <x v="2"/>
    <s v="120/80"/>
    <n v="220"/>
    <s v="Counseling"/>
    <d v="2019-12-01T00:00:00"/>
    <s v="Dr. Johnson"/>
    <n v="18.329999999999998"/>
    <s v="MRI Scan"/>
    <x v="2"/>
    <n v="359.24"/>
    <s v="Pending"/>
    <s v="75%"/>
  </r>
  <r>
    <s v="P0325"/>
    <s v="Jane Smith"/>
    <n v="70"/>
    <s v="Senior Adults"/>
    <s v="Female"/>
    <s v="Diabetes"/>
    <s v="Atorvastatin"/>
    <x v="3"/>
    <s v="105/68"/>
    <n v="160"/>
    <s v="Surgery"/>
    <d v="2020-02-20T00:00:00"/>
    <s v="Dr. Williams"/>
    <n v="194.25"/>
    <s v="Medication Refill"/>
    <x v="3"/>
    <n v="247.68"/>
    <s v="Not Paid"/>
    <s v="75%"/>
  </r>
  <r>
    <s v="P0326"/>
    <s v="Mary Clark"/>
    <n v="70"/>
    <s v="Senior Adults"/>
    <s v="Female"/>
    <s v="Heart Disease"/>
    <s v="Unknown"/>
    <x v="2"/>
    <s v="120/80"/>
    <n v="200"/>
    <s v="Counseling"/>
    <d v="2019-12-01T00:00:00"/>
    <s v="Dr. Patel"/>
    <n v="67.260000000000005"/>
    <s v="Blood Test"/>
    <x v="2"/>
    <n v="389.7"/>
    <s v="Not Paid"/>
    <s v="75%"/>
  </r>
  <r>
    <s v="P0327"/>
    <s v="John Doe"/>
    <n v="25"/>
    <s v="Young Adults"/>
    <s v="Male"/>
    <s v="Hypertension"/>
    <s v="Albuterol"/>
    <x v="2"/>
    <s v="105/68"/>
    <n v="200"/>
    <s v="Surgery"/>
    <d v="2019-12-01T00:00:00"/>
    <s v="Dr. Johnson"/>
    <n v="50.48"/>
    <s v="X-ray"/>
    <x v="2"/>
    <n v="365.23"/>
    <s v="Paid"/>
    <s v="0%"/>
  </r>
  <r>
    <s v="P0328"/>
    <s v="Laura Martinez"/>
    <n v="40"/>
    <s v="Middle Age Adults"/>
    <s v="Female"/>
    <s v="Heart Disease"/>
    <s v="Lisinopril"/>
    <x v="4"/>
    <s v="110/70"/>
    <n v="180"/>
    <s v="Counseling"/>
    <d v="2019-03-25T00:00:00"/>
    <s v="Dr. Patel"/>
    <n v="67.84"/>
    <s v="Consultation"/>
    <x v="4"/>
    <n v="268.16000000000003"/>
    <s v="Paid"/>
    <s v="25%"/>
  </r>
  <r>
    <s v="P0329"/>
    <s v="John Doe"/>
    <n v="25"/>
    <s v="Young Adults"/>
    <s v="Female"/>
    <s v="Diabetes"/>
    <s v="Lisinopril"/>
    <x v="1"/>
    <s v="110/70"/>
    <n v="146"/>
    <s v="Counseling"/>
    <d v="2018-04-05T00:00:00"/>
    <s v="Dr. Patel"/>
    <n v="164.41"/>
    <s v="Physiotherapy"/>
    <x v="1"/>
    <n v="263.64"/>
    <s v="Not Paid"/>
    <s v="75%"/>
  </r>
  <r>
    <s v="P0330"/>
    <s v="James Taylor"/>
    <n v="46"/>
    <s v="Middle Age Adults"/>
    <s v="Female"/>
    <s v="Asthma"/>
    <s v="Atorvastatin"/>
    <x v="2"/>
    <s v="130/85"/>
    <n v="160"/>
    <s v="Counseling"/>
    <d v="2019-12-01T00:00:00"/>
    <s v="Dr. Johnson"/>
    <n v="53.12"/>
    <s v="MRI Scan"/>
    <x v="2"/>
    <n v="346"/>
    <s v="Pending"/>
    <s v="50%"/>
  </r>
  <r>
    <s v="P0331"/>
    <s v="Sarah Johnson"/>
    <n v="35"/>
    <s v="Adults"/>
    <s v="Female"/>
    <s v="Asthma"/>
    <s v="Lisinopril"/>
    <x v="1"/>
    <s v="105/68"/>
    <n v="146"/>
    <s v="Dietary Changes"/>
    <d v="2018-04-05T00:00:00"/>
    <s v="Dr. Patel"/>
    <n v="181.86"/>
    <s v="MRI Scan"/>
    <x v="1"/>
    <n v="421.16"/>
    <s v="Pending"/>
    <s v="25%"/>
  </r>
  <r>
    <s v="P0332"/>
    <s v="David Lee"/>
    <n v="40"/>
    <s v="Middle Age Adults"/>
    <s v="Female"/>
    <s v="Diabetes"/>
    <s v="Metformin"/>
    <x v="0"/>
    <s v="110/70"/>
    <n v="160"/>
    <s v="Dietary Changes"/>
    <d v="2020-01-15T00:00:00"/>
    <s v="Dr. Patel"/>
    <n v="77.41"/>
    <s v="Blood Test"/>
    <x v="0"/>
    <n v="370.85"/>
    <s v="Not Paid"/>
    <s v="25%"/>
  </r>
  <r>
    <s v="P0333"/>
    <s v="Mary Clark"/>
    <n v="25"/>
    <s v="Young Adults"/>
    <s v="Female"/>
    <s v="Hypertension"/>
    <s v="Unknown"/>
    <x v="1"/>
    <s v="140/90"/>
    <n v="160"/>
    <s v="Physiotherapy"/>
    <d v="2018-04-05T00:00:00"/>
    <s v="Dr. Smith"/>
    <n v="92.28"/>
    <s v="Consultation"/>
    <x v="1"/>
    <n v="206.59"/>
    <s v="Paid"/>
    <s v="0%"/>
  </r>
  <r>
    <s v="P0334"/>
    <s v="David Lee"/>
    <n v="60"/>
    <s v="Senior Adults"/>
    <s v="Female"/>
    <s v="Asthma"/>
    <s v="Albuterol"/>
    <x v="3"/>
    <s v="130/85"/>
    <n v="160"/>
    <s v="Lifestyle Modification"/>
    <d v="2020-02-20T00:00:00"/>
    <s v="Dr. Williams"/>
    <n v="178.42"/>
    <s v="Physiotherapy"/>
    <x v="3"/>
    <n v="185.42"/>
    <s v="Not Paid"/>
    <s v="50%"/>
  </r>
  <r>
    <s v="P0335"/>
    <s v="Mary Clark"/>
    <n v="40"/>
    <s v="Middle Age Adults"/>
    <s v="Female"/>
    <s v="Unknown"/>
    <s v="Unknown"/>
    <x v="3"/>
    <s v="120/80"/>
    <n v="146"/>
    <s v="Physiotherapy"/>
    <d v="2020-02-20T00:00:00"/>
    <s v="Dr. Smith"/>
    <n v="165.38"/>
    <s v="Physiotherapy"/>
    <x v="3"/>
    <n v="244.17"/>
    <s v="Not Paid"/>
    <s v="50%"/>
  </r>
  <r>
    <s v="P0336"/>
    <s v="Robert Brown"/>
    <n v="40"/>
    <s v="Middle Age Adults"/>
    <s v="Female"/>
    <s v="Asthma"/>
    <s v="Atorvastatin"/>
    <x v="2"/>
    <s v="130/85"/>
    <n v="220"/>
    <s v="Medication"/>
    <d v="2019-12-01T00:00:00"/>
    <s v="Dr. Patel"/>
    <n v="61.09"/>
    <s v="Consultation"/>
    <x v="2"/>
    <n v="423.06"/>
    <s v="Pending"/>
    <s v="0%"/>
  </r>
  <r>
    <s v="P0337"/>
    <s v="Jane Smith"/>
    <n v="25"/>
    <s v="Young Adults"/>
    <s v="Male"/>
    <s v="Unknown"/>
    <s v="Albuterol"/>
    <x v="1"/>
    <s v="140/90"/>
    <n v="146"/>
    <s v="Medication"/>
    <d v="2018-04-05T00:00:00"/>
    <s v="Dr. Johnson"/>
    <n v="44.18"/>
    <s v="Physiotherapy"/>
    <x v="1"/>
    <n v="146.06"/>
    <s v="Not Paid"/>
    <s v="75%"/>
  </r>
  <r>
    <s v="P0338"/>
    <s v="James Taylor"/>
    <n v="40"/>
    <s v="Middle Age Adults"/>
    <s v="Female"/>
    <s v="Diabetes"/>
    <s v="Albuterol"/>
    <x v="2"/>
    <s v="105/68"/>
    <n v="160"/>
    <s v="Counseling"/>
    <d v="2019-03-25T00:00:00"/>
    <s v="Dr. Johnson"/>
    <n v="72.650000000000006"/>
    <s v="X-ray"/>
    <x v="2"/>
    <n v="153.82"/>
    <s v="Pending"/>
    <s v="50%"/>
  </r>
  <r>
    <s v="P0339"/>
    <s v="Laura Martinez"/>
    <n v="60"/>
    <s v="Senior Adults"/>
    <s v="Male"/>
    <s v="Diabetes"/>
    <s v="Metformin"/>
    <x v="4"/>
    <s v="120/80"/>
    <n v="180"/>
    <s v="Cast application"/>
    <d v="2020-02-20T00:00:00"/>
    <s v="Dr. Brown"/>
    <n v="120.5"/>
    <s v="X-ray"/>
    <x v="4"/>
    <n v="191.77"/>
    <s v="Pending"/>
    <s v="25%"/>
  </r>
  <r>
    <s v="P0340"/>
    <s v="Mary Clark"/>
    <n v="70"/>
    <s v="Senior Adults"/>
    <s v="Female"/>
    <s v="Asthma"/>
    <s v="Atorvastatin"/>
    <x v="3"/>
    <s v="120/80"/>
    <n v="200"/>
    <s v="Surgery"/>
    <d v="2019-12-01T00:00:00"/>
    <s v="Dr. Patel"/>
    <n v="55.94"/>
    <s v="Routine Checkup"/>
    <x v="3"/>
    <n v="60"/>
    <s v="Pending"/>
    <s v="55%"/>
  </r>
  <r>
    <s v="P0341"/>
    <s v="David Lee"/>
    <n v="40"/>
    <s v="Middle Age Adults"/>
    <s v="Female"/>
    <s v="Heart Disease"/>
    <s v="Lisinopril"/>
    <x v="2"/>
    <s v="105/68"/>
    <n v="160"/>
    <s v="Surgery"/>
    <d v="2019-03-25T00:00:00"/>
    <s v="Dr. Williams"/>
    <n v="21.83"/>
    <s v="MRI Scan"/>
    <x v="2"/>
    <n v="333.05"/>
    <s v="Pending"/>
    <s v="75%"/>
  </r>
  <r>
    <s v="P0342"/>
    <s v="James Taylor"/>
    <n v="70"/>
    <s v="Senior Adults"/>
    <s v="Female"/>
    <s v="Unknown"/>
    <s v="Metformin"/>
    <x v="4"/>
    <s v="130/85"/>
    <n v="180"/>
    <s v="Counseling"/>
    <d v="2019-12-01T00:00:00"/>
    <s v="Dr. Patel"/>
    <n v="40.950000000000003"/>
    <s v="X-ray"/>
    <x v="4"/>
    <n v="361.75"/>
    <s v="Not Paid"/>
    <s v="75%"/>
  </r>
  <r>
    <s v="P0343"/>
    <s v="Emily Davis"/>
    <n v="60"/>
    <s v="Senior Adults"/>
    <s v="Female"/>
    <s v="Hypertension"/>
    <s v="Metformin"/>
    <x v="2"/>
    <s v="110/70"/>
    <n v="220"/>
    <s v="Surgery"/>
    <d v="2018-04-05T00:00:00"/>
    <s v="Dr. Lee"/>
    <n v="37.380000000000003"/>
    <s v="Medication Refill"/>
    <x v="2"/>
    <n v="67.34"/>
    <s v="Pending"/>
    <s v="75%"/>
  </r>
  <r>
    <s v="P0344"/>
    <s v="Emily Davis"/>
    <n v="25"/>
    <s v="Young Adults"/>
    <s v="Female"/>
    <s v="Asthma"/>
    <s v="Unknown"/>
    <x v="1"/>
    <s v="130/85"/>
    <n v="160"/>
    <s v="Counseling"/>
    <d v="2018-04-05T00:00:00"/>
    <s v="Dr. Smith"/>
    <n v="34.92"/>
    <s v="MRI Scan"/>
    <x v="1"/>
    <n v="156.52000000000001"/>
    <s v="Pending"/>
    <s v="50%"/>
  </r>
  <r>
    <s v="P0345"/>
    <s v="John Doe"/>
    <n v="35"/>
    <s v="Adults"/>
    <s v="Female"/>
    <s v="Hypertension"/>
    <s v="Unknown"/>
    <x v="1"/>
    <s v="140/90"/>
    <n v="180"/>
    <s v="Dietary Changes"/>
    <d v="2018-04-05T00:00:00"/>
    <s v="Dr. Smith"/>
    <n v="152.65"/>
    <s v="Physiotherapy"/>
    <x v="1"/>
    <n v="274.8"/>
    <s v="Not Paid"/>
    <s v="25%"/>
  </r>
  <r>
    <s v="P0346"/>
    <s v="Laura Martinez"/>
    <n v="40"/>
    <s v="Middle Age Adults"/>
    <s v="Female"/>
    <s v="Asthma"/>
    <s v="Unknown"/>
    <x v="1"/>
    <s v="110/70"/>
    <n v="160"/>
    <s v="Medication"/>
    <d v="2018-04-05T00:00:00"/>
    <s v="Dr. Williams"/>
    <n v="124.73"/>
    <s v="Physiotherapy"/>
    <x v="1"/>
    <n v="399"/>
    <s v="Not Paid"/>
    <s v="75%"/>
  </r>
  <r>
    <s v="P0347"/>
    <s v="Robert Brown"/>
    <n v="35"/>
    <s v="Adults"/>
    <s v="Female"/>
    <s v="Heart Disease"/>
    <s v="Metformin"/>
    <x v="1"/>
    <s v="130/85"/>
    <n v="146"/>
    <s v="Surgery"/>
    <d v="2020-01-15T00:00:00"/>
    <s v="Dr. Johnson"/>
    <n v="118.79"/>
    <s v="MRI Scan"/>
    <x v="1"/>
    <n v="141.76"/>
    <s v="Paid"/>
    <s v="25%"/>
  </r>
  <r>
    <s v="P0348"/>
    <s v="David Lee"/>
    <n v="60"/>
    <s v="Senior Adults"/>
    <s v="Female"/>
    <s v="Heart Disease"/>
    <s v="Lisinopril"/>
    <x v="0"/>
    <s v="105/68"/>
    <n v="180"/>
    <s v="Lifestyle Modification"/>
    <d v="2019-03-25T00:00:00"/>
    <s v="Dr. Brown"/>
    <n v="99.54"/>
    <s v="Physiotherapy"/>
    <x v="0"/>
    <n v="172.82"/>
    <s v="Pending"/>
    <s v="50%"/>
  </r>
  <r>
    <s v="P0349"/>
    <s v="Jane Smith"/>
    <n v="40"/>
    <s v="Middle Age Adults"/>
    <s v="Male"/>
    <s v="Heart Disease"/>
    <s v="Albuterol"/>
    <x v="4"/>
    <s v="140/90"/>
    <n v="146"/>
    <s v="Dietary Changes"/>
    <d v="2019-03-25T00:00:00"/>
    <s v="Dr. Patel"/>
    <n v="174.01"/>
    <s v="Physiotherapy"/>
    <x v="4"/>
    <n v="173"/>
    <s v="Not Paid"/>
    <s v="50%"/>
  </r>
  <r>
    <s v="P0350"/>
    <s v="Jane Smith"/>
    <n v="70"/>
    <s v="Senior Adults"/>
    <s v="Female"/>
    <s v="Heart Disease"/>
    <s v="Unknown"/>
    <x v="4"/>
    <s v="140/90"/>
    <n v="146"/>
    <s v="Surgery"/>
    <d v="2018-04-05T00:00:00"/>
    <s v="Dr. Johnson"/>
    <n v="179.64"/>
    <s v="Consultation"/>
    <x v="4"/>
    <n v="121.07"/>
    <s v="Pending"/>
    <s v="25%"/>
  </r>
  <r>
    <s v="P0351"/>
    <s v="David Lee"/>
    <n v="46"/>
    <s v="Middle Age Adults"/>
    <s v="Male"/>
    <s v="Diabetes"/>
    <s v="Lisinopril"/>
    <x v="1"/>
    <s v="140/90"/>
    <n v="180"/>
    <s v="Counseling"/>
    <d v="2020-01-15T00:00:00"/>
    <s v="Dr. Johnson"/>
    <n v="150.77000000000001"/>
    <s v="Consultation"/>
    <x v="1"/>
    <n v="167.03"/>
    <s v="Pending"/>
    <s v="75%"/>
  </r>
  <r>
    <s v="P0352"/>
    <s v="Sarah Johnson"/>
    <n v="35"/>
    <s v="Adults"/>
    <s v="Male"/>
    <s v="Diabetes"/>
    <s v="Atorvastatin"/>
    <x v="0"/>
    <s v="110/70"/>
    <n v="200"/>
    <s v="Medication"/>
    <d v="2018-04-05T00:00:00"/>
    <s v="Dr. Patel"/>
    <n v="78.540000000000006"/>
    <s v="X-ray"/>
    <x v="0"/>
    <n v="66.02"/>
    <s v="Pending"/>
    <s v="25%"/>
  </r>
  <r>
    <s v="P0353"/>
    <s v="Robert Brown"/>
    <n v="40"/>
    <s v="Middle Age Adults"/>
    <s v="Female"/>
    <s v="Unknown"/>
    <s v="Unknown"/>
    <x v="1"/>
    <s v="120/80"/>
    <n v="180"/>
    <s v="Surgery"/>
    <d v="2020-01-15T00:00:00"/>
    <s v="Dr. Patel"/>
    <n v="193.4"/>
    <s v="Blood Test"/>
    <x v="1"/>
    <n v="89.57"/>
    <s v="Paid"/>
    <s v="25%"/>
  </r>
  <r>
    <s v="P0354"/>
    <s v="James Taylor"/>
    <n v="35"/>
    <s v="Adults"/>
    <s v="Male"/>
    <s v="Hypertension"/>
    <s v="Albuterol"/>
    <x v="0"/>
    <s v="110/70"/>
    <n v="200"/>
    <s v="Dietary Changes"/>
    <d v="2018-04-05T00:00:00"/>
    <s v="Dr. Lee"/>
    <n v="48.13"/>
    <s v="Medication Refill"/>
    <x v="0"/>
    <n v="122.79"/>
    <s v="Not Paid"/>
    <s v="50%"/>
  </r>
  <r>
    <s v="P0355"/>
    <s v="Mary Clark"/>
    <n v="40"/>
    <s v="Middle Age Adults"/>
    <s v="Female"/>
    <s v="Asthma"/>
    <s v="Atorvastatin"/>
    <x v="1"/>
    <s v="130/85"/>
    <n v="160"/>
    <s v="Surgery"/>
    <d v="2020-02-20T00:00:00"/>
    <s v="Dr. Patel"/>
    <n v="69.81"/>
    <s v="X-ray"/>
    <x v="1"/>
    <n v="485.53"/>
    <s v="Pending"/>
    <s v="0%"/>
  </r>
  <r>
    <s v="P0356"/>
    <s v="Sarah Johnson"/>
    <n v="25"/>
    <s v="Young Adults"/>
    <s v="Female"/>
    <s v="Asthma"/>
    <s v="Atorvastatin"/>
    <x v="3"/>
    <s v="120/80"/>
    <n v="160"/>
    <s v="Lifestyle Modification"/>
    <d v="2020-02-20T00:00:00"/>
    <s v="Dr. Smith"/>
    <n v="119.69"/>
    <s v="Consultation"/>
    <x v="3"/>
    <n v="200.04"/>
    <s v="Not Paid"/>
    <s v="25%"/>
  </r>
  <r>
    <s v="P0357"/>
    <s v="Mary Clark"/>
    <n v="70"/>
    <s v="Senior Adults"/>
    <s v="Male"/>
    <s v="Diabetes"/>
    <s v="Albuterol"/>
    <x v="3"/>
    <s v="130/85"/>
    <n v="180"/>
    <s v="Medication"/>
    <d v="2019-12-01T00:00:00"/>
    <s v="Dr. Brown"/>
    <n v="163.05000000000001"/>
    <s v="Physiotherapy"/>
    <x v="3"/>
    <n v="469.23"/>
    <s v="Pending"/>
    <s v="25%"/>
  </r>
  <r>
    <s v="P0358"/>
    <s v="Mary Clark"/>
    <n v="35"/>
    <s v="Adults"/>
    <s v="Female"/>
    <s v="Asthma"/>
    <s v="Unknown"/>
    <x v="2"/>
    <s v="120/80"/>
    <n v="160"/>
    <s v="Lifestyle Modification"/>
    <d v="2018-04-05T00:00:00"/>
    <s v="Dr. Williams"/>
    <n v="76.2"/>
    <s v="Consultation"/>
    <x v="2"/>
    <n v="470.55"/>
    <s v="Not Paid"/>
    <s v="0%"/>
  </r>
  <r>
    <s v="P0359"/>
    <s v="Sarah Johnson"/>
    <n v="46"/>
    <s v="Middle Age Adults"/>
    <s v="Female"/>
    <s v="Diabetes"/>
    <s v="Metformin"/>
    <x v="1"/>
    <s v="110/70"/>
    <n v="220"/>
    <s v="Dietary Changes"/>
    <d v="2019-03-25T00:00:00"/>
    <s v="Dr. Lee"/>
    <n v="156.04"/>
    <s v="X-ray"/>
    <x v="1"/>
    <n v="246.22"/>
    <s v="Paid"/>
    <s v="0%"/>
  </r>
  <r>
    <s v="P0360"/>
    <s v="John Doe"/>
    <n v="46"/>
    <s v="Middle Age Adults"/>
    <s v="Female"/>
    <s v="Unknown"/>
    <s v="Albuterol"/>
    <x v="4"/>
    <s v="140/90"/>
    <n v="146"/>
    <s v="Lifestyle Modification"/>
    <d v="2019-12-01T00:00:00"/>
    <s v="Dr. Lee"/>
    <n v="41.37"/>
    <s v="Medication Refill"/>
    <x v="4"/>
    <n v="132.26"/>
    <s v="Pending"/>
    <s v="50%"/>
  </r>
  <r>
    <s v="P0361"/>
    <s v="Emily Davis"/>
    <n v="60"/>
    <s v="Senior Adults"/>
    <s v="Male"/>
    <s v="Hypertension"/>
    <s v="Albuterol"/>
    <x v="2"/>
    <s v="105/68"/>
    <n v="146"/>
    <s v="Surgery"/>
    <d v="2020-02-20T00:00:00"/>
    <s v="Dr. Williams"/>
    <n v="122.19"/>
    <s v="Physiotherapy"/>
    <x v="2"/>
    <n v="76.47"/>
    <s v="Pending"/>
    <s v="25%"/>
  </r>
  <r>
    <s v="P0362"/>
    <s v="Mary Clark"/>
    <n v="40"/>
    <s v="Middle Age Adults"/>
    <s v="Female"/>
    <s v="Unknown"/>
    <s v="Albuterol"/>
    <x v="3"/>
    <s v="140/90"/>
    <n v="200"/>
    <s v="Dietary Changes"/>
    <d v="2018-04-05T00:00:00"/>
    <s v="Dr. Lee"/>
    <n v="26.62"/>
    <s v="Consultation"/>
    <x v="3"/>
    <n v="50.74"/>
    <s v="Paid"/>
    <s v="50%"/>
  </r>
  <r>
    <s v="P0363"/>
    <s v="Sarah Johnson"/>
    <n v="35"/>
    <s v="Adults"/>
    <s v="Female"/>
    <s v="Heart Disease"/>
    <s v="Atorvastatin"/>
    <x v="1"/>
    <s v="110/70"/>
    <n v="160"/>
    <s v="Dietary Changes"/>
    <d v="2019-12-01T00:00:00"/>
    <s v="Dr. Williams"/>
    <n v="77.31"/>
    <s v="Physiotherapy"/>
    <x v="1"/>
    <n v="466.21"/>
    <s v="Pending"/>
    <s v="50%"/>
  </r>
  <r>
    <s v="P0364"/>
    <s v="Sarah Johnson"/>
    <n v="60"/>
    <s v="Senior Adults"/>
    <s v="Male"/>
    <s v="Heart Disease"/>
    <s v="Lisinopril"/>
    <x v="2"/>
    <s v="120/80"/>
    <n v="200"/>
    <s v="Medication"/>
    <d v="2018-04-05T00:00:00"/>
    <s v="Dr. Smith"/>
    <n v="115.62"/>
    <s v="Blood Test"/>
    <x v="2"/>
    <n v="391.78"/>
    <s v="Pending"/>
    <s v="25%"/>
  </r>
  <r>
    <s v="P0365"/>
    <s v="Michael Wilson"/>
    <n v="35"/>
    <s v="Adults"/>
    <s v="Female"/>
    <s v="Heart Disease"/>
    <s v="Metformin"/>
    <x v="1"/>
    <s v="140/90"/>
    <n v="146"/>
    <s v="Lifestyle Modification"/>
    <d v="2020-02-20T00:00:00"/>
    <s v="Dr. Williams"/>
    <n v="34.880000000000003"/>
    <s v="Medication Refill"/>
    <x v="1"/>
    <n v="444.51"/>
    <s v="Pending"/>
    <s v="50%"/>
  </r>
  <r>
    <s v="P0366"/>
    <s v="John Doe"/>
    <n v="40"/>
    <s v="Middle Age Adults"/>
    <s v="Male"/>
    <s v="Unknown"/>
    <s v="Unknown"/>
    <x v="3"/>
    <s v="110/70"/>
    <n v="146"/>
    <s v="Physiotherapy"/>
    <d v="2019-12-01T00:00:00"/>
    <s v="Dr. Patel"/>
    <n v="40.25"/>
    <s v="Medication Refill"/>
    <x v="3"/>
    <n v="277.75"/>
    <s v="Not Paid"/>
    <s v="50%"/>
  </r>
  <r>
    <s v="P0367"/>
    <s v="Laura Martinez"/>
    <n v="46"/>
    <s v="Middle Age Adults"/>
    <s v="Male"/>
    <s v="Asthma"/>
    <s v="Unknown"/>
    <x v="2"/>
    <s v="130/85"/>
    <n v="160"/>
    <s v="Surgery"/>
    <d v="2020-02-20T00:00:00"/>
    <s v="Dr. Patel"/>
    <n v="26.75"/>
    <s v="X-ray"/>
    <x v="2"/>
    <n v="249.44"/>
    <s v="Not Paid"/>
    <s v="50%"/>
  </r>
  <r>
    <s v="P0368"/>
    <s v="Michael Wilson"/>
    <n v="25"/>
    <s v="Young Adults"/>
    <s v="Male"/>
    <s v="Hypertension"/>
    <s v="Lisinopril"/>
    <x v="3"/>
    <s v="105/68"/>
    <n v="220"/>
    <s v="Medication"/>
    <d v="2020-01-15T00:00:00"/>
    <s v="Dr. Smith"/>
    <n v="56.78"/>
    <s v="Physiotherapy"/>
    <x v="3"/>
    <n v="113.05"/>
    <s v="Pending"/>
    <s v="0%"/>
  </r>
  <r>
    <s v="P0369"/>
    <s v="Michael Wilson"/>
    <n v="46"/>
    <s v="Middle Age Adults"/>
    <s v="Female"/>
    <s v="Heart Disease"/>
    <s v="Albuterol"/>
    <x v="0"/>
    <s v="140/90"/>
    <n v="220"/>
    <s v="Physiotherapy"/>
    <d v="2020-02-20T00:00:00"/>
    <s v="Dr. Lee"/>
    <n v="69.28"/>
    <s v="Medication Refill"/>
    <x v="0"/>
    <n v="265.08"/>
    <s v="Not Paid"/>
    <s v="0%"/>
  </r>
  <r>
    <s v="P0370"/>
    <s v="David Lee"/>
    <n v="60"/>
    <s v="Senior Adults"/>
    <s v="Male"/>
    <s v="Heart Disease"/>
    <s v="Metformin"/>
    <x v="3"/>
    <s v="120/80"/>
    <n v="160"/>
    <s v="Surgery"/>
    <d v="2018-04-05T00:00:00"/>
    <s v="Dr. Johnson"/>
    <n v="55.13"/>
    <s v="MRI Scan"/>
    <x v="3"/>
    <n v="311.54000000000002"/>
    <s v="Pending"/>
    <s v="50%"/>
  </r>
  <r>
    <s v="P0371"/>
    <s v="Emily Davis"/>
    <n v="70"/>
    <s v="Senior Adults"/>
    <s v="Female"/>
    <s v="Heart Disease"/>
    <s v="Unknown"/>
    <x v="1"/>
    <s v="130/85"/>
    <n v="160"/>
    <s v="Counseling"/>
    <d v="2019-03-25T00:00:00"/>
    <s v="Dr. Johnson"/>
    <n v="165.8"/>
    <s v="MRI Scan"/>
    <x v="1"/>
    <n v="329.11"/>
    <s v="Pending"/>
    <s v="0%"/>
  </r>
  <r>
    <s v="P0372"/>
    <s v="Sarah Johnson"/>
    <n v="25"/>
    <s v="Young Adults"/>
    <s v="Male"/>
    <s v="Hypertension"/>
    <s v="Unknown"/>
    <x v="4"/>
    <s v="110/70"/>
    <n v="200"/>
    <s v="Medication"/>
    <d v="2020-02-20T00:00:00"/>
    <s v="Dr. Johnson"/>
    <n v="144.87"/>
    <s v="Medication Refill"/>
    <x v="4"/>
    <n v="312.69"/>
    <s v="Paid"/>
    <s v="75%"/>
  </r>
  <r>
    <s v="P0373"/>
    <s v="Emily Davis"/>
    <n v="60"/>
    <s v="Senior Adults"/>
    <s v="Female"/>
    <s v="Heart Disease"/>
    <s v="Albuterol"/>
    <x v="3"/>
    <s v="105/68"/>
    <n v="160"/>
    <s v="Physiotherapy"/>
    <d v="2019-03-25T00:00:00"/>
    <s v="Dr. Smith"/>
    <n v="183.12"/>
    <s v="Blood Test"/>
    <x v="3"/>
    <n v="248.45"/>
    <s v="Paid"/>
    <s v="0%"/>
  </r>
  <r>
    <s v="P0374"/>
    <s v="Robert Brown"/>
    <n v="40"/>
    <s v="Middle Age Adults"/>
    <s v="Male"/>
    <s v="Hypertension"/>
    <s v="Lisinopril"/>
    <x v="4"/>
    <s v="120/80"/>
    <n v="220"/>
    <s v="Dietary Changes"/>
    <d v="2020-01-15T00:00:00"/>
    <s v="Dr. Patel"/>
    <n v="184.31"/>
    <s v="Medication Refill"/>
    <x v="4"/>
    <n v="193.58"/>
    <s v="Pending"/>
    <s v="25%"/>
  </r>
  <r>
    <s v="P0375"/>
    <s v="David Lee"/>
    <n v="25"/>
    <s v="Young Adults"/>
    <s v="Male"/>
    <s v="Heart Disease"/>
    <s v="Metformin"/>
    <x v="0"/>
    <s v="110/70"/>
    <n v="160"/>
    <s v="Counseling"/>
    <d v="2019-12-01T00:00:00"/>
    <s v="Dr. Patel"/>
    <n v="140.88999999999999"/>
    <s v="MRI Scan"/>
    <x v="0"/>
    <n v="61.09"/>
    <s v="Pending"/>
    <s v="25%"/>
  </r>
  <r>
    <s v="P0376"/>
    <s v="Laura Martinez"/>
    <n v="60"/>
    <s v="Senior Adults"/>
    <s v="Female"/>
    <s v="Unknown"/>
    <s v="Lisinopril"/>
    <x v="2"/>
    <s v="110/70"/>
    <n v="200"/>
    <s v="Medication"/>
    <d v="2019-12-01T00:00:00"/>
    <s v="Dr. Smith"/>
    <n v="17.57"/>
    <s v="Blood Test"/>
    <x v="2"/>
    <n v="239.32"/>
    <s v="Paid"/>
    <s v="25%"/>
  </r>
  <r>
    <s v="P0377"/>
    <s v="Emily Davis"/>
    <n v="40"/>
    <s v="Middle Age Adults"/>
    <s v="Female"/>
    <s v="Unknown"/>
    <s v="Lisinopril"/>
    <x v="2"/>
    <s v="140/90"/>
    <n v="200"/>
    <s v="Medication"/>
    <d v="2019-03-25T00:00:00"/>
    <s v="Dr. Smith"/>
    <n v="179.98"/>
    <s v="Medication Refill"/>
    <x v="2"/>
    <n v="458.26"/>
    <s v="Pending"/>
    <s v="50%"/>
  </r>
  <r>
    <s v="P0378"/>
    <s v="Jane Smith"/>
    <n v="46"/>
    <s v="Middle Age Adults"/>
    <s v="Female"/>
    <s v="Hypertension"/>
    <s v="Metformin"/>
    <x v="4"/>
    <s v="140/90"/>
    <n v="200"/>
    <s v="Surgery"/>
    <d v="2019-12-01T00:00:00"/>
    <s v="Dr. Smith"/>
    <n v="124.09"/>
    <s v="Physiotherapy"/>
    <x v="4"/>
    <n v="269.91000000000003"/>
    <s v="Paid"/>
    <s v="25%"/>
  </r>
  <r>
    <s v="P0379"/>
    <s v="Mary Clark"/>
    <n v="70"/>
    <s v="Senior Adults"/>
    <s v="Male"/>
    <s v="Unknown"/>
    <s v="Metformin"/>
    <x v="2"/>
    <s v="120/80"/>
    <n v="200"/>
    <s v="Counseling"/>
    <d v="2020-02-20T00:00:00"/>
    <s v="Dr. Lee"/>
    <n v="21.55"/>
    <s v="Consultation"/>
    <x v="2"/>
    <n v="232.47"/>
    <s v="Not Paid"/>
    <s v="50%"/>
  </r>
  <r>
    <s v="P0380"/>
    <s v="Robert Brown"/>
    <n v="40"/>
    <s v="Middle Age Adults"/>
    <s v="Female"/>
    <s v="Hypertension"/>
    <s v="Unknown"/>
    <x v="3"/>
    <s v="110/70"/>
    <n v="180"/>
    <s v="Counseling"/>
    <d v="2019-03-25T00:00:00"/>
    <s v="Dr. Lee"/>
    <n v="190.11"/>
    <s v="Physiotherapy"/>
    <x v="3"/>
    <n v="54.82"/>
    <s v="Not Paid"/>
    <s v="0%"/>
  </r>
  <r>
    <s v="P0381"/>
    <s v="John Doe"/>
    <n v="35"/>
    <s v="Adults"/>
    <s v="Female"/>
    <s v="Unknown"/>
    <s v="Unknown"/>
    <x v="4"/>
    <s v="140/90"/>
    <n v="160"/>
    <s v="Counseling"/>
    <d v="2018-04-05T00:00:00"/>
    <s v="Dr. Patel"/>
    <n v="54.69"/>
    <s v="Blood Test"/>
    <x v="4"/>
    <n v="493.62"/>
    <s v="Not Paid"/>
    <s v="75%"/>
  </r>
  <r>
    <s v="P0382"/>
    <s v="Laura Martinez"/>
    <n v="40"/>
    <s v="Middle Age Adults"/>
    <s v="Male"/>
    <s v="Unknown"/>
    <s v="Metformin"/>
    <x v="1"/>
    <s v="105/68"/>
    <n v="146"/>
    <s v="Medication"/>
    <d v="2020-02-20T00:00:00"/>
    <s v="Dr. Smith"/>
    <n v="102.37"/>
    <s v="X-ray"/>
    <x v="1"/>
    <n v="209.4"/>
    <s v="Not Paid"/>
    <s v="25%"/>
  </r>
  <r>
    <s v="P0383"/>
    <s v="Robert Brown"/>
    <n v="40"/>
    <s v="Middle Age Adults"/>
    <s v="Female"/>
    <s v="Hypertension"/>
    <s v="Atorvastatin"/>
    <x v="3"/>
    <s v="105/68"/>
    <n v="160"/>
    <s v="Medication"/>
    <d v="2020-02-20T00:00:00"/>
    <s v="Dr. Brown"/>
    <n v="28.29"/>
    <s v="MRI Scan"/>
    <x v="3"/>
    <n v="362.8"/>
    <s v="Pending"/>
    <s v="50%"/>
  </r>
  <r>
    <s v="P0384"/>
    <s v="Mary Clark"/>
    <n v="70"/>
    <s v="Senior Adults"/>
    <s v="Female"/>
    <s v="Asthma"/>
    <s v="Unknown"/>
    <x v="3"/>
    <s v="110/70"/>
    <n v="180"/>
    <s v="Medication"/>
    <d v="2020-02-20T00:00:00"/>
    <s v="Dr. Smith"/>
    <n v="175.93"/>
    <s v="Medication Refill"/>
    <x v="3"/>
    <n v="177.98"/>
    <s v="Pending"/>
    <s v="75%"/>
  </r>
  <r>
    <s v="P0385"/>
    <s v="David Lee"/>
    <n v="35"/>
    <s v="Adults"/>
    <s v="Female"/>
    <s v="Unknown"/>
    <s v="Atorvastatin"/>
    <x v="3"/>
    <s v="140/90"/>
    <n v="200"/>
    <s v="Medication"/>
    <d v="2018-04-05T00:00:00"/>
    <s v="Dr. Williams"/>
    <n v="164.13"/>
    <s v="Blood Test"/>
    <x v="3"/>
    <n v="225.64"/>
    <s v="Pending"/>
    <s v="75%"/>
  </r>
  <r>
    <s v="P0386"/>
    <s v="Mary Clark"/>
    <n v="60"/>
    <s v="Senior Adults"/>
    <s v="Female"/>
    <s v="Heart Disease"/>
    <s v="Metformin"/>
    <x v="1"/>
    <s v="120/80"/>
    <n v="180"/>
    <s v="Medication"/>
    <d v="2020-01-15T00:00:00"/>
    <s v="Dr. Johnson"/>
    <n v="190.68"/>
    <s v="Medication Refill"/>
    <x v="1"/>
    <n v="255.69"/>
    <s v="Pending"/>
    <s v="75%"/>
  </r>
  <r>
    <s v="P0387"/>
    <s v="Michael Wilson"/>
    <n v="60"/>
    <s v="Senior Adults"/>
    <s v="Female"/>
    <s v="Asthma"/>
    <s v="Unknown"/>
    <x v="0"/>
    <s v="120/80"/>
    <n v="220"/>
    <s v="Surgery"/>
    <d v="2019-12-01T00:00:00"/>
    <s v="Dr. Smith"/>
    <n v="99.61"/>
    <s v="MRI Scan"/>
    <x v="0"/>
    <n v="294.91000000000003"/>
    <s v="Pending"/>
    <s v="75%"/>
  </r>
  <r>
    <s v="P0388"/>
    <s v="Mary Clark"/>
    <n v="40"/>
    <s v="Middle Age Adults"/>
    <s v="Female"/>
    <s v="Hypertension"/>
    <s v="Lisinopril"/>
    <x v="2"/>
    <s v="120/80"/>
    <n v="220"/>
    <s v="Physiotherapy"/>
    <d v="2019-03-25T00:00:00"/>
    <s v="Dr. Brown"/>
    <n v="57.74"/>
    <s v="Blood Test"/>
    <x v="2"/>
    <n v="413.82"/>
    <s v="Pending"/>
    <s v="25%"/>
  </r>
  <r>
    <s v="P0389"/>
    <s v="Michael Wilson"/>
    <n v="35"/>
    <s v="Adults"/>
    <s v="Female"/>
    <s v="Asthma"/>
    <s v="Metformin"/>
    <x v="4"/>
    <s v="105/68"/>
    <n v="160"/>
    <s v="Lifestyle Modification"/>
    <d v="2020-01-15T00:00:00"/>
    <s v="Dr. Williams"/>
    <n v="21.04"/>
    <s v="Physiotherapy"/>
    <x v="4"/>
    <n v="111.2"/>
    <s v="Pending"/>
    <s v="50%"/>
  </r>
  <r>
    <s v="P0390"/>
    <s v="David Lee"/>
    <n v="35"/>
    <s v="Adults"/>
    <s v="Male"/>
    <s v="Diabetes"/>
    <s v="Albuterol"/>
    <x v="0"/>
    <s v="140/90"/>
    <n v="160"/>
    <s v="Counseling"/>
    <d v="2019-03-25T00:00:00"/>
    <s v="Dr. Williams"/>
    <n v="163.41999999999999"/>
    <s v="Medication Refill"/>
    <x v="0"/>
    <n v="206.3"/>
    <s v="Paid"/>
    <s v="75%"/>
  </r>
  <r>
    <s v="P0391"/>
    <s v="James Taylor"/>
    <n v="70"/>
    <s v="Senior Adults"/>
    <s v="Female"/>
    <s v="Diabetes"/>
    <s v="Atorvastatin"/>
    <x v="4"/>
    <s v="140/90"/>
    <n v="146"/>
    <s v="Lifestyle Modification"/>
    <d v="2019-12-01T00:00:00"/>
    <s v="Dr. Patel"/>
    <n v="148.79"/>
    <s v="Blood Test"/>
    <x v="4"/>
    <n v="289.33"/>
    <s v="Pending"/>
    <s v="75%"/>
  </r>
  <r>
    <s v="P0392"/>
    <s v="Michael Wilson"/>
    <n v="46"/>
    <s v="Middle Age Adults"/>
    <s v="Male"/>
    <s v="Unknown"/>
    <s v="Metformin"/>
    <x v="2"/>
    <s v="105/68"/>
    <n v="146"/>
    <s v="Counseling"/>
    <d v="2018-04-05T00:00:00"/>
    <s v="Dr. Smith"/>
    <n v="88.92"/>
    <s v="Medication Refill"/>
    <x v="2"/>
    <n v="277.92"/>
    <s v="Pending"/>
    <s v="50%"/>
  </r>
  <r>
    <s v="P0393"/>
    <s v="John Doe"/>
    <n v="60"/>
    <s v="Senior Adults"/>
    <s v="Female"/>
    <s v="Unknown"/>
    <s v="Metformin"/>
    <x v="1"/>
    <s v="120/80"/>
    <n v="220"/>
    <s v="Surgery"/>
    <d v="2020-02-20T00:00:00"/>
    <s v="Dr. Johnson"/>
    <n v="39.299999999999997"/>
    <s v="Physiotherapy"/>
    <x v="1"/>
    <n v="439.96"/>
    <s v="Paid"/>
    <s v="50%"/>
  </r>
  <r>
    <s v="P0394"/>
    <s v="Mary Clark"/>
    <n v="70"/>
    <s v="Senior Adults"/>
    <s v="Female"/>
    <s v="Heart Disease"/>
    <s v="Unknown"/>
    <x v="3"/>
    <s v="120/80"/>
    <n v="200"/>
    <s v="Surgery"/>
    <d v="2020-02-20T00:00:00"/>
    <s v="Dr. Patel"/>
    <n v="141.4"/>
    <s v="Blood Test"/>
    <x v="3"/>
    <n v="347.85"/>
    <s v="Pending"/>
    <s v="75%"/>
  </r>
  <r>
    <s v="P0395"/>
    <s v="Mary Clark"/>
    <n v="25"/>
    <s v="Young Adults"/>
    <s v="Male"/>
    <s v="Asthma"/>
    <s v="Unknown"/>
    <x v="3"/>
    <s v="110/70"/>
    <n v="180"/>
    <s v="Medication"/>
    <d v="2018-04-05T00:00:00"/>
    <s v="Dr. Johnson"/>
    <n v="93.11"/>
    <s v="Blood Test"/>
    <x v="3"/>
    <n v="337.43"/>
    <s v="Pending"/>
    <s v="50%"/>
  </r>
  <r>
    <s v="P0396"/>
    <s v="John Doe"/>
    <n v="60"/>
    <s v="Senior Adults"/>
    <s v="Male"/>
    <s v="Diabetes"/>
    <s v="Unknown"/>
    <x v="1"/>
    <s v="130/85"/>
    <n v="146"/>
    <s v="Dietary Changes"/>
    <d v="2020-01-15T00:00:00"/>
    <s v="Dr. Lee"/>
    <n v="141.35"/>
    <s v="X-ray"/>
    <x v="1"/>
    <n v="300.01"/>
    <s v="Paid"/>
    <s v="25%"/>
  </r>
  <r>
    <s v="P0397"/>
    <s v="Jane Smith"/>
    <n v="70"/>
    <s v="Senior Adults"/>
    <s v="Female"/>
    <s v="Unknown"/>
    <s v="Albuterol"/>
    <x v="0"/>
    <s v="140/90"/>
    <n v="146"/>
    <s v="Counseling"/>
    <d v="2020-01-15T00:00:00"/>
    <s v="Dr. Brown"/>
    <n v="168.93"/>
    <s v="Blood Test"/>
    <x v="0"/>
    <n v="457.38"/>
    <s v="Paid"/>
    <s v="75%"/>
  </r>
  <r>
    <s v="P0398"/>
    <s v="Sarah Johnson"/>
    <n v="60"/>
    <s v="Senior Adults"/>
    <s v="Male"/>
    <s v="Asthma"/>
    <s v="Unknown"/>
    <x v="0"/>
    <s v="140/90"/>
    <n v="200"/>
    <s v="Lifestyle Modification"/>
    <d v="2019-03-25T00:00:00"/>
    <s v="Dr. Johnson"/>
    <n v="170.24"/>
    <s v="Medication Refill"/>
    <x v="0"/>
    <n v="140.81"/>
    <s v="Not Paid"/>
    <s v="0%"/>
  </r>
  <r>
    <s v="P0399"/>
    <s v="James Taylor"/>
    <n v="46"/>
    <s v="Middle Age Adults"/>
    <s v="Female"/>
    <s v="Unknown"/>
    <s v="Metformin"/>
    <x v="4"/>
    <s v="140/90"/>
    <n v="200"/>
    <s v="Dietary Changes"/>
    <d v="2018-04-05T00:00:00"/>
    <s v="Dr. Johnson"/>
    <n v="100.75"/>
    <s v="Consultation"/>
    <x v="4"/>
    <n v="482.61"/>
    <s v="Not Paid"/>
    <s v="50%"/>
  </r>
  <r>
    <s v="P0400"/>
    <s v="Laura Martinez"/>
    <n v="25"/>
    <s v="Young Adults"/>
    <s v="Male"/>
    <s v="Unknown"/>
    <s v="Unknown"/>
    <x v="1"/>
    <s v="130/85"/>
    <n v="160"/>
    <s v="Physiotherapy"/>
    <d v="2020-01-15T00:00:00"/>
    <s v="Dr. Smith"/>
    <n v="18.420000000000002"/>
    <s v="Blood Test"/>
    <x v="1"/>
    <n v="271.29000000000002"/>
    <s v="Pending"/>
    <s v="75%"/>
  </r>
  <r>
    <s v="P0401"/>
    <s v="Michael Wilson"/>
    <n v="46"/>
    <s v="Middle Age Adults"/>
    <s v="Female"/>
    <s v="Diabetes"/>
    <s v="Lisinopril"/>
    <x v="0"/>
    <s v="110/70"/>
    <n v="180"/>
    <s v="Medication"/>
    <d v="2018-04-05T00:00:00"/>
    <s v="Dr. Lee"/>
    <n v="77.84"/>
    <s v="X-ray"/>
    <x v="0"/>
    <n v="188.95"/>
    <s v="Not Paid"/>
    <s v="50%"/>
  </r>
  <r>
    <s v="P0402"/>
    <s v="John Doe"/>
    <n v="25"/>
    <s v="Young Adults"/>
    <s v="Female"/>
    <s v="Diabetes"/>
    <s v="Unknown"/>
    <x v="1"/>
    <s v="130/85"/>
    <n v="200"/>
    <s v="Surgery"/>
    <d v="2019-12-01T00:00:00"/>
    <s v="Dr. Johnson"/>
    <n v="118.21"/>
    <s v="Physiotherapy"/>
    <x v="1"/>
    <n v="100"/>
    <s v="Not Paid"/>
    <s v="75%"/>
  </r>
  <r>
    <s v="P0403"/>
    <s v="David Lee"/>
    <n v="40"/>
    <s v="Middle Age Adults"/>
    <s v="Male"/>
    <s v="Unknown"/>
    <s v="Albuterol"/>
    <x v="2"/>
    <s v="120/80"/>
    <n v="146"/>
    <s v="Medication"/>
    <d v="2020-02-20T00:00:00"/>
    <s v="Dr. Lee"/>
    <n v="88.43"/>
    <s v="Consultation"/>
    <x v="2"/>
    <n v="271.26"/>
    <s v="Pending"/>
    <s v="25%"/>
  </r>
  <r>
    <s v="P0404"/>
    <s v="Michael Wilson"/>
    <n v="70"/>
    <s v="Senior Adults"/>
    <s v="Female"/>
    <s v="Hypertension"/>
    <s v="Lisinopril"/>
    <x v="3"/>
    <s v="120/80"/>
    <n v="146"/>
    <s v="Dietary Changes"/>
    <d v="2020-02-20T00:00:00"/>
    <s v="Dr. Smith"/>
    <n v="40.94"/>
    <s v="X-ray"/>
    <x v="3"/>
    <n v="96.04"/>
    <s v="Pending"/>
    <s v="50%"/>
  </r>
  <r>
    <s v="P0405"/>
    <s v="Sarah Johnson"/>
    <n v="25"/>
    <s v="Young Adults"/>
    <s v="Male"/>
    <s v="Unknown"/>
    <s v="Metformin"/>
    <x v="3"/>
    <s v="140/90"/>
    <n v="220"/>
    <s v="Lifestyle Modification"/>
    <d v="2020-02-20T00:00:00"/>
    <s v="Dr. Johnson"/>
    <n v="149.59"/>
    <s v="Consultation"/>
    <x v="3"/>
    <n v="67.17"/>
    <s v="Paid"/>
    <s v="0%"/>
  </r>
  <r>
    <s v="P0406"/>
    <s v="David Lee"/>
    <n v="46"/>
    <s v="Middle Age Adults"/>
    <s v="Female"/>
    <s v="Unknown"/>
    <s v="Metformin"/>
    <x v="3"/>
    <s v="105/68"/>
    <n v="200"/>
    <s v="Dietary Changes"/>
    <d v="2018-04-05T00:00:00"/>
    <s v="Dr. Johnson"/>
    <n v="148.24"/>
    <s v="Blood Test"/>
    <x v="3"/>
    <n v="445.51"/>
    <s v="Not Paid"/>
    <s v="25%"/>
  </r>
  <r>
    <s v="P0407"/>
    <s v="Robert Brown"/>
    <n v="60"/>
    <s v="Senior Adults"/>
    <s v="Male"/>
    <s v="Heart Disease"/>
    <s v="Atorvastatin"/>
    <x v="1"/>
    <s v="140/90"/>
    <n v="160"/>
    <s v="Physiotherapy"/>
    <d v="2018-04-05T00:00:00"/>
    <s v="Dr. Williams"/>
    <n v="172.11"/>
    <s v="X-ray"/>
    <x v="1"/>
    <n v="112.47"/>
    <s v="Pending"/>
    <s v="25%"/>
  </r>
  <r>
    <s v="P0408"/>
    <s v="Mary Clark"/>
    <n v="25"/>
    <s v="Young Adults"/>
    <s v="Female"/>
    <s v="Heart Disease"/>
    <s v="Lisinopril"/>
    <x v="1"/>
    <s v="105/68"/>
    <n v="180"/>
    <s v="Lifestyle Modification"/>
    <d v="2019-03-25T00:00:00"/>
    <s v="Dr. Brown"/>
    <n v="71.61"/>
    <s v="MRI Scan"/>
    <x v="1"/>
    <n v="449.54"/>
    <s v="Pending"/>
    <s v="75%"/>
  </r>
  <r>
    <s v="P0409"/>
    <s v="Robert Brown"/>
    <n v="70"/>
    <s v="Senior Adults"/>
    <s v="Female"/>
    <s v="Heart Disease"/>
    <s v="Atorvastatin"/>
    <x v="4"/>
    <s v="130/85"/>
    <n v="160"/>
    <s v="Lifestyle Modification"/>
    <d v="2020-02-20T00:00:00"/>
    <s v="Dr. Johnson"/>
    <n v="176.81"/>
    <s v="Physiotherapy"/>
    <x v="4"/>
    <n v="349.5"/>
    <s v="Pending"/>
    <s v="75%"/>
  </r>
  <r>
    <s v="P0410"/>
    <s v="Michael Wilson"/>
    <n v="25"/>
    <s v="Young Adults"/>
    <s v="Female"/>
    <s v="Hypertension"/>
    <s v="Lisinopril"/>
    <x v="3"/>
    <s v="120/80"/>
    <n v="146"/>
    <s v="Surgery"/>
    <d v="2019-03-25T00:00:00"/>
    <s v="Dr. Williams"/>
    <n v="120.46"/>
    <s v="Consultation"/>
    <x v="3"/>
    <n v="90.19"/>
    <s v="Not Paid"/>
    <s v="50%"/>
  </r>
  <r>
    <s v="P0411"/>
    <s v="Sarah Johnson"/>
    <n v="35"/>
    <s v="Adults"/>
    <s v="Female"/>
    <s v="Hypertension"/>
    <s v="Lisinopril"/>
    <x v="4"/>
    <s v="105/68"/>
    <n v="160"/>
    <s v="Medication"/>
    <d v="2020-02-20T00:00:00"/>
    <s v="Dr. Patel"/>
    <n v="69.209999999999994"/>
    <s v="Consultation"/>
    <x v="4"/>
    <n v="352.46"/>
    <s v="Not Paid"/>
    <s v="25%"/>
  </r>
  <r>
    <s v="P0412"/>
    <s v="James Taylor"/>
    <n v="60"/>
    <s v="Senior Adults"/>
    <s v="Female"/>
    <s v="Unknown"/>
    <s v="Albuterol"/>
    <x v="3"/>
    <s v="130/85"/>
    <n v="146"/>
    <s v="Lifestyle Modification"/>
    <d v="2019-03-25T00:00:00"/>
    <s v="Dr. Williams"/>
    <n v="85.7"/>
    <s v="MRI Scan"/>
    <x v="3"/>
    <n v="276.52"/>
    <s v="Not Paid"/>
    <s v="50%"/>
  </r>
  <r>
    <s v="P0413"/>
    <s v="Michael Wilson"/>
    <n v="70"/>
    <s v="Senior Adults"/>
    <s v="Male"/>
    <s v="Heart Disease"/>
    <s v="Atorvastatin"/>
    <x v="4"/>
    <s v="120/80"/>
    <n v="146"/>
    <s v="Physiotherapy"/>
    <d v="2019-03-25T00:00:00"/>
    <s v="Dr. Williams"/>
    <n v="85.65"/>
    <s v="X-ray"/>
    <x v="4"/>
    <n v="428.01"/>
    <s v="Paid"/>
    <s v="25%"/>
  </r>
  <r>
    <s v="P0414"/>
    <s v="John Doe"/>
    <n v="70"/>
    <s v="Senior Adults"/>
    <s v="Female"/>
    <s v="Hypertension"/>
    <s v="Albuterol"/>
    <x v="4"/>
    <s v="105/68"/>
    <n v="146"/>
    <s v="Medication"/>
    <d v="2019-12-01T00:00:00"/>
    <s v="Dr. Williams"/>
    <n v="62.44"/>
    <s v="Physiotherapy"/>
    <x v="4"/>
    <n v="368.6"/>
    <s v="Paid"/>
    <s v="50%"/>
  </r>
  <r>
    <s v="P0415"/>
    <s v="Emily Davis"/>
    <n v="40"/>
    <s v="Middle Age Adults"/>
    <s v="Male"/>
    <s v="Diabetes"/>
    <s v="Lisinopril"/>
    <x v="2"/>
    <s v="140/90"/>
    <n v="146"/>
    <s v="Medication"/>
    <d v="2019-03-25T00:00:00"/>
    <s v="Dr. Brown"/>
    <n v="153.38999999999999"/>
    <s v="Consultation"/>
    <x v="2"/>
    <n v="406.69"/>
    <s v="Paid"/>
    <s v="75%"/>
  </r>
  <r>
    <s v="P0416"/>
    <s v="Michael Wilson"/>
    <n v="46"/>
    <s v="Middle Age Adults"/>
    <s v="Male"/>
    <s v="Unknown"/>
    <s v="Metformin"/>
    <x v="4"/>
    <s v="140/90"/>
    <n v="146"/>
    <s v="Dietary Changes"/>
    <d v="2018-04-05T00:00:00"/>
    <s v="Dr. Williams"/>
    <n v="69.47"/>
    <s v="Blood Test"/>
    <x v="4"/>
    <n v="124.25"/>
    <s v="Paid"/>
    <s v="25%"/>
  </r>
  <r>
    <s v="P0417"/>
    <s v="Mary Clark"/>
    <n v="40"/>
    <s v="Middle Age Adults"/>
    <s v="Female"/>
    <s v="Asthma"/>
    <s v="Lisinopril"/>
    <x v="1"/>
    <s v="140/90"/>
    <n v="220"/>
    <s v="Surgery"/>
    <d v="2019-03-25T00:00:00"/>
    <s v="Dr. Johnson"/>
    <n v="154.08000000000001"/>
    <s v="X-ray"/>
    <x v="1"/>
    <n v="145.41999999999999"/>
    <s v="Paid"/>
    <s v="50%"/>
  </r>
  <r>
    <s v="P0418"/>
    <s v="Mary Clark"/>
    <n v="70"/>
    <s v="Senior Adults"/>
    <s v="Male"/>
    <s v="Unknown"/>
    <s v="Albuterol"/>
    <x v="4"/>
    <s v="130/85"/>
    <n v="160"/>
    <s v="Dietary Changes"/>
    <d v="2020-02-20T00:00:00"/>
    <s v="Dr. Williams"/>
    <n v="72.09"/>
    <s v="Consultation"/>
    <x v="4"/>
    <n v="422.31"/>
    <s v="Pending"/>
    <s v="50%"/>
  </r>
  <r>
    <s v="P0419"/>
    <s v="Michael Wilson"/>
    <n v="60"/>
    <s v="Senior Adults"/>
    <s v="Female"/>
    <s v="Asthma"/>
    <s v="Atorvastatin"/>
    <x v="3"/>
    <s v="140/90"/>
    <n v="220"/>
    <s v="Dietary Changes"/>
    <d v="2019-03-25T00:00:00"/>
    <s v="Dr. Patel"/>
    <n v="160.77000000000001"/>
    <s v="Blood Test"/>
    <x v="3"/>
    <n v="442.94"/>
    <s v="Not Paid"/>
    <s v="50%"/>
  </r>
  <r>
    <s v="P0420"/>
    <s v="David Lee"/>
    <n v="25"/>
    <s v="Young Adults"/>
    <s v="Female"/>
    <s v="Heart Disease"/>
    <s v="Atorvastatin"/>
    <x v="4"/>
    <s v="110/70"/>
    <n v="220"/>
    <s v="Physiotherapy"/>
    <d v="2020-01-15T00:00:00"/>
    <s v="Dr. Patel"/>
    <n v="61.79"/>
    <s v="Physiotherapy"/>
    <x v="4"/>
    <n v="453.06"/>
    <s v="Pending"/>
    <s v="25%"/>
  </r>
  <r>
    <s v="P0421"/>
    <s v="Emily Davis"/>
    <n v="25"/>
    <s v="Young Adults"/>
    <s v="Female"/>
    <s v="Asthma"/>
    <s v="Albuterol"/>
    <x v="0"/>
    <s v="120/80"/>
    <n v="200"/>
    <s v="Surgery"/>
    <d v="2020-02-20T00:00:00"/>
    <s v="Dr. Williams"/>
    <n v="25.1"/>
    <s v="Blood Test"/>
    <x v="0"/>
    <n v="120.05"/>
    <s v="Not Paid"/>
    <s v="75%"/>
  </r>
  <r>
    <s v="P0422"/>
    <s v="John Doe"/>
    <n v="60"/>
    <s v="Senior Adults"/>
    <s v="Female"/>
    <s v="Heart Disease"/>
    <s v="Atorvastatin"/>
    <x v="3"/>
    <s v="130/85"/>
    <n v="200"/>
    <s v="Lifestyle Modification"/>
    <d v="2020-01-15T00:00:00"/>
    <s v="Dr. Patel"/>
    <n v="129.55000000000001"/>
    <s v="Physiotherapy"/>
    <x v="3"/>
    <n v="181.11"/>
    <s v="Not Paid"/>
    <s v="25%"/>
  </r>
  <r>
    <s v="P0423"/>
    <s v="Michael Wilson"/>
    <n v="70"/>
    <s v="Senior Adults"/>
    <s v="Male"/>
    <s v="Diabetes"/>
    <s v="Unknown"/>
    <x v="0"/>
    <s v="140/90"/>
    <n v="200"/>
    <s v="Counseling"/>
    <d v="2020-02-20T00:00:00"/>
    <s v="Dr. Smith"/>
    <n v="130.58000000000001"/>
    <s v="Consultation"/>
    <x v="0"/>
    <n v="55.5"/>
    <s v="Pending"/>
    <s v="25%"/>
  </r>
  <r>
    <s v="P0424"/>
    <s v="David Lee"/>
    <n v="25"/>
    <s v="Young Adults"/>
    <s v="Female"/>
    <s v="Asthma"/>
    <s v="Metformin"/>
    <x v="3"/>
    <s v="120/80"/>
    <n v="180"/>
    <s v="Dietary Changes"/>
    <d v="2018-04-05T00:00:00"/>
    <s v="Dr. Brown"/>
    <n v="47.23"/>
    <s v="MRI Scan"/>
    <x v="3"/>
    <n v="210.97"/>
    <s v="Pending"/>
    <s v="75%"/>
  </r>
  <r>
    <s v="P0425"/>
    <s v="Mary Clark"/>
    <n v="25"/>
    <s v="Young Adults"/>
    <s v="Female"/>
    <s v="Unknown"/>
    <s v="Metformin"/>
    <x v="1"/>
    <s v="105/68"/>
    <n v="200"/>
    <s v="Physiotherapy"/>
    <d v="2018-04-05T00:00:00"/>
    <s v="Dr. Lee"/>
    <n v="10.76"/>
    <s v="Consultation"/>
    <x v="1"/>
    <n v="223.22"/>
    <s v="Pending"/>
    <s v="0%"/>
  </r>
  <r>
    <s v="P0426"/>
    <s v="Mary Clark"/>
    <n v="25"/>
    <s v="Young Adults"/>
    <s v="Male"/>
    <s v="Heart Disease"/>
    <s v="Metformin"/>
    <x v="1"/>
    <s v="140/90"/>
    <n v="160"/>
    <s v="Dietary Changes"/>
    <d v="2018-04-05T00:00:00"/>
    <s v="Dr. Lee"/>
    <n v="165.47"/>
    <s v="Blood Test"/>
    <x v="1"/>
    <n v="76.19"/>
    <s v="Pending"/>
    <s v="50%"/>
  </r>
  <r>
    <s v="P0427"/>
    <s v="Sarah Johnson"/>
    <n v="46"/>
    <s v="Middle Age Adults"/>
    <s v="Female"/>
    <s v="Unknown"/>
    <s v="Atorvastatin"/>
    <x v="1"/>
    <s v="120/80"/>
    <n v="220"/>
    <s v="Counseling"/>
    <d v="2020-01-15T00:00:00"/>
    <s v="Dr. Johnson"/>
    <n v="145.15"/>
    <s v="Blood Test"/>
    <x v="1"/>
    <n v="385.06"/>
    <s v="Pending"/>
    <s v="75%"/>
  </r>
  <r>
    <s v="P0428"/>
    <s v="Michael Wilson"/>
    <n v="46"/>
    <s v="Middle Age Adults"/>
    <s v="Female"/>
    <s v="Hypertension"/>
    <s v="Atorvastatin"/>
    <x v="0"/>
    <s v="110/70"/>
    <n v="160"/>
    <s v="Physiotherapy"/>
    <d v="2019-12-01T00:00:00"/>
    <s v="Dr. Patel"/>
    <n v="59.44"/>
    <s v="X-ray"/>
    <x v="0"/>
    <n v="269.95999999999998"/>
    <s v="Pending"/>
    <s v="0%"/>
  </r>
  <r>
    <s v="P0429"/>
    <s v="Emily Davis"/>
    <n v="35"/>
    <s v="Adults"/>
    <s v="Female"/>
    <s v="Heart Disease"/>
    <s v="Lisinopril"/>
    <x v="2"/>
    <s v="105/68"/>
    <n v="200"/>
    <s v="Physiotherapy"/>
    <d v="2020-02-20T00:00:00"/>
    <s v="Dr. Johnson"/>
    <n v="38"/>
    <s v="Physiotherapy"/>
    <x v="2"/>
    <n v="222.64"/>
    <s v="Pending"/>
    <s v="25%"/>
  </r>
  <r>
    <s v="P0430"/>
    <s v="Jane Smith"/>
    <n v="40"/>
    <s v="Middle Age Adults"/>
    <s v="Female"/>
    <s v="Asthma"/>
    <s v="Lisinopril"/>
    <x v="3"/>
    <s v="110/70"/>
    <n v="180"/>
    <s v="Physiotherapy"/>
    <d v="2018-04-05T00:00:00"/>
    <s v="Dr. Smith"/>
    <n v="192.54"/>
    <s v="Consultation"/>
    <x v="3"/>
    <n v="107.53"/>
    <s v="Pending"/>
    <s v="50%"/>
  </r>
  <r>
    <s v="P0431"/>
    <s v="Emily Davis"/>
    <n v="60"/>
    <s v="Senior Adults"/>
    <s v="Female"/>
    <s v="Heart Disease"/>
    <s v="Metformin"/>
    <x v="1"/>
    <s v="120/80"/>
    <n v="180"/>
    <s v="Physiotherapy"/>
    <d v="2020-02-20T00:00:00"/>
    <s v="Dr. Lee"/>
    <n v="26.8"/>
    <s v="Medication Refill"/>
    <x v="1"/>
    <n v="493.87"/>
    <s v="Not Paid"/>
    <s v="75%"/>
  </r>
  <r>
    <s v="P0432"/>
    <s v="Mary Clark"/>
    <n v="60"/>
    <s v="Senior Adults"/>
    <s v="Female"/>
    <s v="Unknown"/>
    <s v="Unknown"/>
    <x v="3"/>
    <s v="110/70"/>
    <n v="220"/>
    <s v="Counseling"/>
    <d v="2020-01-15T00:00:00"/>
    <s v="Dr. Williams"/>
    <n v="142.80000000000001"/>
    <s v="Blood Test"/>
    <x v="3"/>
    <n v="84.6"/>
    <s v="Not Paid"/>
    <s v="25%"/>
  </r>
  <r>
    <s v="P0433"/>
    <s v="Mary Clark"/>
    <n v="60"/>
    <s v="Senior Adults"/>
    <s v="Male"/>
    <s v="Diabetes"/>
    <s v="Lisinopril"/>
    <x v="0"/>
    <s v="120/80"/>
    <n v="160"/>
    <s v="Physiotherapy"/>
    <d v="2019-12-01T00:00:00"/>
    <s v="Dr. Smith"/>
    <n v="141.72999999999999"/>
    <s v="X-ray"/>
    <x v="0"/>
    <n v="71.58"/>
    <s v="Paid"/>
    <s v="75%"/>
  </r>
  <r>
    <s v="P0434"/>
    <s v="Robert Brown"/>
    <n v="35"/>
    <s v="Adults"/>
    <s v="Male"/>
    <s v="Heart Disease"/>
    <s v="Lisinopril"/>
    <x v="2"/>
    <s v="120/80"/>
    <n v="146"/>
    <s v="Surgery"/>
    <d v="2020-01-15T00:00:00"/>
    <s v="Dr. Patel"/>
    <n v="188.44"/>
    <s v="MRI Scan"/>
    <x v="2"/>
    <n v="224.51"/>
    <s v="Paid"/>
    <s v="25%"/>
  </r>
  <r>
    <s v="P0435"/>
    <s v="Mary Clark"/>
    <n v="46"/>
    <s v="Middle Age Adults"/>
    <s v="Female"/>
    <s v="Asthma"/>
    <s v="Atorvastatin"/>
    <x v="0"/>
    <s v="110/70"/>
    <n v="160"/>
    <s v="Physiotherapy"/>
    <d v="2020-02-20T00:00:00"/>
    <s v="Dr. Johnson"/>
    <n v="175.86"/>
    <s v="Blood Test"/>
    <x v="0"/>
    <n v="469.78"/>
    <s v="Not Paid"/>
    <s v="75%"/>
  </r>
  <r>
    <s v="P0436"/>
    <s v="John Doe"/>
    <n v="70"/>
    <s v="Senior Adults"/>
    <s v="Male"/>
    <s v="Hypertension"/>
    <s v="Unknown"/>
    <x v="3"/>
    <s v="120/80"/>
    <n v="200"/>
    <s v="Dietary Changes"/>
    <d v="2019-12-01T00:00:00"/>
    <s v="Dr. Lee"/>
    <n v="161.09"/>
    <s v="Blood Test"/>
    <x v="3"/>
    <n v="357.73"/>
    <s v="Paid"/>
    <s v="25%"/>
  </r>
  <r>
    <s v="P0437"/>
    <s v="Laura Martinez"/>
    <n v="70"/>
    <s v="Senior Adults"/>
    <s v="Female"/>
    <s v="Diabetes"/>
    <s v="Metformin"/>
    <x v="2"/>
    <s v="140/90"/>
    <n v="146"/>
    <s v="Counseling"/>
    <d v="2019-12-01T00:00:00"/>
    <s v="Dr. Brown"/>
    <n v="29.61"/>
    <s v="Blood Test"/>
    <x v="2"/>
    <n v="137.56"/>
    <s v="Paid"/>
    <s v="25%"/>
  </r>
  <r>
    <s v="P0438"/>
    <s v="Michael Wilson"/>
    <n v="35"/>
    <s v="Adults"/>
    <s v="Female"/>
    <s v="Hypertension"/>
    <s v="Lisinopril"/>
    <x v="2"/>
    <s v="120/80"/>
    <n v="180"/>
    <s v="Surgery"/>
    <d v="2020-01-15T00:00:00"/>
    <s v="Dr. Brown"/>
    <n v="108.84"/>
    <s v="Medication Refill"/>
    <x v="2"/>
    <n v="131.74"/>
    <s v="Paid"/>
    <s v="25%"/>
  </r>
  <r>
    <s v="P0439"/>
    <s v="Emily Davis"/>
    <n v="70"/>
    <s v="Senior Adults"/>
    <s v="Female"/>
    <s v="Heart Disease"/>
    <s v="Unknown"/>
    <x v="0"/>
    <s v="130/85"/>
    <n v="220"/>
    <s v="Surgery"/>
    <d v="2018-04-05T00:00:00"/>
    <s v="Dr. Williams"/>
    <n v="76.27"/>
    <s v="Blood Test"/>
    <x v="0"/>
    <n v="198.69"/>
    <s v="Not Paid"/>
    <s v="75%"/>
  </r>
  <r>
    <s v="P0440"/>
    <s v="Laura Martinez"/>
    <n v="60"/>
    <s v="Senior Adults"/>
    <s v="Female"/>
    <s v="Unknown"/>
    <s v="Unknown"/>
    <x v="1"/>
    <s v="120/80"/>
    <n v="220"/>
    <s v="Surgery"/>
    <d v="2020-02-20T00:00:00"/>
    <s v="Dr. Patel"/>
    <n v="30.85"/>
    <s v="Consultation"/>
    <x v="1"/>
    <n v="151.57"/>
    <s v="Not Paid"/>
    <s v="50%"/>
  </r>
  <r>
    <s v="P0441"/>
    <s v="David Lee"/>
    <n v="40"/>
    <s v="Middle Age Adults"/>
    <s v="Female"/>
    <s v="Unknown"/>
    <s v="Metformin"/>
    <x v="3"/>
    <s v="130/85"/>
    <n v="180"/>
    <s v="Dietary Changes"/>
    <d v="2019-03-25T00:00:00"/>
    <s v="Dr. Smith"/>
    <n v="150.34"/>
    <s v="X-ray"/>
    <x v="3"/>
    <n v="270.58999999999997"/>
    <s v="Pending"/>
    <s v="25%"/>
  </r>
  <r>
    <s v="P0442"/>
    <s v="Jane Smith"/>
    <n v="25"/>
    <s v="Young Adults"/>
    <s v="Male"/>
    <s v="Asthma"/>
    <s v="Unknown"/>
    <x v="4"/>
    <s v="120/80"/>
    <n v="200"/>
    <s v="Lifestyle Modification"/>
    <d v="2019-03-25T00:00:00"/>
    <s v="Dr. Johnson"/>
    <n v="176.43"/>
    <s v="Physiotherapy"/>
    <x v="4"/>
    <n v="494.74"/>
    <s v="Paid"/>
    <s v="25%"/>
  </r>
  <r>
    <s v="P0443"/>
    <s v="John Doe"/>
    <n v="46"/>
    <s v="Middle Age Adults"/>
    <s v="Female"/>
    <s v="Unknown"/>
    <s v="Unknown"/>
    <x v="4"/>
    <s v="120/80"/>
    <n v="180"/>
    <s v="Lifestyle Modification"/>
    <d v="2020-01-15T00:00:00"/>
    <s v="Dr. Williams"/>
    <n v="113.61"/>
    <s v="MRI Scan"/>
    <x v="4"/>
    <n v="140.38"/>
    <s v="Paid"/>
    <s v="25%"/>
  </r>
  <r>
    <s v="P0444"/>
    <s v="Emily Davis"/>
    <n v="46"/>
    <s v="Middle Age Adults"/>
    <s v="Female"/>
    <s v="Diabetes"/>
    <s v="Unknown"/>
    <x v="0"/>
    <s v="110/70"/>
    <n v="200"/>
    <s v="Physiotherapy"/>
    <d v="2020-02-20T00:00:00"/>
    <s v="Dr. Brown"/>
    <n v="67.63"/>
    <s v="Consultation"/>
    <x v="0"/>
    <n v="107.25"/>
    <s v="Paid"/>
    <s v="75%"/>
  </r>
  <r>
    <s v="P0445"/>
    <s v="Laura Martinez"/>
    <n v="35"/>
    <s v="Adults"/>
    <s v="Female"/>
    <s v="Unknown"/>
    <s v="Lisinopril"/>
    <x v="3"/>
    <s v="140/90"/>
    <n v="146"/>
    <s v="Lifestyle Modification"/>
    <d v="2020-02-20T00:00:00"/>
    <s v="Dr. Johnson"/>
    <n v="27.27"/>
    <s v="Consultation"/>
    <x v="3"/>
    <n v="192.63"/>
    <s v="Paid"/>
    <s v="75%"/>
  </r>
  <r>
    <s v="P0446"/>
    <s v="Jane Smith"/>
    <n v="46"/>
    <s v="Middle Age Adults"/>
    <s v="Male"/>
    <s v="Asthma"/>
    <s v="Metformin"/>
    <x v="3"/>
    <s v="140/90"/>
    <n v="180"/>
    <s v="Dietary Changes"/>
    <d v="2020-01-15T00:00:00"/>
    <s v="Dr. Brown"/>
    <n v="64.55"/>
    <s v="Blood Test"/>
    <x v="3"/>
    <n v="474.82"/>
    <s v="Pending"/>
    <s v="50%"/>
  </r>
  <r>
    <s v="P0447"/>
    <s v="Robert Brown"/>
    <n v="60"/>
    <s v="Senior Adults"/>
    <s v="Female"/>
    <s v="Heart Disease"/>
    <s v="Unknown"/>
    <x v="0"/>
    <s v="105/68"/>
    <n v="200"/>
    <s v="Dietary Changes"/>
    <d v="2020-02-20T00:00:00"/>
    <s v="Dr. Brown"/>
    <n v="198.33"/>
    <s v="Blood Test"/>
    <x v="0"/>
    <n v="485.05"/>
    <s v="Not Paid"/>
    <s v="75%"/>
  </r>
  <r>
    <s v="P0448"/>
    <s v="John Doe"/>
    <n v="70"/>
    <s v="Senior Adults"/>
    <s v="Female"/>
    <s v="Heart Disease"/>
    <s v="Unknown"/>
    <x v="3"/>
    <s v="110/70"/>
    <n v="146"/>
    <s v="Lifestyle Modification"/>
    <d v="2018-04-05T00:00:00"/>
    <s v="Dr. Brown"/>
    <n v="187.42"/>
    <s v="X-ray"/>
    <x v="3"/>
    <n v="373.42"/>
    <s v="Not Paid"/>
    <s v="0%"/>
  </r>
  <r>
    <s v="P0449"/>
    <s v="John Doe"/>
    <n v="60"/>
    <s v="Senior Adults"/>
    <s v="Female"/>
    <s v="Unknown"/>
    <s v="Lisinopril"/>
    <x v="1"/>
    <s v="110/70"/>
    <n v="180"/>
    <s v="Physiotherapy"/>
    <d v="2020-01-15T00:00:00"/>
    <s v="Dr. Johnson"/>
    <n v="172.07"/>
    <s v="MRI Scan"/>
    <x v="1"/>
    <n v="405.26"/>
    <s v="Paid"/>
    <s v="75%"/>
  </r>
  <r>
    <s v="P0450"/>
    <s v="Robert Brown"/>
    <n v="35"/>
    <s v="Adults"/>
    <s v="Female"/>
    <s v="Hypertension"/>
    <s v="Metformin"/>
    <x v="0"/>
    <s v="140/90"/>
    <n v="220"/>
    <s v="Dietary Changes"/>
    <d v="2018-04-05T00:00:00"/>
    <s v="Dr. Lee"/>
    <n v="37.85"/>
    <s v="Consultation"/>
    <x v="0"/>
    <n v="170.87"/>
    <s v="Pending"/>
    <s v="25%"/>
  </r>
  <r>
    <s v="P0451"/>
    <s v="Michael Wilson"/>
    <n v="60"/>
    <s v="Senior Adults"/>
    <s v="Male"/>
    <s v="Heart Disease"/>
    <s v="Atorvastatin"/>
    <x v="1"/>
    <s v="110/70"/>
    <n v="180"/>
    <s v="Physiotherapy"/>
    <d v="2020-02-20T00:00:00"/>
    <s v="Dr. Williams"/>
    <n v="98.75"/>
    <s v="Medication Refill"/>
    <x v="1"/>
    <n v="343.89"/>
    <s v="Pending"/>
    <s v="0%"/>
  </r>
  <r>
    <s v="P0452"/>
    <s v="Robert Brown"/>
    <n v="70"/>
    <s v="Senior Adults"/>
    <s v="Male"/>
    <s v="Unknown"/>
    <s v="Lisinopril"/>
    <x v="3"/>
    <s v="140/90"/>
    <n v="160"/>
    <s v="Dietary Changes"/>
    <d v="2020-01-15T00:00:00"/>
    <s v="Dr. Patel"/>
    <n v="192.94"/>
    <s v="Consultation"/>
    <x v="3"/>
    <n v="393.05"/>
    <s v="Not Paid"/>
    <s v="50%"/>
  </r>
  <r>
    <s v="P0453"/>
    <s v="John Doe"/>
    <n v="40"/>
    <s v="Middle Age Adults"/>
    <s v="Male"/>
    <s v="Asthma"/>
    <s v="Metformin"/>
    <x v="0"/>
    <s v="110/70"/>
    <n v="180"/>
    <s v="Medication"/>
    <d v="2020-02-20T00:00:00"/>
    <s v="Dr. Smith"/>
    <n v="180.39"/>
    <s v="Consultation"/>
    <x v="0"/>
    <n v="256.93"/>
    <s v="Pending"/>
    <s v="50%"/>
  </r>
  <r>
    <s v="P0454"/>
    <s v="John Doe"/>
    <n v="35"/>
    <s v="Adults"/>
    <s v="Male"/>
    <s v="Unknown"/>
    <s v="Unknown"/>
    <x v="3"/>
    <s v="120/80"/>
    <n v="160"/>
    <s v="Counseling"/>
    <d v="2020-01-15T00:00:00"/>
    <s v="Dr. Williams"/>
    <n v="159.66"/>
    <s v="Physiotherapy"/>
    <x v="3"/>
    <n v="65.14"/>
    <s v="Paid"/>
    <s v="75%"/>
  </r>
  <r>
    <s v="P0455"/>
    <s v="Laura Martinez"/>
    <n v="40"/>
    <s v="Middle Age Adults"/>
    <s v="Female"/>
    <s v="Heart Disease"/>
    <s v="Metformin"/>
    <x v="0"/>
    <s v="140/90"/>
    <n v="146"/>
    <s v="Surgery"/>
    <d v="2020-02-20T00:00:00"/>
    <s v="Dr. Williams"/>
    <n v="137.43"/>
    <s v="X-ray"/>
    <x v="0"/>
    <n v="265.02999999999997"/>
    <s v="Not Paid"/>
    <s v="50%"/>
  </r>
  <r>
    <s v="P0456"/>
    <s v="Mary Clark"/>
    <n v="25"/>
    <s v="Young Adults"/>
    <s v="Female"/>
    <s v="Asthma"/>
    <s v="Metformin"/>
    <x v="3"/>
    <s v="140/90"/>
    <n v="180"/>
    <s v="Physiotherapy"/>
    <d v="2018-04-05T00:00:00"/>
    <s v="Dr. Johnson"/>
    <n v="164.44"/>
    <s v="MRI Scan"/>
    <x v="3"/>
    <n v="282.64999999999998"/>
    <s v="Pending"/>
    <s v="75%"/>
  </r>
  <r>
    <s v="P0457"/>
    <s v="Jane Smith"/>
    <n v="40"/>
    <s v="Middle Age Adults"/>
    <s v="Male"/>
    <s v="Unknown"/>
    <s v="Metformin"/>
    <x v="1"/>
    <s v="130/85"/>
    <n v="146"/>
    <s v="Surgery"/>
    <d v="2018-04-05T00:00:00"/>
    <s v="Dr. Patel"/>
    <n v="54.3"/>
    <s v="X-ray"/>
    <x v="1"/>
    <n v="100.74"/>
    <s v="Not Paid"/>
    <s v="25%"/>
  </r>
  <r>
    <s v="P0458"/>
    <s v="Robert Brown"/>
    <n v="25"/>
    <s v="Young Adults"/>
    <s v="Male"/>
    <s v="Diabetes"/>
    <s v="Atorvastatin"/>
    <x v="1"/>
    <s v="110/70"/>
    <n v="146"/>
    <s v="Medication"/>
    <d v="2020-02-20T00:00:00"/>
    <s v="Dr. Lee"/>
    <n v="40.06"/>
    <s v="MRI Scan"/>
    <x v="1"/>
    <n v="389.53"/>
    <s v="Pending"/>
    <s v="75%"/>
  </r>
  <r>
    <s v="P0459"/>
    <s v="Jane Smith"/>
    <n v="25"/>
    <s v="Young Adults"/>
    <s v="Male"/>
    <s v="Asthma"/>
    <s v="Metformin"/>
    <x v="3"/>
    <s v="110/70"/>
    <n v="200"/>
    <s v="Surgery"/>
    <d v="2020-01-15T00:00:00"/>
    <s v="Dr. Brown"/>
    <n v="199.18"/>
    <s v="Physiotherapy"/>
    <x v="3"/>
    <n v="166.91"/>
    <s v="Not Paid"/>
    <s v="25%"/>
  </r>
  <r>
    <s v="P0460"/>
    <s v="Robert Brown"/>
    <n v="40"/>
    <s v="Middle Age Adults"/>
    <s v="Female"/>
    <s v="Diabetes"/>
    <s v="Atorvastatin"/>
    <x v="0"/>
    <s v="140/90"/>
    <n v="146"/>
    <s v="Physiotherapy"/>
    <d v="2019-03-25T00:00:00"/>
    <s v="Dr. Brown"/>
    <n v="126.83"/>
    <s v="Physiotherapy"/>
    <x v="0"/>
    <n v="278.91000000000003"/>
    <s v="Pending"/>
    <s v="25%"/>
  </r>
  <r>
    <s v="P0461"/>
    <s v="David Lee"/>
    <n v="35"/>
    <s v="Adults"/>
    <s v="Male"/>
    <s v="Hypertension"/>
    <s v="Unknown"/>
    <x v="4"/>
    <s v="120/80"/>
    <n v="146"/>
    <s v="Dietary Changes"/>
    <d v="2018-04-05T00:00:00"/>
    <s v="Dr. Lee"/>
    <n v="118.65"/>
    <s v="Medication Refill"/>
    <x v="4"/>
    <n v="378.15"/>
    <s v="Pending"/>
    <s v="75%"/>
  </r>
  <r>
    <s v="P0462"/>
    <s v="John Doe"/>
    <n v="70"/>
    <s v="Senior Adults"/>
    <s v="Male"/>
    <s v="Asthma"/>
    <s v="Atorvastatin"/>
    <x v="1"/>
    <s v="120/80"/>
    <n v="180"/>
    <s v="Dietary Changes"/>
    <d v="2018-04-05T00:00:00"/>
    <s v="Dr. Johnson"/>
    <n v="146.91"/>
    <s v="Consultation"/>
    <x v="1"/>
    <n v="171.34"/>
    <s v="Paid"/>
    <s v="25%"/>
  </r>
  <r>
    <s v="P0463"/>
    <s v="Mary Clark"/>
    <n v="60"/>
    <s v="Senior Adults"/>
    <s v="Male"/>
    <s v="Diabetes"/>
    <s v="Unknown"/>
    <x v="1"/>
    <s v="120/80"/>
    <n v="180"/>
    <s v="Counseling"/>
    <d v="2019-03-25T00:00:00"/>
    <s v="Dr. Smith"/>
    <n v="107.62"/>
    <s v="Medication Refill"/>
    <x v="1"/>
    <n v="371.07"/>
    <s v="Paid"/>
    <s v="0%"/>
  </r>
  <r>
    <s v="P0464"/>
    <s v="Laura Martinez"/>
    <n v="60"/>
    <s v="Senior Adults"/>
    <s v="Female"/>
    <s v="Heart Disease"/>
    <s v="Unknown"/>
    <x v="4"/>
    <s v="110/70"/>
    <n v="220"/>
    <s v="Surgery"/>
    <d v="2020-02-20T00:00:00"/>
    <s v="Dr. Johnson"/>
    <n v="110.68"/>
    <s v="Physiotherapy"/>
    <x v="4"/>
    <n v="169.26"/>
    <s v="Not Paid"/>
    <s v="75%"/>
  </r>
  <r>
    <s v="P0465"/>
    <s v="Mary Clark"/>
    <n v="70"/>
    <s v="Senior Adults"/>
    <s v="Male"/>
    <s v="Heart Disease"/>
    <s v="Atorvastatin"/>
    <x v="3"/>
    <s v="130/85"/>
    <n v="200"/>
    <s v="Lifestyle Modification"/>
    <d v="2020-01-15T00:00:00"/>
    <s v="Dr. Johnson"/>
    <n v="64.81"/>
    <s v="Physiotherapy"/>
    <x v="3"/>
    <n v="245.11"/>
    <s v="Not Paid"/>
    <s v="75%"/>
  </r>
  <r>
    <s v="P0466"/>
    <s v="Mary Clark"/>
    <n v="25"/>
    <s v="Young Adults"/>
    <s v="Female"/>
    <s v="Hypertension"/>
    <s v="Lisinopril"/>
    <x v="0"/>
    <s v="140/90"/>
    <n v="146"/>
    <s v="Physiotherapy"/>
    <d v="2020-02-20T00:00:00"/>
    <s v="Dr. Brown"/>
    <n v="21.91"/>
    <s v="Physiotherapy"/>
    <x v="0"/>
    <n v="253.48"/>
    <s v="Not Paid"/>
    <s v="0%"/>
  </r>
  <r>
    <s v="P0467"/>
    <s v="Mary Clark"/>
    <n v="25"/>
    <s v="Young Adults"/>
    <s v="Female"/>
    <s v="Asthma"/>
    <s v="Albuterol"/>
    <x v="3"/>
    <s v="105/68"/>
    <n v="200"/>
    <s v="Medication"/>
    <d v="2019-12-01T00:00:00"/>
    <s v="Dr. Smith"/>
    <n v="44.13"/>
    <s v="Medication Refill"/>
    <x v="3"/>
    <n v="351.81"/>
    <s v="Not Paid"/>
    <s v="0%"/>
  </r>
  <r>
    <s v="P0468"/>
    <s v="Jane Smith"/>
    <n v="35"/>
    <s v="Adults"/>
    <s v="Male"/>
    <s v="Asthma"/>
    <s v="Metformin"/>
    <x v="2"/>
    <s v="130/85"/>
    <n v="160"/>
    <s v="Pain relievers"/>
    <d v="2018-04-05T00:00:00"/>
    <s v="Dr. Clark"/>
    <n v="20"/>
    <s v="X-ray"/>
    <x v="2"/>
    <n v="335.88"/>
    <s v="Not Paid"/>
    <s v="75%"/>
  </r>
  <r>
    <s v="P0469"/>
    <s v="Robert Brown"/>
    <n v="46"/>
    <s v="Middle Age Adults"/>
    <s v="Female"/>
    <s v="Asthma"/>
    <s v="Albuterol"/>
    <x v="1"/>
    <s v="105/68"/>
    <n v="146"/>
    <s v="Medication"/>
    <d v="2019-12-01T00:00:00"/>
    <s v="Dr. Williams"/>
    <n v="93"/>
    <s v="Laboratory Test"/>
    <x v="1"/>
    <n v="150"/>
    <s v="Paid"/>
    <s v="90%"/>
  </r>
  <r>
    <s v="P0470"/>
    <s v="James Taylor"/>
    <n v="40"/>
    <s v="Middle Age Adults"/>
    <s v="Male"/>
    <s v="Hypertension"/>
    <s v="Metformin"/>
    <x v="2"/>
    <s v="130/85"/>
    <n v="200"/>
    <s v="Counseling"/>
    <d v="2018-04-05T00:00:00"/>
    <s v="Dr. Brown"/>
    <n v="184.98"/>
    <s v="MRI Scan"/>
    <x v="2"/>
    <n v="403.27"/>
    <s v="Pending"/>
    <s v="25%"/>
  </r>
  <r>
    <s v="P0471"/>
    <s v="David Lee"/>
    <n v="25"/>
    <s v="Young Adults"/>
    <s v="Female"/>
    <s v="Asthma"/>
    <s v="Metformin"/>
    <x v="1"/>
    <s v="120/80"/>
    <n v="220"/>
    <s v="Physiotherapy"/>
    <d v="2018-04-05T00:00:00"/>
    <s v="Dr. Smith"/>
    <n v="49.35"/>
    <s v="X-ray"/>
    <x v="1"/>
    <n v="239.04"/>
    <s v="Pending"/>
    <s v="50%"/>
  </r>
  <r>
    <s v="P0472"/>
    <s v="Emily Davis"/>
    <n v="60"/>
    <s v="Senior Adults"/>
    <s v="Female"/>
    <s v="Heart Disease"/>
    <s v="Unknown"/>
    <x v="1"/>
    <s v="110/70"/>
    <n v="220"/>
    <s v="Physiotherapy"/>
    <d v="2019-12-01T00:00:00"/>
    <s v="Dr. Smith"/>
    <n v="62.77"/>
    <s v="Physiotherapy"/>
    <x v="1"/>
    <n v="53.29"/>
    <s v="Not Paid"/>
    <s v="50%"/>
  </r>
  <r>
    <s v="P0473"/>
    <s v="Mary Clark"/>
    <n v="35"/>
    <s v="Adults"/>
    <s v="Female"/>
    <s v="Diabetes"/>
    <s v="Metformin"/>
    <x v="2"/>
    <s v="105/68"/>
    <n v="146"/>
    <s v="Surgery"/>
    <d v="2019-12-01T00:00:00"/>
    <s v="Dr. Brown"/>
    <n v="103.5"/>
    <s v="Consultation"/>
    <x v="2"/>
    <n v="155.84"/>
    <s v="Paid"/>
    <s v="75%"/>
  </r>
  <r>
    <s v="P0474"/>
    <s v="Michael Wilson"/>
    <n v="40"/>
    <s v="Middle Age Adults"/>
    <s v="Female"/>
    <s v="Heart Disease"/>
    <s v="Metformin"/>
    <x v="2"/>
    <s v="130/85"/>
    <n v="160"/>
    <s v="Physiotherapy"/>
    <d v="2020-02-20T00:00:00"/>
    <s v="Dr. Johnson"/>
    <n v="120.11"/>
    <s v="Blood Test"/>
    <x v="2"/>
    <n v="385.16"/>
    <s v="Paid"/>
    <s v="0%"/>
  </r>
  <r>
    <s v="P0475"/>
    <s v="Jane Smith"/>
    <n v="35"/>
    <s v="Adults"/>
    <s v="Female"/>
    <s v="Heart Disease"/>
    <s v="Atorvastatin"/>
    <x v="3"/>
    <s v="110/70"/>
    <n v="220"/>
    <s v="Medication"/>
    <d v="2019-12-01T00:00:00"/>
    <s v="Dr. Patel"/>
    <n v="105.52"/>
    <s v="X-ray"/>
    <x v="3"/>
    <n v="250.49"/>
    <s v="Paid"/>
    <s v="25%"/>
  </r>
  <r>
    <s v="P0476"/>
    <s v="Laura Martinez"/>
    <n v="40"/>
    <s v="Middle Age Adults"/>
    <s v="Male"/>
    <s v="Diabetes"/>
    <s v="Albuterol"/>
    <x v="2"/>
    <s v="105/68"/>
    <n v="220"/>
    <s v="Medication"/>
    <d v="2020-02-20T00:00:00"/>
    <s v="Dr. Williams"/>
    <n v="164.5"/>
    <s v="Consultation"/>
    <x v="2"/>
    <n v="99.05"/>
    <s v="Paid"/>
    <s v="75%"/>
  </r>
  <r>
    <s v="P0477"/>
    <s v="Emily Davis"/>
    <n v="40"/>
    <s v="Middle Age Adults"/>
    <s v="Male"/>
    <s v="Heart Disease"/>
    <s v="Atorvastatin"/>
    <x v="3"/>
    <s v="140/90"/>
    <n v="160"/>
    <s v="Lifestyle Modification"/>
    <d v="2020-02-20T00:00:00"/>
    <s v="Dr. Patel"/>
    <n v="16.87"/>
    <s v="X-ray"/>
    <x v="3"/>
    <n v="346.91"/>
    <s v="Not Paid"/>
    <s v="25%"/>
  </r>
  <r>
    <s v="P0478"/>
    <s v="James Taylor"/>
    <n v="70"/>
    <s v="Senior Adults"/>
    <s v="Male"/>
    <s v="Hypertension"/>
    <s v="Metformin"/>
    <x v="3"/>
    <s v="130/85"/>
    <n v="200"/>
    <s v="Lifestyle Modification"/>
    <d v="2020-02-20T00:00:00"/>
    <s v="Dr. Patel"/>
    <n v="76.56"/>
    <s v="Consultation"/>
    <x v="3"/>
    <n v="92.15"/>
    <s v="Pending"/>
    <s v="25%"/>
  </r>
  <r>
    <s v="P0479"/>
    <s v="Michael Wilson"/>
    <n v="25"/>
    <s v="Young Adults"/>
    <s v="Female"/>
    <s v="Diabetes"/>
    <s v="Unknown"/>
    <x v="3"/>
    <s v="140/90"/>
    <n v="220"/>
    <s v="Physiotherapy"/>
    <d v="2018-04-05T00:00:00"/>
    <s v="Dr. Patel"/>
    <n v="40.270000000000003"/>
    <s v="Blood Test"/>
    <x v="3"/>
    <n v="270.64999999999998"/>
    <s v="Pending"/>
    <s v="25%"/>
  </r>
  <r>
    <s v="P0480"/>
    <s v="James Taylor"/>
    <n v="35"/>
    <s v="Adults"/>
    <s v="Female"/>
    <s v="Heart Disease"/>
    <s v="Atorvastatin"/>
    <x v="1"/>
    <s v="120/80"/>
    <n v="180"/>
    <s v="Physiotherapy"/>
    <d v="2018-04-05T00:00:00"/>
    <s v="Dr. Smith"/>
    <n v="46.76"/>
    <s v="Consultation"/>
    <x v="1"/>
    <n v="274.32"/>
    <s v="Pending"/>
    <s v="25%"/>
  </r>
  <r>
    <s v="P0481"/>
    <s v="Emily Davis"/>
    <n v="35"/>
    <s v="Adults"/>
    <s v="Male"/>
    <s v="Unknown"/>
    <s v="Atorvastatin"/>
    <x v="1"/>
    <s v="140/90"/>
    <n v="220"/>
    <s v="Dietary Changes"/>
    <d v="2019-12-01T00:00:00"/>
    <s v="Dr. Johnson"/>
    <n v="167.56"/>
    <s v="X-ray"/>
    <x v="1"/>
    <n v="190.11"/>
    <s v="Paid"/>
    <s v="75%"/>
  </r>
  <r>
    <s v="P0482"/>
    <s v="Mary Clark"/>
    <n v="70"/>
    <s v="Senior Adults"/>
    <s v="Female"/>
    <s v="Heart Disease"/>
    <s v="Lisinopril"/>
    <x v="2"/>
    <s v="140/90"/>
    <n v="200"/>
    <s v="Lifestyle Modification"/>
    <d v="2018-04-05T00:00:00"/>
    <s v="Dr. Williams"/>
    <n v="189.76"/>
    <s v="Medication Refill"/>
    <x v="2"/>
    <n v="222.79"/>
    <s v="Pending"/>
    <s v="75%"/>
  </r>
  <r>
    <s v="P0483"/>
    <s v="Michael Wilson"/>
    <n v="60"/>
    <s v="Senior Adults"/>
    <s v="Male"/>
    <s v="Hypertension"/>
    <s v="Metformin"/>
    <x v="1"/>
    <s v="130/85"/>
    <n v="200"/>
    <s v="Medication"/>
    <d v="2019-12-01T00:00:00"/>
    <s v="Dr. Smith"/>
    <n v="95.03"/>
    <s v="Blood Test"/>
    <x v="1"/>
    <n v="150.25"/>
    <s v="Paid"/>
    <s v="25%"/>
  </r>
  <r>
    <s v="P0484"/>
    <s v="James Taylor"/>
    <n v="60"/>
    <s v="Senior Adults"/>
    <s v="Male"/>
    <s v="Asthma"/>
    <s v="Unknown"/>
    <x v="2"/>
    <s v="120/80"/>
    <n v="146"/>
    <s v="Medication"/>
    <d v="2018-04-05T00:00:00"/>
    <s v="Dr. Williams"/>
    <n v="34.979999999999997"/>
    <s v="Physiotherapy"/>
    <x v="2"/>
    <n v="132.85"/>
    <s v="Pending"/>
    <s v="0%"/>
  </r>
  <r>
    <s v="P0485"/>
    <s v="Laura Martinez"/>
    <n v="25"/>
    <s v="Young Adults"/>
    <s v="Male"/>
    <s v="Heart Disease"/>
    <s v="Atorvastatin"/>
    <x v="1"/>
    <s v="140/90"/>
    <n v="180"/>
    <s v="Lifestyle Modification"/>
    <d v="2020-01-15T00:00:00"/>
    <s v="Dr. Williams"/>
    <n v="161.81"/>
    <s v="Physiotherapy"/>
    <x v="1"/>
    <n v="438.62"/>
    <s v="Pending"/>
    <s v="50%"/>
  </r>
  <r>
    <s v="P0486"/>
    <s v="Robert Brown"/>
    <n v="25"/>
    <s v="Young Adults"/>
    <s v="Male"/>
    <s v="Asthma"/>
    <s v="Atorvastatin"/>
    <x v="0"/>
    <s v="110/70"/>
    <n v="200"/>
    <s v="Lifestyle Modification"/>
    <d v="2020-01-15T00:00:00"/>
    <s v="Dr. Patel"/>
    <n v="32.700000000000003"/>
    <s v="Physiotherapy"/>
    <x v="0"/>
    <n v="51.43"/>
    <s v="Pending"/>
    <s v="75%"/>
  </r>
  <r>
    <s v="P0487"/>
    <s v="John Doe"/>
    <n v="46"/>
    <s v="Middle Age Adults"/>
    <s v="Male"/>
    <s v="Unknown"/>
    <s v="Unknown"/>
    <x v="0"/>
    <s v="105/68"/>
    <n v="160"/>
    <s v="Medication"/>
    <d v="2019-12-01T00:00:00"/>
    <s v="Dr. Johnson"/>
    <n v="64.260000000000005"/>
    <s v="Blood Test"/>
    <x v="0"/>
    <n v="141.4"/>
    <s v="Pending"/>
    <s v="50%"/>
  </r>
  <r>
    <s v="P0488"/>
    <s v="Robert Brown"/>
    <n v="70"/>
    <s v="Senior Adults"/>
    <s v="Male"/>
    <s v="Heart Disease"/>
    <s v="Metformin"/>
    <x v="2"/>
    <s v="140/90"/>
    <n v="180"/>
    <s v="Physiotherapy"/>
    <d v="2018-04-05T00:00:00"/>
    <s v="Dr. Patel"/>
    <n v="137.16"/>
    <s v="Consultation"/>
    <x v="2"/>
    <n v="496.5"/>
    <s v="Pending"/>
    <s v="50%"/>
  </r>
  <r>
    <s v="P0489"/>
    <s v="Emily Davis"/>
    <n v="60"/>
    <s v="Senior Adults"/>
    <s v="Male"/>
    <s v="Diabetes"/>
    <s v="Lisinopril"/>
    <x v="1"/>
    <s v="120/80"/>
    <n v="180"/>
    <s v="Medication"/>
    <d v="2018-04-05T00:00:00"/>
    <s v="Dr. Brown"/>
    <n v="26.54"/>
    <s v="MRI Scan"/>
    <x v="1"/>
    <n v="432.11"/>
    <s v="Not Paid"/>
    <s v="25%"/>
  </r>
  <r>
    <s v="P0490"/>
    <s v="Jane Smith"/>
    <n v="40"/>
    <s v="Middle Age Adults"/>
    <s v="Female"/>
    <s v="Asthma"/>
    <s v="Atorvastatin"/>
    <x v="1"/>
    <s v="140/90"/>
    <n v="160"/>
    <s v="Counseling"/>
    <d v="2020-02-20T00:00:00"/>
    <s v="Dr. Smith"/>
    <n v="157.61000000000001"/>
    <s v="X-ray"/>
    <x v="1"/>
    <n v="208.69"/>
    <s v="Pending"/>
    <s v="75%"/>
  </r>
  <r>
    <s v="P0491"/>
    <s v="John Doe"/>
    <n v="35"/>
    <s v="Adults"/>
    <s v="Male"/>
    <s v="Unknown"/>
    <s v="Lisinopril"/>
    <x v="3"/>
    <s v="105/68"/>
    <n v="220"/>
    <s v="Dietary Changes"/>
    <d v="2019-03-25T00:00:00"/>
    <s v="Dr. Smith"/>
    <n v="118.21"/>
    <s v="MRI Scan"/>
    <x v="3"/>
    <n v="334.02"/>
    <s v="Not Paid"/>
    <s v="25%"/>
  </r>
  <r>
    <s v="P0492"/>
    <s v="David Lee"/>
    <n v="25"/>
    <s v="Young Adults"/>
    <s v="Male"/>
    <s v="Diabetes"/>
    <s v="Albuterol"/>
    <x v="4"/>
    <s v="120/80"/>
    <n v="160"/>
    <s v="Medication"/>
    <d v="2019-12-01T00:00:00"/>
    <s v="Dr. Lee"/>
    <n v="126.57"/>
    <s v="MRI Scan"/>
    <x v="4"/>
    <n v="169.98"/>
    <s v="Pending"/>
    <s v="50%"/>
  </r>
  <r>
    <s v="P0493"/>
    <s v="Laura Martinez"/>
    <n v="35"/>
    <s v="Adults"/>
    <s v="Female"/>
    <s v="Diabetes"/>
    <s v="Metformin"/>
    <x v="2"/>
    <s v="130/85"/>
    <n v="160"/>
    <s v="Surgery"/>
    <d v="2019-03-25T00:00:00"/>
    <s v="Dr. Brown"/>
    <n v="143.69"/>
    <s v="Blood Test"/>
    <x v="2"/>
    <n v="445.1"/>
    <s v="Paid"/>
    <s v="0%"/>
  </r>
  <r>
    <s v="P0494"/>
    <s v="David Lee"/>
    <n v="35"/>
    <s v="Adults"/>
    <s v="Female"/>
    <s v="Diabetes"/>
    <s v="Albuterol"/>
    <x v="4"/>
    <s v="120/80"/>
    <n v="220"/>
    <s v="Dietary Changes"/>
    <d v="2019-03-25T00:00:00"/>
    <s v="Dr. Lee"/>
    <n v="84.66"/>
    <s v="MRI Scan"/>
    <x v="4"/>
    <n v="315.61"/>
    <s v="Not Paid"/>
    <s v="0%"/>
  </r>
  <r>
    <s v="P0495"/>
    <s v="Michael Wilson"/>
    <n v="46"/>
    <s v="Middle Age Adults"/>
    <s v="Female"/>
    <s v="Diabetes"/>
    <s v="Albuterol"/>
    <x v="4"/>
    <s v="130/85"/>
    <n v="220"/>
    <s v="Counseling"/>
    <d v="2019-12-01T00:00:00"/>
    <s v="Dr. Brown"/>
    <n v="130.69999999999999"/>
    <s v="Physiotherapy"/>
    <x v="4"/>
    <n v="189.47"/>
    <s v="Not Paid"/>
    <s v="50%"/>
  </r>
  <r>
    <s v="P0496"/>
    <s v="John Doe"/>
    <n v="60"/>
    <s v="Senior Adults"/>
    <s v="Male"/>
    <s v="Heart Disease"/>
    <s v="Albuterol"/>
    <x v="2"/>
    <s v="120/80"/>
    <n v="220"/>
    <s v="Dietary Changes"/>
    <d v="2018-04-05T00:00:00"/>
    <s v="Dr. Smith"/>
    <n v="197.85"/>
    <s v="X-ray"/>
    <x v="2"/>
    <n v="481.68"/>
    <s v="Paid"/>
    <s v="75%"/>
  </r>
  <r>
    <s v="P0497"/>
    <s v="David Lee"/>
    <n v="25"/>
    <s v="Young Adults"/>
    <s v="Female"/>
    <s v="Heart Disease"/>
    <s v="Metformin"/>
    <x v="1"/>
    <s v="105/68"/>
    <n v="220"/>
    <s v="Physiotherapy"/>
    <d v="2019-12-01T00:00:00"/>
    <s v="Dr. Williams"/>
    <n v="101.16"/>
    <s v="Blood Test"/>
    <x v="1"/>
    <n v="386.31"/>
    <s v="Not Paid"/>
    <s v="75%"/>
  </r>
  <r>
    <s v="P0498"/>
    <s v="David Lee"/>
    <n v="35"/>
    <s v="Adults"/>
    <s v="Female"/>
    <s v="Heart Disease"/>
    <s v="Metformin"/>
    <x v="2"/>
    <s v="105/68"/>
    <n v="220"/>
    <s v="Lifestyle Modification"/>
    <d v="2019-03-25T00:00:00"/>
    <s v="Dr. Johnson"/>
    <n v="134.22999999999999"/>
    <s v="Physiotherapy"/>
    <x v="2"/>
    <n v="490.6"/>
    <s v="Pending"/>
    <s v="50%"/>
  </r>
  <r>
    <s v="P0499"/>
    <s v="James Taylor"/>
    <n v="25"/>
    <s v="Young Adults"/>
    <s v="Female"/>
    <s v="Unknown"/>
    <s v="Unknown"/>
    <x v="4"/>
    <s v="120/80"/>
    <n v="160"/>
    <s v="Physiotherapy"/>
    <d v="2018-04-05T00:00:00"/>
    <s v="Dr. Brown"/>
    <n v="139.9"/>
    <s v="Physiotherapy"/>
    <x v="4"/>
    <n v="410.43"/>
    <s v="Pending"/>
    <s v="75%"/>
  </r>
  <r>
    <s v="P0500"/>
    <s v="Robert Brown"/>
    <n v="40"/>
    <s v="Middle Age Adults"/>
    <s v="Female"/>
    <s v="Unknown"/>
    <s v="Lisinopril"/>
    <x v="1"/>
    <s v="140/90"/>
    <n v="146"/>
    <s v="Physiotherapy"/>
    <d v="2020-01-15T00:00:00"/>
    <s v="Dr. Lee"/>
    <n v="154.63999999999999"/>
    <s v="Consultation"/>
    <x v="1"/>
    <n v="141.99"/>
    <s v="Not Paid"/>
    <s v="75%"/>
  </r>
  <r>
    <s v="P0501"/>
    <s v="James Taylor"/>
    <n v="46"/>
    <s v="Middle Age Adults"/>
    <s v="Female"/>
    <s v="Unknown"/>
    <s v="Lisinopril"/>
    <x v="0"/>
    <s v="105/68"/>
    <n v="146"/>
    <s v="Lifestyle Modification"/>
    <d v="2019-12-01T00:00:00"/>
    <s v="Dr. Smith"/>
    <n v="88.06"/>
    <s v="Blood Test"/>
    <x v="0"/>
    <n v="433.51"/>
    <s v="Pending"/>
    <s v="25%"/>
  </r>
  <r>
    <s v="P0502"/>
    <s v="John Doe"/>
    <n v="40"/>
    <s v="Middle Age Adults"/>
    <s v="Male"/>
    <s v="Hypertension"/>
    <s v="Unknown"/>
    <x v="2"/>
    <s v="130/85"/>
    <n v="200"/>
    <s v="Lifestyle Modification"/>
    <d v="2019-12-01T00:00:00"/>
    <s v="Dr. Williams"/>
    <n v="142.16999999999999"/>
    <s v="MRI Scan"/>
    <x v="2"/>
    <n v="160.91999999999999"/>
    <s v="Pending"/>
    <s v="0%"/>
  </r>
  <r>
    <s v="P0503"/>
    <s v="John Doe"/>
    <n v="25"/>
    <s v="Young Adults"/>
    <s v="Female"/>
    <s v="Unknown"/>
    <s v="Unknown"/>
    <x v="2"/>
    <s v="130/85"/>
    <n v="146"/>
    <s v="Physiotherapy"/>
    <d v="2018-04-05T00:00:00"/>
    <s v="Dr. Patel"/>
    <n v="87.78"/>
    <s v="Physiotherapy"/>
    <x v="2"/>
    <n v="321.08"/>
    <s v="Pending"/>
    <s v="75%"/>
  </r>
  <r>
    <s v="P0504"/>
    <s v="Emily Davis"/>
    <n v="25"/>
    <s v="Young Adults"/>
    <s v="Male"/>
    <s v="Heart Disease"/>
    <s v="Albuterol"/>
    <x v="1"/>
    <s v="110/70"/>
    <n v="146"/>
    <s v="Dietary Changes"/>
    <d v="2020-01-15T00:00:00"/>
    <s v="Dr. Johnson"/>
    <n v="124.26"/>
    <s v="MRI Scan"/>
    <x v="1"/>
    <n v="371.34"/>
    <s v="Paid"/>
    <s v="25%"/>
  </r>
  <r>
    <s v="P0505"/>
    <s v="James Taylor"/>
    <n v="60"/>
    <s v="Senior Adults"/>
    <s v="Female"/>
    <s v="Heart Disease"/>
    <s v="Unknown"/>
    <x v="0"/>
    <s v="130/85"/>
    <n v="160"/>
    <s v="Lifestyle Modification"/>
    <d v="2020-01-15T00:00:00"/>
    <s v="Dr. Brown"/>
    <n v="24.9"/>
    <s v="Medication Refill"/>
    <x v="0"/>
    <n v="349.47"/>
    <s v="Not Paid"/>
    <s v="75%"/>
  </r>
  <r>
    <s v="P0506"/>
    <s v="Sarah Johnson"/>
    <n v="35"/>
    <s v="Adults"/>
    <s v="Male"/>
    <s v="Hypertension"/>
    <s v="Atorvastatin"/>
    <x v="0"/>
    <s v="110/70"/>
    <n v="220"/>
    <s v="Dietary Changes"/>
    <d v="2018-04-05T00:00:00"/>
    <s v="Dr. Lee"/>
    <n v="38.43"/>
    <s v="Physiotherapy"/>
    <x v="0"/>
    <n v="61.56"/>
    <s v="Not Paid"/>
    <s v="50%"/>
  </r>
  <r>
    <s v="P0507"/>
    <s v="Robert Brown"/>
    <n v="35"/>
    <s v="Adults"/>
    <s v="Female"/>
    <s v="Hypertension"/>
    <s v="Lisinopril"/>
    <x v="1"/>
    <s v="120/80"/>
    <n v="220"/>
    <s v="Physiotherapy"/>
    <d v="2020-02-20T00:00:00"/>
    <s v="Dr. Johnson"/>
    <n v="156.09"/>
    <s v="Physiotherapy"/>
    <x v="1"/>
    <n v="370.09"/>
    <s v="Pending"/>
    <s v="0%"/>
  </r>
  <r>
    <s v="P0508"/>
    <s v="John Doe"/>
    <n v="40"/>
    <s v="Middle Age Adults"/>
    <s v="Male"/>
    <s v="Unknown"/>
    <s v="Unknown"/>
    <x v="3"/>
    <s v="120/80"/>
    <n v="160"/>
    <s v="Blood pressure medication"/>
    <d v="2019-12-01T00:00:00"/>
    <s v="Dr. Smith"/>
    <n v="81.61"/>
    <s v="Medication Refill"/>
    <x v="3"/>
    <n v="167.98"/>
    <s v="Paid"/>
    <s v="25%"/>
  </r>
  <r>
    <s v="P0509"/>
    <s v="Emily Davis"/>
    <n v="46"/>
    <s v="Middle Age Adults"/>
    <s v="Male"/>
    <s v="Asthma"/>
    <s v="Atorvastatin"/>
    <x v="2"/>
    <s v="120/80"/>
    <n v="146"/>
    <s v="Surgery"/>
    <d v="2019-12-01T00:00:00"/>
    <s v="Dr. Patel"/>
    <n v="95.65"/>
    <s v="Medication Refill"/>
    <x v="2"/>
    <n v="75"/>
    <s v="Pending"/>
    <s v="75%"/>
  </r>
  <r>
    <s v="P0510"/>
    <s v="James Taylor"/>
    <n v="70"/>
    <s v="Senior Adults"/>
    <s v="Female"/>
    <s v="Hypertension"/>
    <s v="Atorvastatin"/>
    <x v="2"/>
    <s v="140/90"/>
    <n v="160"/>
    <s v="Dietary Changes"/>
    <d v="2019-03-25T00:00:00"/>
    <s v="Dr. Johnson"/>
    <n v="110.03"/>
    <s v="MRI Scan"/>
    <x v="2"/>
    <n v="428.2"/>
    <s v="Pending"/>
    <s v="25%"/>
  </r>
  <r>
    <s v="P0511"/>
    <s v="Robert Brown"/>
    <n v="35"/>
    <s v="Adults"/>
    <s v="Male"/>
    <s v="Diabetes"/>
    <s v="Atorvastatin"/>
    <x v="4"/>
    <s v="140/90"/>
    <n v="200"/>
    <s v="Surgery"/>
    <d v="2018-04-05T00:00:00"/>
    <s v="Dr. Williams"/>
    <n v="179.45"/>
    <s v="Blood Test"/>
    <x v="4"/>
    <n v="375.06"/>
    <s v="Pending"/>
    <s v="25%"/>
  </r>
  <r>
    <s v="P0512"/>
    <s v="James Taylor"/>
    <n v="60"/>
    <s v="Senior Adults"/>
    <s v="Male"/>
    <s v="Heart Disease"/>
    <s v="Atorvastatin"/>
    <x v="1"/>
    <s v="110/70"/>
    <n v="220"/>
    <s v="Counseling"/>
    <d v="2019-03-25T00:00:00"/>
    <s v="Dr. Patel"/>
    <n v="144.44999999999999"/>
    <s v="MRI Scan"/>
    <x v="1"/>
    <n v="472.05"/>
    <s v="Pending"/>
    <s v="50%"/>
  </r>
  <r>
    <s v="P0513"/>
    <s v="John Doe"/>
    <n v="40"/>
    <s v="Middle Age Adults"/>
    <s v="Male"/>
    <s v="Diabetes"/>
    <s v="Albuterol"/>
    <x v="4"/>
    <s v="130/85"/>
    <n v="180"/>
    <s v="Lifestyle Modification"/>
    <d v="2019-03-25T00:00:00"/>
    <s v="Dr. Patel"/>
    <n v="198.48"/>
    <s v="Blood Test"/>
    <x v="4"/>
    <n v="385.55"/>
    <s v="Pending"/>
    <s v="25%"/>
  </r>
  <r>
    <s v="P0514"/>
    <s v="Jane Doe"/>
    <n v="40"/>
    <s v="Middle Age Adults"/>
    <s v="Female"/>
    <s v="Heart Disease"/>
    <s v="Atorvastatin"/>
    <x v="4"/>
    <s v="130/85"/>
    <n v="200"/>
    <s v="Dietary Changes"/>
    <d v="2020-01-15T00:00:00"/>
    <s v="Dr. Johnson"/>
    <n v="44.22"/>
    <s v="X-ray"/>
    <x v="4"/>
    <n v="93.72"/>
    <s v="Paid"/>
    <s v="75%"/>
  </r>
  <r>
    <s v="P0515"/>
    <s v="Michael Smith"/>
    <n v="70"/>
    <s v="Senior Adults"/>
    <s v="Female"/>
    <s v="Heart Disease"/>
    <s v="Albuterol"/>
    <x v="0"/>
    <s v="120/80"/>
    <n v="200"/>
    <s v="Dietary Changes"/>
    <d v="2019-12-01T00:00:00"/>
    <s v="Dr. Brown"/>
    <n v="37.32"/>
    <s v="X-ray"/>
    <x v="0"/>
    <n v="98.4"/>
    <s v="Pending"/>
    <s v="75%"/>
  </r>
  <r>
    <s v="P0516"/>
    <s v="O'Connor, Sean"/>
    <n v="60"/>
    <s v="Senior Adults"/>
    <s v="Male"/>
    <s v="Hypertension"/>
    <s v="Albuterol"/>
    <x v="2"/>
    <s v="105/68"/>
    <n v="160"/>
    <s v="Lifestyle Modification"/>
    <d v="2019-03-25T00:00:00"/>
    <s v="Dr. Brown"/>
    <n v="84.15"/>
    <s v="MRI Scan"/>
    <x v="2"/>
    <n v="421.41"/>
    <s v="Pending"/>
    <s v="75%"/>
  </r>
  <r>
    <s v="P0517"/>
    <s v="Patrick O’Neal"/>
    <n v="46"/>
    <s v="Middle Age Adults"/>
    <s v="Male"/>
    <s v="Hypertension"/>
    <s v="Atorvastatin"/>
    <x v="4"/>
    <s v="140/90"/>
    <n v="146"/>
    <s v="Cast application"/>
    <d v="2020-01-15T00:00:00"/>
    <s v="Dr. Brown"/>
    <n v="120.5"/>
    <s v="Medication Refill"/>
    <x v="4"/>
    <n v="498.29"/>
    <s v="Pending"/>
    <s v="75%"/>
  </r>
  <r>
    <s v="P0518"/>
    <s v="Anastacia Williams"/>
    <n v="60"/>
    <s v="Senior Adults"/>
    <s v="Female"/>
    <s v="Diabetes"/>
    <s v="Lisinopril"/>
    <x v="0"/>
    <s v="140/90"/>
    <n v="220"/>
    <s v="Surgery"/>
    <d v="2018-04-05T00:00:00"/>
    <s v="Dr. Smith"/>
    <n v="44.73"/>
    <s v="X-ray"/>
    <x v="0"/>
    <n v="58.48"/>
    <s v="Pending"/>
    <s v="50%"/>
  </r>
  <r>
    <s v="P0519"/>
    <s v="Lisa Johnson"/>
    <n v="46"/>
    <s v="Middle Age Adults"/>
    <s v="Female"/>
    <s v="Heart Disease"/>
    <s v="Atorvastatin"/>
    <x v="1"/>
    <s v="120/80"/>
    <n v="180"/>
    <s v="Medication"/>
    <d v="2019-03-25T00:00:00"/>
    <s v="Dr. Johnson"/>
    <n v="36.950000000000003"/>
    <s v="X-ray"/>
    <x v="1"/>
    <n v="78.77"/>
    <s v="Paid"/>
    <s v="25%"/>
  </r>
  <r>
    <s v="P0520"/>
    <s v="Mike Tyler"/>
    <n v="60"/>
    <s v="Senior Adults"/>
    <s v="Male"/>
    <s v="Diabetes"/>
    <s v="Atorvastatin"/>
    <x v="4"/>
    <s v="140/90"/>
    <n v="200"/>
    <s v="Surgery"/>
    <d v="2019-12-01T00:00:00"/>
    <s v="Dr. Johnson"/>
    <n v="41.13"/>
    <s v="Blood Test"/>
    <x v="4"/>
    <n v="108.36"/>
    <s v="Pending"/>
    <s v="25%"/>
  </r>
  <r>
    <s v="P0521"/>
    <s v="Joseph Brown"/>
    <n v="60"/>
    <s v="Senior Adults"/>
    <s v="Male"/>
    <s v="Asthma"/>
    <s v="Atorvastatin"/>
    <x v="2"/>
    <s v="120/80"/>
    <n v="180"/>
    <s v="Physiotherapy"/>
    <d v="2019-03-25T00:00:00"/>
    <s v="Dr. Johnson"/>
    <n v="154.91"/>
    <s v="MRI Scan"/>
    <x v="2"/>
    <n v="92.72"/>
    <s v="Paid"/>
    <s v="0%"/>
  </r>
  <r>
    <s v="P0522"/>
    <s v="Brown Joseph"/>
    <n v="25"/>
    <s v="Young Adults"/>
    <s v="Male"/>
    <s v="Diabetes"/>
    <s v="Lisinopril"/>
    <x v="4"/>
    <s v="110/70"/>
    <n v="146"/>
    <s v="Lifestyle Modification"/>
    <d v="2018-04-05T00:00:00"/>
    <s v="Dr. Lee"/>
    <n v="106.2"/>
    <s v="X-ray"/>
    <x v="4"/>
    <n v="317.22000000000003"/>
    <s v="Pending"/>
    <s v="25%"/>
  </r>
  <r>
    <s v="P0523"/>
    <s v="Emmaline Walker"/>
    <n v="40"/>
    <s v="Middle Age Adults"/>
    <s v="Female"/>
    <s v="Unknown"/>
    <s v="Metformin"/>
    <x v="1"/>
    <s v="130/85"/>
    <n v="146"/>
    <s v="Surgery"/>
    <d v="2019-03-25T00:00:00"/>
    <s v="Dr. Johnson"/>
    <n v="68.16"/>
    <s v="MRI Scan"/>
    <x v="1"/>
    <n v="287.64"/>
    <s v="Pending"/>
    <s v="25%"/>
  </r>
  <r>
    <s v="P0524"/>
    <s v="George Washington"/>
    <n v="60"/>
    <s v="Senior Adults"/>
    <s v="Female"/>
    <s v="Diabetes"/>
    <s v="Metformin"/>
    <x v="4"/>
    <s v="105/68"/>
    <n v="180"/>
    <s v="Lifestyle Modification"/>
    <d v="2019-12-01T00:00:00"/>
    <s v="Dr. Smith"/>
    <n v="30.87"/>
    <s v="Blood Test"/>
    <x v="4"/>
    <n v="207.3"/>
    <s v="Paid"/>
    <s v="75%"/>
  </r>
  <r>
    <s v="P0525"/>
    <s v="Chris O’Donell"/>
    <n v="70"/>
    <s v="Senior Adults"/>
    <s v="Female"/>
    <s v="Unknown"/>
    <s v="Albuterol"/>
    <x v="2"/>
    <s v="130/85"/>
    <n v="220"/>
    <s v="Surgery"/>
    <d v="2020-01-15T00:00:00"/>
    <s v="Dr. Smith"/>
    <n v="45.88"/>
    <s v="X-ray"/>
    <x v="2"/>
    <n v="335.39"/>
    <s v="Paid"/>
    <s v="75%"/>
  </r>
  <r>
    <s v="P0526"/>
    <s v="Martha Stewart"/>
    <n v="60"/>
    <s v="Senior Adults"/>
    <s v="Female"/>
    <s v="Unknown"/>
    <s v="Albuterol"/>
    <x v="0"/>
    <s v="130/85"/>
    <n v="146"/>
    <s v="Physiotherapy"/>
    <d v="2019-12-01T00:00:00"/>
    <s v="Dr. Patel"/>
    <n v="148.01"/>
    <s v="MRI Scan"/>
    <x v="0"/>
    <n v="490.38"/>
    <s v="Pending"/>
    <s v="50%"/>
  </r>
  <r>
    <s v="P0527"/>
    <s v="David Lee"/>
    <n v="35"/>
    <s v="Adults"/>
    <s v="Female"/>
    <s v="Unknown"/>
    <s v="Lisinopril"/>
    <x v="2"/>
    <s v="110/70"/>
    <n v="180"/>
    <s v="Lifestyle Modification"/>
    <d v="2020-01-15T00:00:00"/>
    <s v="Dr. Williams"/>
    <n v="159.35"/>
    <s v="X-ray"/>
    <x v="2"/>
    <n v="470.73"/>
    <s v="Pending"/>
    <s v="75%"/>
  </r>
  <r>
    <s v="P0528"/>
    <s v="Lily Anderson"/>
    <n v="40"/>
    <s v="Middle Age Adults"/>
    <s v="Female"/>
    <s v="Asthma"/>
    <s v="Unknown"/>
    <x v="0"/>
    <s v="140/90"/>
    <n v="200"/>
    <s v="Lifestyle Modification"/>
    <d v="2020-02-20T00:00:00"/>
    <s v="Dr. Williams"/>
    <n v="108.34"/>
    <s v="X-ray"/>
    <x v="0"/>
    <n v="476.41"/>
    <s v="Pending"/>
    <s v="25%"/>
  </r>
  <r>
    <s v="P0529"/>
    <s v="Robertjackson"/>
    <n v="35"/>
    <s v="Adults"/>
    <s v="Female"/>
    <s v="Diabetes"/>
    <s v="Metformin"/>
    <x v="3"/>
    <s v="105/68"/>
    <n v="180"/>
    <s v="Counseling"/>
    <d v="2019-12-01T00:00:00"/>
    <s v="Dr. Patel"/>
    <n v="27.95"/>
    <s v="X-ray"/>
    <x v="3"/>
    <n v="445.34"/>
    <s v="Pending"/>
    <s v="25%"/>
  </r>
  <r>
    <s v="P0530"/>
    <s v="Johnson Jr., Bob"/>
    <n v="40"/>
    <s v="Middle Age Adults"/>
    <s v="Female"/>
    <s v="Diabetes"/>
    <s v="Albuterol"/>
    <x v="2"/>
    <s v="140/90"/>
    <n v="180"/>
    <s v="Physiotherapy"/>
    <d v="2019-12-01T00:00:00"/>
    <s v="Dr. Johnson"/>
    <n v="140.04"/>
    <s v="Medication Refill"/>
    <x v="2"/>
    <n v="198.73"/>
    <s v="Paid"/>
    <s v="75%"/>
  </r>
  <r>
    <s v="P0531"/>
    <s v="Elizabeth Taylor"/>
    <n v="35"/>
    <s v="Adults"/>
    <s v="Female"/>
    <s v="Asthma"/>
    <s v="Metformin"/>
    <x v="2"/>
    <s v="130/85"/>
    <n v="160"/>
    <s v="Lifestyle Modification"/>
    <d v="2018-04-05T00:00:00"/>
    <s v="Dr. Smith"/>
    <n v="117.85"/>
    <s v="Blood Test"/>
    <x v="2"/>
    <n v="317.77999999999997"/>
    <s v="Pending"/>
    <s v="75%"/>
  </r>
  <r>
    <s v="P0532"/>
    <s v="Isabella R. Martinez"/>
    <n v="60"/>
    <s v="Senior Adults"/>
    <s v="Female"/>
    <s v="Heart Disease"/>
    <s v="Lisinopril"/>
    <x v="1"/>
    <s v="120/80"/>
    <n v="146"/>
    <s v="Physical therapy"/>
    <d v="2019-03-25T00:00:00"/>
    <s v="Dr. Foster"/>
    <n v="60"/>
    <s v="Medication Refill"/>
    <x v="1"/>
    <n v="453.33"/>
    <s v="Not Paid"/>
    <s v="75%"/>
  </r>
  <r>
    <s v="P0533"/>
    <s v="Jefferson, Alexander"/>
    <n v="60"/>
    <s v="Senior Adults"/>
    <s v="Female"/>
    <s v="Hypertension"/>
    <s v="Lisinopril"/>
    <x v="4"/>
    <s v="130/85"/>
    <n v="220"/>
    <s v="Dietary Changes"/>
    <d v="2020-01-15T00:00:00"/>
    <s v="Dr. Williams"/>
    <n v="187.04"/>
    <s v="Emergency Visit"/>
    <x v="4"/>
    <n v="300"/>
    <s v="Paid"/>
    <s v="75%"/>
  </r>
  <r>
    <s v="P0534"/>
    <s v="Oliver White"/>
    <n v="25"/>
    <s v="Young Adults"/>
    <s v="Male"/>
    <s v="Diabetes"/>
    <s v="Unknown"/>
    <x v="0"/>
    <s v="140/90"/>
    <n v="220"/>
    <s v="Medication"/>
    <d v="2020-01-15T00:00:00"/>
    <s v="Dr. Johnson"/>
    <n v="154.52000000000001"/>
    <s v="Physiotherapy"/>
    <x v="0"/>
    <n v="322.08"/>
    <s v="Paid"/>
    <s v="0%"/>
  </r>
  <r>
    <s v="P0535"/>
    <s v="Brayden Cooper"/>
    <n v="70"/>
    <s v="Senior Adults"/>
    <s v="Male"/>
    <s v="Hypertension"/>
    <s v="Unknown"/>
    <x v="0"/>
    <s v="130/85"/>
    <n v="160"/>
    <s v="Surgery"/>
    <d v="2018-04-05T00:00:00"/>
    <s v="Dr. Williams"/>
    <n v="162.76"/>
    <s v="Medication Refill"/>
    <x v="0"/>
    <n v="164.49"/>
    <s v="Pending"/>
    <s v="25%"/>
  </r>
  <r>
    <s v="P0536"/>
    <s v="Hannah-Louise Robinson"/>
    <n v="35"/>
    <s v="Adults"/>
    <s v="Female"/>
    <s v="Asthma"/>
    <s v="Lisinopril"/>
    <x v="1"/>
    <s v="120/80"/>
    <n v="220"/>
    <s v="Medication"/>
    <d v="2018-04-05T00:00:00"/>
    <s v="Dr. Lee"/>
    <n v="133.30000000000001"/>
    <s v="Medication Refill"/>
    <x v="1"/>
    <n v="188.26"/>
    <s v="Pending"/>
    <s v="50%"/>
  </r>
  <r>
    <s v="P0537"/>
    <s v="Christopherowen"/>
    <n v="46"/>
    <s v="Middle Age Adults"/>
    <s v="Female"/>
    <s v="Heart Disease"/>
    <s v="Albuterol"/>
    <x v="1"/>
    <s v="110/70"/>
    <n v="180"/>
    <s v="Dietary Changes"/>
    <d v="2019-03-25T00:00:00"/>
    <s v="Dr. Patel"/>
    <n v="86.47"/>
    <s v="Blood Test"/>
    <x v="1"/>
    <n v="238.15"/>
    <s v="Pending"/>
    <s v="25%"/>
  </r>
  <r>
    <s v="P0538"/>
    <s v="Henry Adams"/>
    <n v="25"/>
    <s v="Young Adults"/>
    <s v="Female"/>
    <s v="Heart Disease"/>
    <s v="Metformin"/>
    <x v="4"/>
    <s v="140/90"/>
    <n v="160"/>
    <s v="Physiotherapy"/>
    <d v="2019-03-25T00:00:00"/>
    <s v="Dr. Brown"/>
    <n v="96.18"/>
    <s v="Consultation"/>
    <x v="4"/>
    <n v="245.37"/>
    <s v="Pending"/>
    <s v="50%"/>
  </r>
  <r>
    <s v="P0539"/>
    <s v="Ethan Allan Hill"/>
    <n v="35"/>
    <s v="Adults"/>
    <s v="Female"/>
    <s v="Heart Disease"/>
    <s v="Atorvastatin"/>
    <x v="4"/>
    <s v="130/85"/>
    <n v="200"/>
    <s v="Counseling"/>
    <d v="2019-12-01T00:00:00"/>
    <s v="Dr. Johnson"/>
    <n v="24.78"/>
    <s v="Blood Test"/>
    <x v="4"/>
    <n v="204.73"/>
    <s v="Paid"/>
    <s v="75%"/>
  </r>
  <r>
    <s v="P0540"/>
    <s v="Sofia Mitchell"/>
    <n v="35"/>
    <s v="Adults"/>
    <s v="Female"/>
    <s v="Asthma"/>
    <s v="Unknown"/>
    <x v="2"/>
    <s v="140/90"/>
    <n v="146"/>
    <s v="Therapy sessions"/>
    <d v="2020-02-20T00:00:00"/>
    <s v="Dr. Evans"/>
    <n v="168.97"/>
    <s v="Consultation"/>
    <x v="2"/>
    <n v="282.27"/>
    <s v="Pending"/>
    <s v="0%"/>
  </r>
  <r>
    <s v="P0541"/>
    <s v="Grace Ward"/>
    <n v="25"/>
    <s v="Young Adults"/>
    <s v="Male"/>
    <s v="Unknown"/>
    <s v="Atorvastatin"/>
    <x v="3"/>
    <s v="110/70"/>
    <n v="146"/>
    <s v="Physiotherapy"/>
    <d v="2019-03-25T00:00:00"/>
    <s v="Dr. Smith"/>
    <n v="89.54"/>
    <s v="Vaccination"/>
    <x v="3"/>
    <n v="50"/>
    <s v="Pending"/>
    <s v="100%"/>
  </r>
  <r>
    <s v="P0542"/>
    <s v="Jennifer Wilson"/>
    <n v="60"/>
    <s v="Senior Adults"/>
    <s v="Female"/>
    <s v="Unknown"/>
    <s v="Albuterol"/>
    <x v="4"/>
    <s v="130/85"/>
    <n v="146"/>
    <s v="Physiotherapy"/>
    <d v="2018-04-05T00:00:00"/>
    <s v="Dr. Patel"/>
    <n v="95.38"/>
    <s v="X-ray"/>
    <x v="4"/>
    <n v="218.37"/>
    <s v="Not Paid"/>
    <s v="75%"/>
  </r>
  <r>
    <s v="P0543"/>
    <s v="David Miller"/>
    <n v="35"/>
    <s v="Adults"/>
    <s v="Male"/>
    <s v="Hypertension"/>
    <s v="Unknown"/>
    <x v="1"/>
    <s v="130/85"/>
    <n v="180"/>
    <s v="Dietary Changes"/>
    <d v="2019-03-25T00:00:00"/>
    <s v="Dr. Smith"/>
    <n v="16.89"/>
    <s v="Physiotherapy"/>
    <x v="1"/>
    <n v="94.48"/>
    <s v="Pending"/>
    <s v="25%"/>
  </r>
  <r>
    <s v="P0544"/>
    <s v="Emily Johnsn"/>
    <n v="60"/>
    <s v="Senior Adults"/>
    <s v="Male"/>
    <s v="Unknown"/>
    <s v="Atorvastatin"/>
    <x v="4"/>
    <s v="140/90"/>
    <n v="200"/>
    <s v="Medication"/>
    <d v="2020-01-15T00:00:00"/>
    <s v="Dr. Patel"/>
    <n v="28.91"/>
    <s v="Medication Refill"/>
    <x v="4"/>
    <n v="307.97000000000003"/>
    <s v="Paid"/>
    <s v="75%"/>
  </r>
  <r>
    <s v="P0545"/>
    <s v="Martinez, Isabella"/>
    <n v="25"/>
    <s v="Young Adults"/>
    <s v="Female"/>
    <s v="Unknown"/>
    <s v="Albuterol"/>
    <x v="0"/>
    <s v="140/90"/>
    <n v="160"/>
    <s v="Counseling"/>
    <d v="2020-02-20T00:00:00"/>
    <s v="Dr. Smith"/>
    <n v="60.5"/>
    <s v="Medication Refill"/>
    <x v="0"/>
    <n v="105.4"/>
    <s v="Paid"/>
    <s v="25%"/>
  </r>
  <r>
    <s v="P0546"/>
    <s v="Anthony Tomas"/>
    <n v="60"/>
    <s v="Senior Adults"/>
    <s v="Female"/>
    <s v="Heart Disease"/>
    <s v="Metformin"/>
    <x v="3"/>
    <s v="120/80"/>
    <n v="160"/>
    <s v="Physiotherapy"/>
    <d v="2019-12-01T00:00:00"/>
    <s v="Dr. Brown"/>
    <n v="59.2"/>
    <s v="X-ray"/>
    <x v="3"/>
    <n v="479.56"/>
    <s v="Pending"/>
    <s v="75%"/>
  </r>
  <r>
    <s v="P0547"/>
    <s v="Sara’Parker"/>
    <n v="40"/>
    <s v="Middle Age Adults"/>
    <s v="Female"/>
    <s v="Heart Disease"/>
    <s v="Albuterol"/>
    <x v="2"/>
    <s v="110/70"/>
    <n v="146"/>
    <s v="Surgery"/>
    <d v="2020-01-15T00:00:00"/>
    <s v="Dr. Smith"/>
    <n v="115.05"/>
    <s v="Medication Refill"/>
    <x v="2"/>
    <n v="411.4"/>
    <s v="Not Paid"/>
    <s v="0%"/>
  </r>
  <r>
    <s v="P0548"/>
    <s v="Benjamin Evans"/>
    <n v="46"/>
    <s v="Middle Age Adults"/>
    <s v="Female"/>
    <s v="Hypertension"/>
    <s v="Unknown"/>
    <x v="0"/>
    <s v="120/80"/>
    <n v="200"/>
    <s v="Lifestyle Modification"/>
    <d v="2020-01-15T00:00:00"/>
    <s v="Dr. Williams"/>
    <n v="47.66"/>
    <s v="Physiotherapy"/>
    <x v="0"/>
    <n v="162.11000000000001"/>
    <s v="Pending"/>
    <s v="0%"/>
  </r>
  <r>
    <s v="P0549"/>
    <s v="Victor Gonzalez"/>
    <n v="35"/>
    <s v="Adults"/>
    <s v="Male"/>
    <s v="Diabetes"/>
    <s v="Lisinopril"/>
    <x v="0"/>
    <s v="130/85"/>
    <n v="200"/>
    <s v="Medication"/>
    <d v="2020-02-20T00:00:00"/>
    <s v="Dr. Johnson"/>
    <n v="20.96"/>
    <s v="Blood Test"/>
    <x v="0"/>
    <n v="248.49"/>
    <s v="Pending"/>
    <s v="0%"/>
  </r>
  <r>
    <s v="P0550"/>
    <s v="Ava Grace"/>
    <n v="70"/>
    <s v="Senior Adults"/>
    <s v="Female"/>
    <s v="Hypertension"/>
    <s v="Metformin"/>
    <x v="3"/>
    <s v="140/90"/>
    <n v="200"/>
    <s v="Lifestyle Modification"/>
    <d v="2019-12-01T00:00:00"/>
    <s v="Dr. Johnson"/>
    <n v="12.09"/>
    <s v="Consultation"/>
    <x v="3"/>
    <n v="498.85"/>
    <s v="Paid"/>
    <s v="25%"/>
  </r>
  <r>
    <s v="P0551"/>
    <s v="Adam Brooks"/>
    <n v="46"/>
    <s v="Middle Age Adults"/>
    <s v="Female"/>
    <s v="Hypertension"/>
    <s v="Atorvastatin"/>
    <x v="2"/>
    <s v="130/85"/>
    <n v="220"/>
    <s v="Dietary Changes"/>
    <d v="2018-04-05T00:00:00"/>
    <s v="Dr. Lee"/>
    <n v="57.16"/>
    <s v="Blood Test"/>
    <x v="2"/>
    <n v="310.01"/>
    <s v="Pending"/>
    <s v="75%"/>
  </r>
  <r>
    <s v="P0552"/>
    <s v="Katherine Clark"/>
    <n v="60"/>
    <s v="Senior Adults"/>
    <s v="Male"/>
    <s v="Asthma"/>
    <s v="Unknown"/>
    <x v="1"/>
    <s v="130/85"/>
    <n v="220"/>
    <s v="Surgery"/>
    <d v="2019-12-01T00:00:00"/>
    <s v="Dr. Williams"/>
    <n v="170.2"/>
    <s v="X-ray"/>
    <x v="1"/>
    <n v="245.18"/>
    <s v="Pending"/>
    <s v="75%"/>
  </r>
  <r>
    <s v="P0553"/>
    <s v="Thomas Morgan"/>
    <n v="35"/>
    <s v="Adults"/>
    <s v="Male"/>
    <s v="Asthma"/>
    <s v="Lisinopril"/>
    <x v="2"/>
    <s v="105/68"/>
    <n v="146"/>
    <s v="Dietary Changes"/>
    <d v="2019-03-25T00:00:00"/>
    <s v="Dr. Brown"/>
    <n v="191.21"/>
    <s v="Consultation"/>
    <x v="2"/>
    <n v="206.85"/>
    <s v="Pending"/>
    <s v="50%"/>
  </r>
  <r>
    <s v="P0554"/>
    <s v="Zachary Turner"/>
    <n v="60"/>
    <s v="Senior Adults"/>
    <s v="Male"/>
    <s v="Hypertension"/>
    <s v="Albuterol"/>
    <x v="4"/>
    <s v="105/68"/>
    <n v="200"/>
    <s v="Lifestyle Modification"/>
    <d v="2020-01-15T00:00:00"/>
    <s v="Dr. Lee"/>
    <n v="35.79"/>
    <s v="MRI Scan"/>
    <x v="4"/>
    <n v="163.22999999999999"/>
    <s v="Paid"/>
    <s v="0%"/>
  </r>
  <r>
    <s v="P0555"/>
    <s v="Zoey Matthews"/>
    <n v="40"/>
    <s v="Middle Age Adults"/>
    <s v="Female"/>
    <s v="Hypertension"/>
    <s v="Lisinopril"/>
    <x v="0"/>
    <s v="130/85"/>
    <n v="200"/>
    <s v="Lifestyle Modification"/>
    <d v="2019-03-25T00:00:00"/>
    <s v="Dr. Williams"/>
    <n v="177.82"/>
    <s v="Medication Refill"/>
    <x v="0"/>
    <n v="443.91"/>
    <s v="Pending"/>
    <s v="0%"/>
  </r>
  <r>
    <s v="P0556"/>
    <s v="Calvin Harper"/>
    <n v="25"/>
    <s v="Young Adults"/>
    <s v="Female"/>
    <s v="Hypertension"/>
    <s v="Unknown"/>
    <x v="4"/>
    <s v="140/90"/>
    <n v="160"/>
    <s v="Dietary Changes"/>
    <d v="2018-04-05T00:00:00"/>
    <s v="Dr. Williams"/>
    <n v="34.96"/>
    <s v="MRI Scan"/>
    <x v="4"/>
    <n v="163.79"/>
    <s v="Not Paid"/>
    <s v="25%"/>
  </r>
  <r>
    <s v="P0557"/>
    <s v="Gabriella Lewis"/>
    <n v="35"/>
    <s v="Adults"/>
    <s v="Female"/>
    <s v="Unknown"/>
    <s v="Unknown"/>
    <x v="1"/>
    <s v="130/85"/>
    <n v="160"/>
    <s v="Medication"/>
    <d v="2019-03-25T00:00:00"/>
    <s v="Dr. Williams"/>
    <n v="152.01"/>
    <s v="Blood Test"/>
    <x v="1"/>
    <n v="168.49"/>
    <s v="Paid"/>
    <s v="25%"/>
  </r>
  <r>
    <s v="P0558"/>
    <s v="Mark Green"/>
    <n v="40"/>
    <s v="Middle Age Adults"/>
    <s v="Female"/>
    <s v="Asthma"/>
    <s v="Lisinopril"/>
    <x v="4"/>
    <s v="105/68"/>
    <n v="146"/>
    <s v="Lifestyle Modification"/>
    <d v="2019-12-01T00:00:00"/>
    <s v="Dr. Smith"/>
    <n v="69.739999999999995"/>
    <s v="MRI Scan"/>
    <x v="4"/>
    <n v="208.24"/>
    <s v="Not Paid"/>
    <s v="25%"/>
  </r>
  <r>
    <s v="P0559"/>
    <s v="Daniel King"/>
    <n v="40"/>
    <s v="Middle Age Adults"/>
    <s v="Female"/>
    <s v="Hypertension"/>
    <s v="Albuterol"/>
    <x v="2"/>
    <s v="140/90"/>
    <n v="200"/>
    <s v="Physiotherapy"/>
    <d v="2019-03-25T00:00:00"/>
    <s v="Dr. Patel"/>
    <n v="88.79"/>
    <s v="Blood Test"/>
    <x v="2"/>
    <n v="320.77999999999997"/>
    <s v="Not Paid"/>
    <s v="50%"/>
  </r>
  <r>
    <s v="P0560"/>
    <s v="Olivia Hall"/>
    <n v="35"/>
    <s v="Adults"/>
    <s v="Female"/>
    <s v="Heart Disease"/>
    <s v="Lisinopril"/>
    <x v="4"/>
    <s v="130/85"/>
    <n v="146"/>
    <s v="Surgery"/>
    <d v="2018-04-05T00:00:00"/>
    <s v="Dr. Patel"/>
    <n v="31.42"/>
    <s v="X-ray"/>
    <x v="4"/>
    <n v="456.26"/>
    <s v="Not Paid"/>
    <s v="0%"/>
  </r>
  <r>
    <s v="P0561"/>
    <s v="Brianna Lee"/>
    <n v="60"/>
    <s v="Senior Adults"/>
    <s v="Male"/>
    <s v="Heart Disease"/>
    <s v="Unknown"/>
    <x v="1"/>
    <s v="110/70"/>
    <n v="160"/>
    <s v="Medication"/>
    <d v="2018-04-05T00:00:00"/>
    <s v="Dr. Lee"/>
    <n v="102.44"/>
    <s v="Blood Test"/>
    <x v="1"/>
    <n v="243.93"/>
    <s v="Not Paid"/>
    <s v="25%"/>
  </r>
  <r>
    <s v="P0562"/>
    <s v="Alexander Phillips"/>
    <n v="70"/>
    <s v="Senior Adults"/>
    <s v="Female"/>
    <s v="Unknown"/>
    <s v="Unknown"/>
    <x v="1"/>
    <s v="110/70"/>
    <n v="160"/>
    <s v="Physiotherapy"/>
    <d v="2018-04-05T00:00:00"/>
    <s v="Dr. Lee"/>
    <n v="175.47"/>
    <s v="Blood Test"/>
    <x v="1"/>
    <n v="340.11"/>
    <s v="Pending"/>
    <s v="75%"/>
  </r>
  <r>
    <s v="P0563"/>
    <s v="Samuel Scott"/>
    <n v="40"/>
    <s v="Middle Age Adults"/>
    <s v="Female"/>
    <s v="Unknown"/>
    <s v="Atorvastatin"/>
    <x v="1"/>
    <s v="130/85"/>
    <n v="220"/>
    <s v="Dietary Changes"/>
    <d v="2019-12-01T00:00:00"/>
    <s v="Dr. Johnson"/>
    <n v="13.17"/>
    <s v="MRI Scan"/>
    <x v="1"/>
    <n v="375.75"/>
    <s v="Pending"/>
    <s v="50%"/>
  </r>
  <r>
    <s v="P0564"/>
    <s v="Maddison Young"/>
    <n v="46"/>
    <s v="Middle Age Adults"/>
    <s v="Female"/>
    <s v="Diabetes"/>
    <s v="Atorvastatin"/>
    <x v="2"/>
    <s v="140/90"/>
    <n v="146"/>
    <s v="Lifestyle Modification"/>
    <d v="2018-04-05T00:00:00"/>
    <s v="Dr. Smith"/>
    <n v="155.68"/>
    <s v="X-ray"/>
    <x v="2"/>
    <n v="221.25"/>
    <s v="Not Paid"/>
    <s v="25%"/>
  </r>
  <r>
    <s v="P0565"/>
    <s v="Evelyn Baker"/>
    <n v="40"/>
    <s v="Middle Age Adults"/>
    <s v="Male"/>
    <s v="Diabetes"/>
    <s v="Metformin"/>
    <x v="1"/>
    <s v="130/85"/>
    <n v="146"/>
    <s v="Surgery"/>
    <d v="2020-01-15T00:00:00"/>
    <s v="Dr. Patel"/>
    <n v="112.17"/>
    <s v="MRI Scan"/>
    <x v="1"/>
    <n v="424.4"/>
    <s v="Pending"/>
    <s v="75%"/>
  </r>
  <r>
    <s v="P0566"/>
    <s v="Aiden Gonzales"/>
    <n v="70"/>
    <s v="Senior Adults"/>
    <s v="Male"/>
    <s v="Diabetes"/>
    <s v="Unknown"/>
    <x v="0"/>
    <s v="130/85"/>
    <n v="200"/>
    <s v="Surgery"/>
    <d v="2018-04-05T00:00:00"/>
    <s v="Dr. Smith"/>
    <n v="152.62"/>
    <s v="Physiotherapy"/>
    <x v="0"/>
    <n v="51.39"/>
    <s v="Not Paid"/>
    <s v="50%"/>
  </r>
  <r>
    <s v="P0567"/>
    <s v="Ryan Nelson"/>
    <n v="60"/>
    <s v="Senior Adults"/>
    <s v="Female"/>
    <s v="Unknown"/>
    <s v="Atorvastatin"/>
    <x v="1"/>
    <s v="105/68"/>
    <n v="200"/>
    <s v="Surgery"/>
    <d v="2019-03-25T00:00:00"/>
    <s v="Dr. Brown"/>
    <n v="187.06"/>
    <s v="Consultation"/>
    <x v="1"/>
    <n v="53.03"/>
    <s v="Pending"/>
    <s v="25%"/>
  </r>
  <r>
    <s v="P0568"/>
    <s v="Abigail Carter"/>
    <n v="60"/>
    <s v="Senior Adults"/>
    <s v="Female"/>
    <s v="Unknown"/>
    <s v="Lisinopril"/>
    <x v="4"/>
    <s v="110/70"/>
    <n v="220"/>
    <s v="Dietary Changes"/>
    <d v="2019-03-25T00:00:00"/>
    <s v="Dr. Williams"/>
    <n v="84.31"/>
    <s v="Consultation"/>
    <x v="4"/>
    <n v="161.03"/>
    <s v="Pending"/>
    <s v="25%"/>
  </r>
  <r>
    <s v="P0569"/>
    <s v="David Lee"/>
    <n v="46"/>
    <s v="Middle Age Adults"/>
    <s v="Female"/>
    <s v="Unknown"/>
    <s v="Albuterol"/>
    <x v="4"/>
    <s v="105/68"/>
    <n v="180"/>
    <s v="Medication"/>
    <d v="2019-03-25T00:00:00"/>
    <s v="Dr. Lee"/>
    <n v="30.47"/>
    <s v="MRI Scan"/>
    <x v="4"/>
    <n v="79.34"/>
    <s v="Pending"/>
    <s v="25%"/>
  </r>
  <r>
    <s v="P0570"/>
    <s v="Laura Martinez"/>
    <n v="40"/>
    <s v="Middle Age Adults"/>
    <s v="Female"/>
    <s v="Heart Disease"/>
    <s v="Lisinopril"/>
    <x v="4"/>
    <s v="105/68"/>
    <n v="180"/>
    <s v="Surgery"/>
    <d v="2019-12-01T00:00:00"/>
    <s v="Dr. Williams"/>
    <n v="126.86"/>
    <s v="Consultation"/>
    <x v="4"/>
    <n v="440.53"/>
    <s v="Pending"/>
    <s v="0%"/>
  </r>
  <r>
    <s v="P0571"/>
    <s v="Michael Wilson"/>
    <n v="60"/>
    <s v="Senior Adults"/>
    <s v="Female"/>
    <s v="Unknown"/>
    <s v="Albuterol"/>
    <x v="2"/>
    <s v="130/85"/>
    <n v="180"/>
    <s v="Counseling"/>
    <d v="2019-03-25T00:00:00"/>
    <s v="Dr. Brown"/>
    <n v="25.27"/>
    <s v="Medication Refill"/>
    <x v="2"/>
    <n v="187.42"/>
    <s v="Pending"/>
    <s v="50%"/>
  </r>
  <r>
    <s v="P0572"/>
    <s v="Emily Davis"/>
    <n v="70"/>
    <s v="Senior Adults"/>
    <s v="Male"/>
    <s v="Heart Disease"/>
    <s v="Atorvastatin"/>
    <x v="4"/>
    <s v="105/68"/>
    <n v="146"/>
    <s v="Physiotherapy"/>
    <d v="2019-12-01T00:00:00"/>
    <s v="Dr. Johnson"/>
    <n v="188.33"/>
    <s v="Medication Refill"/>
    <x v="4"/>
    <n v="105.92"/>
    <s v="Pending"/>
    <s v="50%"/>
  </r>
  <r>
    <s v="P0573"/>
    <s v="Laura Martinez"/>
    <n v="35"/>
    <s v="Adults"/>
    <s v="Female"/>
    <s v="Diabetes"/>
    <s v="Metformin"/>
    <x v="2"/>
    <s v="110/70"/>
    <n v="146"/>
    <s v="Medication"/>
    <d v="2019-12-01T00:00:00"/>
    <s v="Dr. Williams"/>
    <n v="89.81"/>
    <s v="Consultation"/>
    <x v="2"/>
    <n v="485.43"/>
    <s v="Pending"/>
    <s v="25%"/>
  </r>
  <r>
    <s v="P0574"/>
    <s v="Laura Martinez"/>
    <n v="25"/>
    <s v="Young Adults"/>
    <s v="Female"/>
    <s v="Diabetes"/>
    <s v="Lisinopril"/>
    <x v="2"/>
    <s v="105/68"/>
    <n v="160"/>
    <s v="Counseling"/>
    <d v="2018-04-05T00:00:00"/>
    <s v="Dr. Smith"/>
    <n v="158.16"/>
    <s v="X-ray"/>
    <x v="2"/>
    <n v="132.88"/>
    <s v="Not Paid"/>
    <s v="50%"/>
  </r>
  <r>
    <s v="P0575"/>
    <s v="Robert Brown"/>
    <n v="25"/>
    <s v="Young Adults"/>
    <s v="Male"/>
    <s v="Diabetes"/>
    <s v="Lisinopril"/>
    <x v="1"/>
    <s v="110/70"/>
    <n v="146"/>
    <s v="Dietary Changes"/>
    <d v="2020-01-15T00:00:00"/>
    <s v="Dr. Smith"/>
    <n v="187.3"/>
    <s v="Medication Refill"/>
    <x v="1"/>
    <n v="349.21"/>
    <s v="Pending"/>
    <s v="25%"/>
  </r>
  <r>
    <s v="P0576"/>
    <s v="Sarah Johnson"/>
    <n v="25"/>
    <s v="Young Adults"/>
    <s v="Male"/>
    <s v="Hypertension"/>
    <s v="Lisinopril"/>
    <x v="0"/>
    <s v="105/68"/>
    <n v="146"/>
    <s v="Dietary Changes"/>
    <d v="2018-04-05T00:00:00"/>
    <s v="Dr. Patel"/>
    <n v="173.66"/>
    <s v="Blood Test"/>
    <x v="0"/>
    <n v="188.58"/>
    <s v="Not Paid"/>
    <s v="25%"/>
  </r>
  <r>
    <s v="P0577"/>
    <s v="James Taylor"/>
    <n v="40"/>
    <s v="Middle Age Adults"/>
    <s v="Female"/>
    <s v="Hypertension"/>
    <s v="Albuterol"/>
    <x v="1"/>
    <s v="110/70"/>
    <n v="146"/>
    <s v="Lifestyle Modification"/>
    <d v="2018-04-05T00:00:00"/>
    <s v="Dr. Lee"/>
    <n v="145.57"/>
    <s v="Physiotherapy"/>
    <x v="1"/>
    <n v="216.78"/>
    <s v="Paid"/>
    <s v="0%"/>
  </r>
  <r>
    <s v="P0578"/>
    <s v="Julian Montgomery"/>
    <n v="46"/>
    <s v="Middle Age Adults"/>
    <s v="Female"/>
    <s v="Asthma"/>
    <s v="Atorvastatin"/>
    <x v="1"/>
    <s v="105/68"/>
    <n v="220"/>
    <s v="Surgery"/>
    <d v="2019-12-01T00:00:00"/>
    <s v="Dr. Smith"/>
    <n v="161.9"/>
    <s v="MRI Scan"/>
    <x v="1"/>
    <n v="491.51"/>
    <s v="Not Paid"/>
    <s v="50%"/>
  </r>
  <r>
    <s v="P0579"/>
    <s v="Cynthia Adams"/>
    <n v="60"/>
    <s v="Senior Adults"/>
    <s v="Female"/>
    <s v="Asthma"/>
    <s v="Lisinopril"/>
    <x v="2"/>
    <s v="105/68"/>
    <n v="146"/>
    <s v="Surgery"/>
    <d v="2019-12-01T00:00:00"/>
    <s v="Dr. Lee"/>
    <n v="14.63"/>
    <s v="MRI Scan"/>
    <x v="2"/>
    <n v="167.43"/>
    <s v="Paid"/>
    <s v="75%"/>
  </r>
  <r>
    <s v="P0580"/>
    <s v="Sydney Martin"/>
    <n v="35"/>
    <s v="Adults"/>
    <s v="Male"/>
    <s v="Asthma"/>
    <s v="Lisinopril"/>
    <x v="2"/>
    <s v="140/90"/>
    <n v="200"/>
    <s v="Counseling"/>
    <d v="2019-03-25T00:00:00"/>
    <s v="Dr. Smith"/>
    <n v="56.19"/>
    <s v="MRI Scan"/>
    <x v="2"/>
    <n v="359.84"/>
    <s v="Pending"/>
    <s v="75%"/>
  </r>
  <r>
    <s v="P0581"/>
    <s v="Alison Cox"/>
    <n v="70"/>
    <s v="Senior Adults"/>
    <s v="Female"/>
    <s v="Hypertension"/>
    <s v="Metformin"/>
    <x v="4"/>
    <s v="110/70"/>
    <n v="200"/>
    <s v="Surgery"/>
    <d v="2019-03-25T00:00:00"/>
    <s v="Dr. Brown"/>
    <n v="154.44999999999999"/>
    <s v="MRI Scan"/>
    <x v="4"/>
    <n v="411.3"/>
    <s v="Paid"/>
    <s v="50%"/>
  </r>
  <r>
    <s v="P0582"/>
    <s v="Philip Bell"/>
    <n v="35"/>
    <s v="Adults"/>
    <s v="Female"/>
    <s v="Hypertension"/>
    <s v="Metformin"/>
    <x v="4"/>
    <s v="110/70"/>
    <n v="160"/>
    <s v="Counseling"/>
    <d v="2018-04-05T00:00:00"/>
    <s v="Dr. Williams"/>
    <n v="158.4"/>
    <s v="Medication Refill"/>
    <x v="4"/>
    <n v="467.35"/>
    <s v="Pending"/>
    <s v="75%"/>
  </r>
  <r>
    <s v="P0583"/>
    <s v="Anthony Page"/>
    <n v="70"/>
    <s v="Senior Adults"/>
    <s v="Female"/>
    <s v="Asthma"/>
    <s v="Atorvastatin"/>
    <x v="1"/>
    <s v="110/70"/>
    <n v="220"/>
    <s v="Surgery"/>
    <d v="2020-02-20T00:00:00"/>
    <s v="Dr. Smith"/>
    <n v="166.02"/>
    <s v="X-ray"/>
    <x v="1"/>
    <n v="265.54000000000002"/>
    <s v="Pending"/>
    <s v="75%"/>
  </r>
  <r>
    <s v="P0584"/>
    <s v="Hailey Perry"/>
    <n v="40"/>
    <s v="Middle Age Adults"/>
    <s v="Male"/>
    <s v="Asthma"/>
    <s v="Atorvastatin"/>
    <x v="3"/>
    <s v="120/80"/>
    <n v="200"/>
    <s v="Surgery"/>
    <d v="2020-02-20T00:00:00"/>
    <s v="Dr. Lee"/>
    <n v="22.43"/>
    <s v="Medication Refill"/>
    <x v="3"/>
    <n v="390.88"/>
    <s v="Pending"/>
    <s v="0%"/>
  </r>
  <r>
    <s v="P0585"/>
    <s v="Gabriel Bryant"/>
    <n v="25"/>
    <s v="Young Adults"/>
    <s v="Female"/>
    <s v="Unknown"/>
    <s v="Unknown"/>
    <x v="3"/>
    <s v="105/68"/>
    <n v="220"/>
    <s v="Counseling"/>
    <d v="2019-03-25T00:00:00"/>
    <s v="Dr. Brown"/>
    <n v="95.8"/>
    <s v="MRI Scan"/>
    <x v="3"/>
    <n v="300.70999999999998"/>
    <s v="Pending"/>
    <s v="50%"/>
  </r>
  <r>
    <s v="P0586"/>
    <s v="Grayson Baileyy"/>
    <n v="40"/>
    <s v="Middle Age Adults"/>
    <s v="Female"/>
    <s v="Asthma"/>
    <s v="Metformin"/>
    <x v="4"/>
    <s v="110/70"/>
    <n v="220"/>
    <s v="Medication"/>
    <d v="2020-02-20T00:00:00"/>
    <s v="Dr. Smith"/>
    <n v="121.93"/>
    <s v="Consultation"/>
    <x v="4"/>
    <n v="406.72"/>
    <s v="Pending"/>
    <s v="25%"/>
  </r>
  <r>
    <s v="P0587"/>
    <s v="Christian Wood"/>
    <n v="46"/>
    <s v="Middle Age Adults"/>
    <s v="Male"/>
    <s v="Unknown"/>
    <s v="Unknown"/>
    <x v="3"/>
    <s v="120/80"/>
    <n v="160"/>
    <s v="Dietary Changes"/>
    <d v="2019-03-25T00:00:00"/>
    <s v="Dr. Williams"/>
    <n v="143.05000000000001"/>
    <s v="X-ray"/>
    <x v="3"/>
    <n v="367.52"/>
    <s v="Pending"/>
    <s v="50%"/>
  </r>
  <r>
    <s v="P0588"/>
    <s v="Scarlett Barnes"/>
    <n v="46"/>
    <s v="Middle Age Adults"/>
    <s v="Male"/>
    <s v="Heart Disease"/>
    <s v="Albuterol"/>
    <x v="4"/>
    <s v="140/90"/>
    <n v="220"/>
    <s v="Lifestyle Modification"/>
    <d v="2019-12-01T00:00:00"/>
    <s v="Dr. Patel"/>
    <n v="174.99"/>
    <s v="Physiotherapy"/>
    <x v="4"/>
    <n v="305.72000000000003"/>
    <s v="Pending"/>
    <s v="50%"/>
  </r>
  <r>
    <s v="P0589"/>
    <s v="Nathaniel Ross"/>
    <n v="70"/>
    <s v="Senior Adults"/>
    <s v="Female"/>
    <s v="Hypertension"/>
    <s v="Unknown"/>
    <x v="2"/>
    <s v="110/70"/>
    <n v="146"/>
    <s v="Surgery"/>
    <d v="2018-04-05T00:00:00"/>
    <s v="Dr. Williams"/>
    <n v="117.11"/>
    <s v="Physiotherapy"/>
    <x v="2"/>
    <n v="131.36000000000001"/>
    <s v="Paid"/>
    <s v="25%"/>
  </r>
  <r>
    <s v="P0590"/>
    <s v="Elizabeth Hamilton"/>
    <n v="60"/>
    <s v="Senior Adults"/>
    <s v="Female"/>
    <s v="Asthma"/>
    <s v="Lisinopril"/>
    <x v="1"/>
    <s v="110/70"/>
    <n v="220"/>
    <s v="Lifestyle Modification"/>
    <d v="2020-01-15T00:00:00"/>
    <s v="Dr. Brown"/>
    <n v="92.33"/>
    <s v="MRI Scan"/>
    <x v="1"/>
    <n v="392.02"/>
    <s v="Paid"/>
    <s v="75%"/>
  </r>
  <r>
    <s v="P0591"/>
    <s v="Cooper Watson"/>
    <n v="60"/>
    <s v="Senior Adults"/>
    <s v="Female"/>
    <s v="Hypertension"/>
    <s v="Unknown"/>
    <x v="0"/>
    <s v="120/80"/>
    <n v="160"/>
    <s v="Counseling"/>
    <d v="2018-04-05T00:00:00"/>
    <s v="Dr. Smith"/>
    <n v="138.27000000000001"/>
    <s v="Consultation"/>
    <x v="0"/>
    <n v="172.33"/>
    <s v="Paid"/>
    <s v="50%"/>
  </r>
  <r>
    <s v="P0592"/>
    <s v="Melissa Brooks"/>
    <n v="70"/>
    <s v="Senior Adults"/>
    <s v="Female"/>
    <s v="Hypertension"/>
    <s v="Atorvastatin"/>
    <x v="1"/>
    <s v="105/68"/>
    <n v="160"/>
    <s v="Surgery"/>
    <d v="2019-03-25T00:00:00"/>
    <s v="Dr. Williams"/>
    <n v="48.86"/>
    <s v="Physiotherapy"/>
    <x v="1"/>
    <n v="151.22999999999999"/>
    <s v="Paid"/>
    <s v="50%"/>
  </r>
  <r>
    <s v="P0593"/>
    <s v="Daniel Scott"/>
    <n v="46"/>
    <s v="Middle Age Adults"/>
    <s v="Female"/>
    <s v="Hypertension"/>
    <s v="Albuterol"/>
    <x v="4"/>
    <s v="140/90"/>
    <n v="160"/>
    <s v="Lifestyle Modification"/>
    <d v="2019-03-25T00:00:00"/>
    <s v="Dr. Williams"/>
    <n v="35.729999999999997"/>
    <s v="Consultation"/>
    <x v="4"/>
    <n v="331.15"/>
    <s v="Not Paid"/>
    <s v="25%"/>
  </r>
  <r>
    <s v="P0594"/>
    <s v="Landon Richards"/>
    <n v="46"/>
    <s v="Middle Age Adults"/>
    <s v="Male"/>
    <s v="Heart Disease"/>
    <s v="Lisinopril"/>
    <x v="4"/>
    <s v="110/70"/>
    <n v="200"/>
    <s v="Surgery"/>
    <d v="2018-04-05T00:00:00"/>
    <s v="Dr. Williams"/>
    <n v="59.41"/>
    <s v="Physiotherapy"/>
    <x v="4"/>
    <n v="115.43"/>
    <s v="Pending"/>
    <s v="75%"/>
  </r>
  <r>
    <s v="P0595"/>
    <s v="Jeremiah Wrightt"/>
    <n v="46"/>
    <s v="Middle Age Adults"/>
    <s v="Male"/>
    <s v="Diabetes"/>
    <s v="Unknown"/>
    <x v="1"/>
    <s v="105/68"/>
    <n v="146"/>
    <s v="Lifestyle Modification"/>
    <d v="2019-03-25T00:00:00"/>
    <s v="Dr. Patel"/>
    <n v="20.47"/>
    <s v="MRI Scan"/>
    <x v="1"/>
    <n v="362.02"/>
    <s v="Not Paid"/>
    <s v="50%"/>
  </r>
  <r>
    <s v="P0596"/>
    <s v="Jose’Flores"/>
    <n v="40"/>
    <s v="Middle Age Adults"/>
    <s v="Female"/>
    <s v="Asthma"/>
    <s v="Albuterol"/>
    <x v="4"/>
    <s v="140/90"/>
    <n v="200"/>
    <s v="Physiotherapy"/>
    <d v="2020-02-20T00:00:00"/>
    <s v="Dr. Williams"/>
    <n v="167.98"/>
    <s v="Consultation"/>
    <x v="4"/>
    <n v="107.95"/>
    <s v="Not Paid"/>
    <s v="25%"/>
  </r>
  <r>
    <s v="P0597"/>
    <s v="Chloe Campbell"/>
    <n v="46"/>
    <s v="Middle Age Adults"/>
    <s v="Female"/>
    <s v="Diabetes"/>
    <s v="Albuterol"/>
    <x v="3"/>
    <s v="130/85"/>
    <n v="180"/>
    <s v="Physiotherapy"/>
    <d v="2020-02-20T00:00:00"/>
    <s v="Dr. Patel"/>
    <n v="72.16"/>
    <s v="MRI Scan"/>
    <x v="3"/>
    <n v="369.94"/>
    <s v="Pending"/>
    <s v="50%"/>
  </r>
  <r>
    <s v="P0598"/>
    <s v="Oscar Simmons"/>
    <n v="35"/>
    <s v="Adults"/>
    <s v="Male"/>
    <s v="Diabetes"/>
    <s v="Lisinopril"/>
    <x v="3"/>
    <s v="130/85"/>
    <n v="146"/>
    <s v="Surgery"/>
    <d v="2019-03-25T00:00:00"/>
    <s v="Dr. Williams"/>
    <n v="77.849999999999994"/>
    <s v="MRI Scan"/>
    <x v="3"/>
    <n v="321.20999999999998"/>
    <s v="Paid"/>
    <s v="50%"/>
  </r>
  <r>
    <s v="P0599"/>
    <s v="Genesis Peterson"/>
    <n v="25"/>
    <s v="Young Adults"/>
    <s v="Male"/>
    <s v="Diabetes"/>
    <s v="Unknown"/>
    <x v="4"/>
    <s v="140/90"/>
    <n v="220"/>
    <s v="Medication"/>
    <d v="2019-03-25T00:00:00"/>
    <s v="Dr. Smith"/>
    <n v="24.22"/>
    <s v="Medication Refill"/>
    <x v="4"/>
    <n v="375.59"/>
    <s v="Pending"/>
    <s v="50%"/>
  </r>
  <r>
    <s v="P0600"/>
    <s v="Kayleigh Howard"/>
    <n v="46"/>
    <s v="Middle Age Adults"/>
    <s v="Female"/>
    <s v="Hypertension"/>
    <s v="Albuterol"/>
    <x v="4"/>
    <s v="120/80"/>
    <n v="160"/>
    <s v="Physiotherapy"/>
    <d v="2020-02-20T00:00:00"/>
    <s v="Dr. Patel"/>
    <n v="95.41"/>
    <s v="Consultation"/>
    <x v="4"/>
    <n v="480.5"/>
    <s v="Not Paid"/>
    <s v="25%"/>
  </r>
  <r>
    <s v="P0601"/>
    <s v="Aisabelle Dawson"/>
    <n v="70"/>
    <s v="Senior Adults"/>
    <s v="Male"/>
    <s v="Unknown"/>
    <s v="Albuterol"/>
    <x v="3"/>
    <s v="140/90"/>
    <n v="180"/>
    <s v="Medication"/>
    <d v="2019-03-25T00:00:00"/>
    <s v="Dr. Lee"/>
    <n v="176.76"/>
    <s v="Consultation"/>
    <x v="3"/>
    <n v="121.41"/>
    <s v="Not Paid"/>
    <s v="50%"/>
  </r>
  <r>
    <s v="P0602"/>
    <s v="Eleanor Powell"/>
    <n v="25"/>
    <s v="Young Adults"/>
    <s v="Female"/>
    <s v="Hypertension"/>
    <s v="Metformin"/>
    <x v="4"/>
    <s v="140/90"/>
    <n v="146"/>
    <s v="Dietary Changes"/>
    <d v="2019-03-25T00:00:00"/>
    <s v="Dr. Johnson"/>
    <n v="120.28"/>
    <s v="X-ray"/>
    <x v="4"/>
    <n v="268.01"/>
    <s v="Pending"/>
    <s v="0%"/>
  </r>
  <r>
    <s v="P0603"/>
    <s v="Xavier Long"/>
    <n v="40"/>
    <s v="Middle Age Adults"/>
    <s v="Female"/>
    <s v="Hypertension"/>
    <s v="Albuterol"/>
    <x v="4"/>
    <s v="120/80"/>
    <n v="200"/>
    <s v="Lifestyle Modification"/>
    <d v="2018-04-05T00:00:00"/>
    <s v="Dr. Brown"/>
    <n v="111.82"/>
    <s v="MRI Scan"/>
    <x v="4"/>
    <n v="345.95"/>
    <s v="Pending"/>
    <s v="25%"/>
  </r>
  <r>
    <s v="P0604"/>
    <s v="Sebastian Fleming"/>
    <n v="70"/>
    <s v="Senior Adults"/>
    <s v="Female"/>
    <s v="Diabetes"/>
    <s v="Metformin"/>
    <x v="1"/>
    <s v="120/80"/>
    <n v="160"/>
    <s v="Counseling"/>
    <d v="2020-01-15T00:00:00"/>
    <s v="Dr. Williams"/>
    <n v="166.74"/>
    <s v="Consultation"/>
    <x v="1"/>
    <n v="270.45999999999998"/>
    <s v="Paid"/>
    <s v="25%"/>
  </r>
  <r>
    <s v="P0605"/>
    <s v="Julian Barnett"/>
    <n v="25"/>
    <s v="Young Adults"/>
    <s v="Female"/>
    <s v="Hypertension"/>
    <s v="Unknown"/>
    <x v="0"/>
    <s v="105/68"/>
    <n v="200"/>
    <s v="Surgery"/>
    <d v="2020-02-20T00:00:00"/>
    <s v="Dr. Brown"/>
    <n v="37.049999999999997"/>
    <s v="Blood Test"/>
    <x v="0"/>
    <n v="273.77999999999997"/>
    <s v="Not Paid"/>
    <s v="75%"/>
  </r>
  <r>
    <s v="P0606"/>
    <s v="Nolan Armstrong"/>
    <n v="70"/>
    <s v="Senior Adults"/>
    <s v="Female"/>
    <s v="Diabetes"/>
    <s v="Unknown"/>
    <x v="3"/>
    <s v="105/68"/>
    <n v="146"/>
    <s v="Lifestyle Modification"/>
    <d v="2018-04-05T00:00:00"/>
    <s v="Dr. Patel"/>
    <n v="76.22"/>
    <s v="Medication Refill"/>
    <x v="3"/>
    <n v="95.13"/>
    <s v="Pending"/>
    <s v="25%"/>
  </r>
  <r>
    <s v="P0607"/>
    <s v="Sadie Hopkins"/>
    <n v="40"/>
    <s v="Middle Age Adults"/>
    <s v="Female"/>
    <s v="Unknown"/>
    <s v="Unknown"/>
    <x v="1"/>
    <s v="120/80"/>
    <n v="146"/>
    <s v="Dietary Changes"/>
    <d v="2020-01-15T00:00:00"/>
    <s v="Dr. Brown"/>
    <n v="139.25"/>
    <s v="X-ray"/>
    <x v="1"/>
    <n v="304.25"/>
    <s v="Paid"/>
    <s v="25%"/>
  </r>
  <r>
    <s v="P0608"/>
    <s v="Aria Patrick"/>
    <n v="35"/>
    <s v="Adults"/>
    <s v="Female"/>
    <s v="Asthma"/>
    <s v="Atorvastatin"/>
    <x v="0"/>
    <s v="130/85"/>
    <n v="180"/>
    <s v="Surgery"/>
    <d v="2019-03-25T00:00:00"/>
    <s v="Dr. Patel"/>
    <n v="30.01"/>
    <s v="X-ray"/>
    <x v="0"/>
    <n v="179.95"/>
    <s v="Not Paid"/>
    <s v="75%"/>
  </r>
  <r>
    <s v="P0609"/>
    <s v="Taylor Griffin"/>
    <n v="40"/>
    <s v="Middle Age Adults"/>
    <s v="Female"/>
    <s v="Diabetes"/>
    <s v="Unknown"/>
    <x v="4"/>
    <s v="130/85"/>
    <n v="220"/>
    <s v="Counseling"/>
    <d v="2019-03-25T00:00:00"/>
    <s v="Dr. Johnson"/>
    <n v="57.26"/>
    <s v="X-ray"/>
    <x v="4"/>
    <n v="166.6"/>
    <s v="Pending"/>
    <s v="75%"/>
  </r>
  <r>
    <s v="P0610"/>
    <s v="Micah Jenkins"/>
    <n v="40"/>
    <s v="Middle Age Adults"/>
    <s v="Female"/>
    <s v="Unknown"/>
    <s v="Albuterol"/>
    <x v="4"/>
    <s v="140/90"/>
    <n v="200"/>
    <s v="Dietary Changes"/>
    <d v="2018-04-05T00:00:00"/>
    <s v="Dr. Patel"/>
    <n v="191.54"/>
    <s v="Physiotherapy"/>
    <x v="4"/>
    <n v="304.56"/>
    <s v="Paid"/>
    <s v="50%"/>
  </r>
  <r>
    <s v="P0611"/>
    <s v="Finn Butler"/>
    <n v="70"/>
    <s v="Senior Adults"/>
    <s v="Male"/>
    <s v="Asthma"/>
    <s v="Lisinopril"/>
    <x v="1"/>
    <s v="110/70"/>
    <n v="180"/>
    <s v="Medication"/>
    <d v="2019-03-25T00:00:00"/>
    <s v="Dr. Brown"/>
    <n v="29.44"/>
    <s v="Consultation"/>
    <x v="1"/>
    <n v="210.16"/>
    <s v="Pending"/>
    <s v="25%"/>
  </r>
  <r>
    <s v="P0612"/>
    <s v="Harper Quinn"/>
    <n v="60"/>
    <s v="Senior Adults"/>
    <s v="Female"/>
    <s v="Heart Disease"/>
    <s v="Metformin"/>
    <x v="4"/>
    <s v="140/90"/>
    <n v="160"/>
    <s v="Medication"/>
    <d v="2019-12-01T00:00:00"/>
    <s v="Dr. Brown"/>
    <n v="185.67"/>
    <s v="X-ray"/>
    <x v="4"/>
    <n v="182.22"/>
    <s v="Pending"/>
    <s v="25%"/>
  </r>
  <r>
    <s v="P0613"/>
    <s v="Dulce Craigg"/>
    <n v="46"/>
    <s v="Middle Age Adults"/>
    <s v="Male"/>
    <s v="Diabetes"/>
    <s v="Atorvastatin"/>
    <x v="2"/>
    <s v="140/90"/>
    <n v="220"/>
    <s v="Counseling"/>
    <d v="2018-04-05T00:00:00"/>
    <s v="Dr. Lee"/>
    <n v="20.350000000000001"/>
    <s v="MRI Scan"/>
    <x v="2"/>
    <n v="77.959999999999994"/>
    <s v="Paid"/>
    <s v="50%"/>
  </r>
  <r>
    <s v="P0614"/>
    <s v="Mara Carroll"/>
    <n v="46"/>
    <s v="Middle Age Adults"/>
    <s v="Male"/>
    <s v="Diabetes"/>
    <s v="Unknown"/>
    <x v="1"/>
    <s v="110/70"/>
    <n v="180"/>
    <s v="Counseling"/>
    <d v="2020-01-15T00:00:00"/>
    <s v="Dr. Williams"/>
    <n v="97.79"/>
    <s v="MRI Scan"/>
    <x v="1"/>
    <n v="213.17"/>
    <s v="Pending"/>
    <s v="75%"/>
  </r>
  <r>
    <s v="P0615"/>
    <s v="Philip Schwarz"/>
    <n v="35"/>
    <s v="Adults"/>
    <s v="Female"/>
    <s v="Heart Disease"/>
    <s v="Unknown"/>
    <x v="0"/>
    <s v="120/80"/>
    <n v="200"/>
    <s v="Counseling"/>
    <d v="2018-04-05T00:00:00"/>
    <s v="Dr. Smith"/>
    <n v="122.34"/>
    <s v="Blood Test"/>
    <x v="0"/>
    <n v="483.72"/>
    <s v="Not Paid"/>
    <s v="50%"/>
  </r>
  <r>
    <s v="P0616"/>
    <s v="Kathleen Brennan"/>
    <n v="35"/>
    <s v="Adults"/>
    <s v="Female"/>
    <s v="Heart Disease"/>
    <s v="Lisinopril"/>
    <x v="1"/>
    <s v="130/85"/>
    <n v="146"/>
    <s v="Dietary Changes"/>
    <d v="2020-02-20T00:00:00"/>
    <s v="Dr. Williams"/>
    <n v="167.25"/>
    <s v="MRI Scan"/>
    <x v="1"/>
    <n v="407.93"/>
    <s v="Paid"/>
    <s v="0%"/>
  </r>
  <r>
    <s v="P0617"/>
    <s v="Nereida O'Carroll"/>
    <n v="46"/>
    <s v="Middle Age Adults"/>
    <s v="Male"/>
    <s v="Diabetes"/>
    <s v="Lisinopril"/>
    <x v="3"/>
    <s v="140/90"/>
    <n v="160"/>
    <s v="Medication"/>
    <d v="2018-04-05T00:00:00"/>
    <s v="Dr. Johnson"/>
    <n v="133.62"/>
    <s v="MRI Scan"/>
    <x v="3"/>
    <n v="468.16"/>
    <s v="Paid"/>
    <s v="0%"/>
  </r>
  <r>
    <s v="P0618"/>
    <s v="Gaston Goldwyn"/>
    <n v="60"/>
    <s v="Senior Adults"/>
    <s v="Male"/>
    <s v="Heart Disease"/>
    <s v="Atorvastatin"/>
    <x v="1"/>
    <s v="110/70"/>
    <n v="200"/>
    <s v="Lifestyle Modification"/>
    <d v="2019-03-25T00:00:00"/>
    <s v="Dr. Williams"/>
    <n v="136.91999999999999"/>
    <s v="MRI Scan"/>
    <x v="1"/>
    <n v="357.58"/>
    <s v="Not Paid"/>
    <s v="0%"/>
  </r>
  <r>
    <s v="P0619"/>
    <s v="Etta Molinari"/>
    <n v="46"/>
    <s v="Middle Age Adults"/>
    <s v="Female"/>
    <s v="Hypertension"/>
    <s v="Metformin"/>
    <x v="4"/>
    <s v="105/68"/>
    <n v="220"/>
    <s v="Over-the-counter medicine"/>
    <d v="2019-03-25T00:00:00"/>
    <s v="Dr. Garcia"/>
    <n v="15"/>
    <s v="Physiotherapy"/>
    <x v="4"/>
    <n v="423.75"/>
    <s v="Not Paid"/>
    <s v="0%"/>
  </r>
  <r>
    <s v="P0620"/>
    <s v="Earlean Van Huff"/>
    <n v="60"/>
    <s v="Senior Adults"/>
    <s v="Female"/>
    <s v="Asthma"/>
    <s v="Unknown"/>
    <x v="4"/>
    <s v="140/90"/>
    <n v="220"/>
    <s v="Physiotherapy"/>
    <d v="2019-12-01T00:00:00"/>
    <s v="Dr. Lee"/>
    <n v="30.13"/>
    <s v="Follow-up Appointment"/>
    <x v="4"/>
    <n v="80"/>
    <s v="Pending"/>
    <s v="60%"/>
  </r>
  <r>
    <s v="P0621"/>
    <s v="Vincenza Knudson"/>
    <n v="35"/>
    <s v="Adults"/>
    <s v="Female"/>
    <s v="Asthma"/>
    <s v="Atorvastatin"/>
    <x v="2"/>
    <s v="130/85"/>
    <n v="146"/>
    <s v="Dietary Changes"/>
    <d v="2019-12-01T00:00:00"/>
    <s v="Dr. Brown"/>
    <n v="176.99"/>
    <s v="Medication Refill"/>
    <x v="2"/>
    <n v="466.62"/>
    <s v="Pending"/>
    <s v="50%"/>
  </r>
  <r>
    <s v="P0622"/>
    <s v="Fallon Marie"/>
    <n v="25"/>
    <s v="Young Adults"/>
    <s v="Female"/>
    <s v="Asthma"/>
    <s v="Albuterol"/>
    <x v="2"/>
    <s v="120/80"/>
    <n v="146"/>
    <s v="Dietary Changes"/>
    <d v="2019-12-01T00:00:00"/>
    <s v="Dr. Brown"/>
    <n v="76.45"/>
    <s v="Consultation"/>
    <x v="2"/>
    <n v="176.17"/>
    <s v="Pending"/>
    <s v="0%"/>
  </r>
  <r>
    <s v="P0623"/>
    <s v="Arcelia Nguyen"/>
    <n v="70"/>
    <s v="Senior Adults"/>
    <s v="Female"/>
    <s v="Hypertension"/>
    <s v="Albuterol"/>
    <x v="2"/>
    <s v="140/90"/>
    <n v="160"/>
    <s v="Physiotherapy"/>
    <d v="2020-01-15T00:00:00"/>
    <s v="Dr. Williams"/>
    <n v="63.74"/>
    <s v="Physiotherapy"/>
    <x v="2"/>
    <n v="304.06"/>
    <s v="Not Paid"/>
    <s v="50%"/>
  </r>
  <r>
    <s v="P0624"/>
    <s v="Franklyn Dahlen"/>
    <n v="35"/>
    <s v="Adults"/>
    <s v="Female"/>
    <s v="Heart Disease"/>
    <s v="Atorvastatin"/>
    <x v="0"/>
    <s v="140/90"/>
    <n v="160"/>
    <s v="Lifestyle Modification"/>
    <d v="2019-12-01T00:00:00"/>
    <s v="Dr. Lee"/>
    <n v="47.47"/>
    <s v="Physiotherapy"/>
    <x v="0"/>
    <n v="261.51"/>
    <s v="Paid"/>
    <s v="50%"/>
  </r>
  <r>
    <s v="P0625"/>
    <s v="Sherron Carl"/>
    <n v="35"/>
    <s v="Adults"/>
    <s v="Female"/>
    <s v="Unknown"/>
    <s v="Unknown"/>
    <x v="2"/>
    <s v="110/70"/>
    <n v="146"/>
    <s v="Lifestyle Modification"/>
    <d v="2020-01-15T00:00:00"/>
    <s v="Dr. Brown"/>
    <n v="62.51"/>
    <s v="MRI Scan"/>
    <x v="2"/>
    <n v="240.22"/>
    <s v="Not Paid"/>
    <s v="50%"/>
  </r>
  <r>
    <s v="P0626"/>
    <s v="Marcel Swindell"/>
    <n v="40"/>
    <s v="Middle Age Adults"/>
    <s v="Male"/>
    <s v="Heart Disease"/>
    <s v="Atorvastatin"/>
    <x v="0"/>
    <s v="105/68"/>
    <n v="146"/>
    <s v="Surgery"/>
    <d v="2019-12-01T00:00:00"/>
    <s v="Dr. Patel"/>
    <n v="75.11"/>
    <s v="Blood Test"/>
    <x v="0"/>
    <n v="480.68"/>
    <s v="Paid"/>
    <s v="0%"/>
  </r>
  <r>
    <s v="P0627"/>
    <s v="Kina"/>
    <n v="40"/>
    <s v="Middle Age Adults"/>
    <s v="Female"/>
    <s v="Diabetes"/>
    <s v="Unknown"/>
    <x v="2"/>
    <s v="105/68"/>
    <n v="220"/>
    <s v="Physiotherapy"/>
    <d v="2020-01-15T00:00:00"/>
    <s v="Dr. Brown"/>
    <n v="189.16"/>
    <s v="X-ray"/>
    <x v="2"/>
    <n v="172.19"/>
    <s v="Not Paid"/>
    <s v="25%"/>
  </r>
  <r>
    <s v="P0628"/>
    <s v="Shavonne Lonsdale"/>
    <n v="40"/>
    <s v="Middle Age Adults"/>
    <s v="Female"/>
    <s v="Asthma"/>
    <s v="Lisinopril"/>
    <x v="0"/>
    <s v="120/80"/>
    <n v="146"/>
    <s v="Medication"/>
    <d v="2018-04-05T00:00:00"/>
    <s v="Dr. Williams"/>
    <n v="77.95"/>
    <s v="MRI Scan"/>
    <x v="0"/>
    <n v="145.28"/>
    <s v="Pending"/>
    <s v="0%"/>
  </r>
  <r>
    <s v="P0629"/>
    <s v="Shavon Kotsonis"/>
    <n v="70"/>
    <s v="Senior Adults"/>
    <s v="Male"/>
    <s v="Heart Disease"/>
    <s v="Atorvastatin"/>
    <x v="1"/>
    <s v="130/85"/>
    <n v="180"/>
    <s v="Medication"/>
    <d v="2018-04-05T00:00:00"/>
    <s v="Dr. Smith"/>
    <n v="193.48"/>
    <s v="Consultation"/>
    <x v="1"/>
    <n v="104.56"/>
    <s v="Pending"/>
    <s v="25%"/>
  </r>
  <r>
    <s v="P0630"/>
    <s v="Lauralee Coakley"/>
    <n v="40"/>
    <s v="Middle Age Adults"/>
    <s v="Male"/>
    <s v="Unknown"/>
    <s v="Unknown"/>
    <x v="1"/>
    <s v="120/80"/>
    <n v="200"/>
    <s v="Lifestyle Modification"/>
    <d v="2019-03-25T00:00:00"/>
    <s v="Dr. Williams"/>
    <n v="86.35"/>
    <s v="Physiotherapy"/>
    <x v="1"/>
    <n v="385.88"/>
    <s v="Pending"/>
    <s v="75%"/>
  </r>
  <r>
    <s v="P0631"/>
    <s v="Loreta Hoffman"/>
    <n v="60"/>
    <s v="Senior Adults"/>
    <s v="Male"/>
    <s v="Diabetes"/>
    <s v="Atorvastatin"/>
    <x v="4"/>
    <s v="140/90"/>
    <n v="146"/>
    <s v="Lifestyle Modification"/>
    <d v="2020-01-15T00:00:00"/>
    <s v="Dr. Patel"/>
    <n v="29.92"/>
    <s v="Consultation"/>
    <x v="4"/>
    <n v="174.61"/>
    <s v="Pending"/>
    <s v="25%"/>
  </r>
  <r>
    <s v="P0632"/>
    <s v="Teresa Daniels"/>
    <n v="46"/>
    <s v="Middle Age Adults"/>
    <s v="Female"/>
    <s v="Hypertension"/>
    <s v="Atorvastatin"/>
    <x v="0"/>
    <s v="140/90"/>
    <n v="160"/>
    <s v="Medication"/>
    <d v="2020-02-20T00:00:00"/>
    <s v="Dr. Brown"/>
    <n v="166.62"/>
    <s v="X-ray"/>
    <x v="0"/>
    <n v="478.29"/>
    <s v="Pending"/>
    <s v="75%"/>
  </r>
  <r>
    <s v="P0633"/>
    <s v="Belinda Manning"/>
    <n v="25"/>
    <s v="Young Adults"/>
    <s v="Female"/>
    <s v="Hypertension"/>
    <s v="Unknown"/>
    <x v="3"/>
    <s v="105/68"/>
    <n v="180"/>
    <s v="Medication"/>
    <d v="2019-03-25T00:00:00"/>
    <s v="Dr. Patel"/>
    <n v="46.24"/>
    <s v="X-ray"/>
    <x v="3"/>
    <n v="455.17"/>
    <s v="Pending"/>
    <s v="25%"/>
  </r>
  <r>
    <s v="P0634"/>
    <s v="Holly Brennan"/>
    <n v="35"/>
    <s v="Adults"/>
    <s v="Female"/>
    <s v="Unknown"/>
    <s v="Unknown"/>
    <x v="4"/>
    <s v="130/85"/>
    <n v="160"/>
    <s v="Medication"/>
    <d v="2018-04-05T00:00:00"/>
    <s v="Dr. Lee"/>
    <n v="91.45"/>
    <s v="X-ray"/>
    <x v="4"/>
    <n v="202.2"/>
    <s v="Pending"/>
    <s v="50%"/>
  </r>
  <r>
    <s v="P0635"/>
    <s v="Many Conant"/>
    <n v="60"/>
    <s v="Senior Adults"/>
    <s v="Female"/>
    <s v="Diabetes"/>
    <s v="Metformin"/>
    <x v="1"/>
    <s v="110/70"/>
    <n v="180"/>
    <s v="Counseling"/>
    <d v="2020-01-15T00:00:00"/>
    <s v="Dr. Patel"/>
    <n v="44.26"/>
    <s v="X-ray"/>
    <x v="1"/>
    <n v="312.79000000000002"/>
    <s v="Not Paid"/>
    <s v="25%"/>
  </r>
  <r>
    <s v="P0636"/>
    <s v="Libbie Thompson"/>
    <n v="25"/>
    <s v="Young Adults"/>
    <s v="Female"/>
    <s v="Asthma"/>
    <s v="Atorvastatin"/>
    <x v="0"/>
    <s v="130/85"/>
    <n v="146"/>
    <s v="Counseling"/>
    <d v="2019-12-01T00:00:00"/>
    <s v="Dr. Williams"/>
    <n v="147.82"/>
    <s v="MRI Scan"/>
    <x v="0"/>
    <n v="272.07"/>
    <s v="Paid"/>
    <s v="50%"/>
  </r>
  <r>
    <s v="P0637"/>
    <s v="Lester Liz"/>
    <n v="60"/>
    <s v="Senior Adults"/>
    <s v="Male"/>
    <s v="Heart Disease"/>
    <s v="Albuterol"/>
    <x v="2"/>
    <s v="140/90"/>
    <n v="200"/>
    <s v="Physiotherapy"/>
    <d v="2020-02-20T00:00:00"/>
    <s v="Dr. Patel"/>
    <n v="28.89"/>
    <s v="Blood Test"/>
    <x v="2"/>
    <n v="122.14"/>
    <s v="Paid"/>
    <s v="75%"/>
  </r>
  <r>
    <s v="P0638"/>
    <s v="Marvel Tamara"/>
    <n v="60"/>
    <s v="Senior Adults"/>
    <s v="Female"/>
    <s v="Diabetes"/>
    <s v="Atorvastatin"/>
    <x v="3"/>
    <s v="110/70"/>
    <n v="160"/>
    <s v="Dietary Changes"/>
    <d v="2018-04-05T00:00:00"/>
    <s v="Dr. Lee"/>
    <n v="120.72"/>
    <s v="Physiotherapy"/>
    <x v="3"/>
    <n v="99.23"/>
    <s v="Not Paid"/>
    <s v="75%"/>
  </r>
  <r>
    <s v="P0639"/>
    <s v="Angelyn"/>
    <n v="35"/>
    <s v="Adults"/>
    <s v="Female"/>
    <s v="Hypertension"/>
    <s v="Atorvastatin"/>
    <x v="1"/>
    <s v="130/85"/>
    <n v="180"/>
    <s v="Medication"/>
    <d v="2019-03-25T00:00:00"/>
    <s v="Dr. Johnson"/>
    <n v="189.02"/>
    <s v="X-ray"/>
    <x v="1"/>
    <n v="410.6"/>
    <s v="Paid"/>
    <s v="50%"/>
  </r>
  <r>
    <s v="P0640"/>
    <s v="Francesca Neuel"/>
    <n v="46"/>
    <s v="Middle Age Adults"/>
    <s v="Female"/>
    <s v="Unknown"/>
    <s v="Unknown"/>
    <x v="4"/>
    <s v="130/85"/>
    <n v="220"/>
    <s v="Medication"/>
    <d v="2020-01-15T00:00:00"/>
    <s v="Dr. Smith"/>
    <n v="86.31"/>
    <s v="Physiotherapy"/>
    <x v="4"/>
    <n v="421.07"/>
    <s v="Not Paid"/>
    <s v="75%"/>
  </r>
  <r>
    <s v="P0641"/>
    <s v="Garth Liam"/>
    <n v="40"/>
    <s v="Middle Age Adults"/>
    <s v="Male"/>
    <s v="Unknown"/>
    <s v="Atorvastatin"/>
    <x v="0"/>
    <s v="110/70"/>
    <n v="146"/>
    <s v="Lifestyle Modification"/>
    <d v="2020-02-20T00:00:00"/>
    <s v="Dr. Patel"/>
    <n v="155.09"/>
    <s v="X-ray"/>
    <x v="0"/>
    <n v="340.53"/>
    <s v="Not Paid"/>
    <s v="25%"/>
  </r>
  <r>
    <s v="P0642"/>
    <s v="Carla Pamela"/>
    <n v="70"/>
    <s v="Senior Adults"/>
    <s v="Male"/>
    <s v="Heart Disease"/>
    <s v="Atorvastatin"/>
    <x v="3"/>
    <s v="140/90"/>
    <n v="200"/>
    <s v="Surgery"/>
    <d v="2020-01-15T00:00:00"/>
    <s v="Dr. Brown"/>
    <n v="10.07"/>
    <s v="Medication Refill"/>
    <x v="3"/>
    <n v="204.82"/>
    <s v="Pending"/>
    <s v="50%"/>
  </r>
  <r>
    <s v="P0643"/>
    <s v="Veta Mason"/>
    <n v="46"/>
    <s v="Middle Age Adults"/>
    <s v="Female"/>
    <s v="Unknown"/>
    <s v="Albuterol"/>
    <x v="0"/>
    <s v="130/85"/>
    <n v="146"/>
    <s v="Surgery"/>
    <d v="2019-12-01T00:00:00"/>
    <s v="Dr. Lee"/>
    <n v="15.82"/>
    <s v="MRI Scan"/>
    <x v="0"/>
    <n v="135.96"/>
    <s v="Pending"/>
    <s v="25%"/>
  </r>
  <r>
    <s v="P0644"/>
    <s v="Stasia Julie"/>
    <n v="70"/>
    <s v="Senior Adults"/>
    <s v="Female"/>
    <s v="Unknown"/>
    <s v="Unknown"/>
    <x v="2"/>
    <s v="110/70"/>
    <n v="220"/>
    <s v="Dietary Changes"/>
    <d v="2019-03-25T00:00:00"/>
    <s v="Dr. Brown"/>
    <n v="102.75"/>
    <s v="MRI Scan"/>
    <x v="2"/>
    <n v="468.27"/>
    <s v="Pending"/>
    <s v="75%"/>
  </r>
  <r>
    <s v="P0645"/>
    <s v="Jona Nicole"/>
    <n v="35"/>
    <s v="Adults"/>
    <s v="Female"/>
    <s v="Diabetes"/>
    <s v="Atorvastatin"/>
    <x v="4"/>
    <s v="140/90"/>
    <n v="200"/>
    <s v="Medication"/>
    <d v="2020-01-15T00:00:00"/>
    <s v="Dr. Smith"/>
    <n v="40.630000000000003"/>
    <s v="Blood Test"/>
    <x v="4"/>
    <n v="239.88"/>
    <s v="Pending"/>
    <s v="0%"/>
  </r>
  <r>
    <s v="P0646"/>
    <s v="Judie Donnie"/>
    <n v="35"/>
    <s v="Adults"/>
    <s v="Male"/>
    <s v="Asthma"/>
    <s v="Lisinopril"/>
    <x v="0"/>
    <s v="110/70"/>
    <n v="220"/>
    <s v="Dietary Changes"/>
    <d v="2018-04-05T00:00:00"/>
    <s v="Dr. Williams"/>
    <n v="15.47"/>
    <s v="Blood Test"/>
    <x v="0"/>
    <n v="188.04"/>
    <s v="Not Paid"/>
    <s v="25%"/>
  </r>
  <r>
    <s v="P0647"/>
    <s v="Dewitt Keith"/>
    <n v="35"/>
    <s v="Adults"/>
    <s v="Male"/>
    <s v="Heart Disease"/>
    <s v="Metformin"/>
    <x v="1"/>
    <s v="110/70"/>
    <n v="146"/>
    <s v="Dietary Changes"/>
    <d v="2019-03-25T00:00:00"/>
    <s v="Dr. Williams"/>
    <n v="39.409999999999997"/>
    <s v="Physiotherapy"/>
    <x v="1"/>
    <n v="89.08"/>
    <s v="Not Paid"/>
    <s v="25%"/>
  </r>
  <r>
    <s v="P0648"/>
    <s v="Nena Dianne"/>
    <n v="25"/>
    <s v="Young Adults"/>
    <s v="Female"/>
    <s v="Diabetes"/>
    <s v="Albuterol"/>
    <x v="4"/>
    <s v="130/85"/>
    <n v="180"/>
    <s v="Counseling"/>
    <d v="2018-04-05T00:00:00"/>
    <s v="Dr. Johnson"/>
    <n v="121.63"/>
    <s v="Blood Test"/>
    <x v="4"/>
    <n v="358.47"/>
    <s v="Pending"/>
    <s v="25%"/>
  </r>
  <r>
    <s v="P0649"/>
    <s v="Kelsie Finn"/>
    <n v="70"/>
    <s v="Senior Adults"/>
    <s v="Male"/>
    <s v="Asthma"/>
    <s v="Atorvastatin"/>
    <x v="1"/>
    <s v="140/90"/>
    <n v="146"/>
    <s v="Dietary Changes"/>
    <d v="2020-01-15T00:00:00"/>
    <s v="Dr. Johnson"/>
    <n v="127.02"/>
    <s v="X-ray"/>
    <x v="1"/>
    <n v="386.2"/>
    <s v="Not Paid"/>
    <s v="0%"/>
  </r>
  <r>
    <s v="P0650"/>
    <s v="Sau Damala"/>
    <n v="46"/>
    <s v="Middle Age Adults"/>
    <s v="Female"/>
    <s v="Diabetes"/>
    <s v="Lisinopril"/>
    <x v="0"/>
    <s v="130/85"/>
    <n v="146"/>
    <s v="Medication"/>
    <d v="2019-03-25T00:00:00"/>
    <s v="Dr. Brown"/>
    <n v="132.86000000000001"/>
    <s v="Blood Test"/>
    <x v="0"/>
    <n v="99.89"/>
    <s v="Not Paid"/>
    <s v="50%"/>
  </r>
  <r>
    <s v="P0651"/>
    <s v="Shanice Ziko"/>
    <n v="46"/>
    <s v="Middle Age Adults"/>
    <s v="Female"/>
    <s v="Diabetes"/>
    <s v="Atorvastatin"/>
    <x v="4"/>
    <s v="120/80"/>
    <n v="146"/>
    <s v="Medication"/>
    <d v="2018-04-05T00:00:00"/>
    <s v="Dr. Johnson"/>
    <n v="53.29"/>
    <s v="Consultation"/>
    <x v="4"/>
    <n v="260.69"/>
    <s v="Pending"/>
    <s v="25%"/>
  </r>
  <r>
    <s v="P0652"/>
    <s v="Chase Kidna"/>
    <n v="60"/>
    <s v="Senior Adults"/>
    <s v="Female"/>
    <s v="Unknown"/>
    <s v="Atorvastatin"/>
    <x v="1"/>
    <s v="120/80"/>
    <n v="160"/>
    <s v="Physiotherapy"/>
    <d v="2019-12-01T00:00:00"/>
    <s v="Dr. Lee"/>
    <n v="78.73"/>
    <s v="Physiotherapy"/>
    <x v="1"/>
    <n v="226.82"/>
    <s v="Paid"/>
    <s v="75%"/>
  </r>
  <r>
    <s v="P0653"/>
    <s v="Tommie Josh"/>
    <n v="60"/>
    <s v="Senior Adults"/>
    <s v="Female"/>
    <s v="Asthma"/>
    <s v="Unknown"/>
    <x v="2"/>
    <s v="140/90"/>
    <n v="220"/>
    <e v="#N/A"/>
    <e v="#N/A"/>
    <e v="#N/A"/>
    <e v="#N/A"/>
    <s v="Consultation"/>
    <x v="2"/>
    <n v="118.12"/>
    <s v="Pending"/>
    <s v="50%"/>
  </r>
  <r>
    <s v="P0654"/>
    <s v="Dorcas Nicole"/>
    <n v="60"/>
    <s v="Senior Adults"/>
    <s v="Male"/>
    <s v="Heart Disease"/>
    <s v="Unknown"/>
    <x v="2"/>
    <s v="110/70"/>
    <n v="220"/>
    <s v="Lifestyle Modification"/>
    <d v="2019-12-01T00:00:00"/>
    <s v="Dr. Williams"/>
    <n v="104.35"/>
    <s v="Consultation"/>
    <x v="2"/>
    <n v="261.7"/>
    <s v="Pending"/>
    <s v="25%"/>
  </r>
  <r>
    <s v="P0655"/>
    <s v="Porsch"/>
    <n v="35"/>
    <s v="Adults"/>
    <s v="Female"/>
    <s v="Heart Disease"/>
    <s v="Unknown"/>
    <x v="0"/>
    <s v="130/85"/>
    <n v="220"/>
    <s v="Lifestyle Modification"/>
    <d v="2020-01-15T00:00:00"/>
    <s v="Dr. Patel"/>
    <n v="194.77"/>
    <s v="MRI Scan"/>
    <x v="0"/>
    <n v="363.39"/>
    <s v="Pending"/>
    <s v="50%"/>
  </r>
  <r>
    <s v="P0656"/>
    <s v="Willodean Leah"/>
    <n v="46"/>
    <s v="Middle Age Adults"/>
    <s v="Male"/>
    <s v="Asthma"/>
    <s v="Lisinopril"/>
    <x v="4"/>
    <s v="130/85"/>
    <n v="160"/>
    <s v="Lifestyle Modification"/>
    <d v="2019-03-25T00:00:00"/>
    <s v="Dr. Johnson"/>
    <n v="169.93"/>
    <s v="Physiotherapy"/>
    <x v="4"/>
    <n v="261.51"/>
    <s v="Not Paid"/>
    <s v="50%"/>
  </r>
  <r>
    <s v="P0657"/>
    <s v="Weston Mac"/>
    <n v="70"/>
    <s v="Senior Adults"/>
    <s v="Female"/>
    <s v="Unknown"/>
    <s v="Atorvastatin"/>
    <x v="3"/>
    <s v="140/90"/>
    <n v="180"/>
    <s v="Medication"/>
    <d v="2020-02-20T00:00:00"/>
    <s v="Dr. Smith"/>
    <n v="28.33"/>
    <s v="Blood Test"/>
    <x v="3"/>
    <n v="377.22"/>
    <s v="Pending"/>
    <s v="50%"/>
  </r>
  <r>
    <s v="P0658"/>
    <s v="Roma Carlton"/>
    <n v="35"/>
    <s v="Adults"/>
    <s v="Female"/>
    <s v="Hypertension"/>
    <s v="Metformin"/>
    <x v="4"/>
    <s v="140/90"/>
    <n v="146"/>
    <s v="Physiotherapy"/>
    <d v="2019-03-25T00:00:00"/>
    <s v="Dr. Patel"/>
    <n v="102.9"/>
    <s v="Blood Test"/>
    <x v="4"/>
    <n v="467.56"/>
    <s v="Paid"/>
    <s v="50%"/>
  </r>
  <r>
    <s v="P0659"/>
    <s v="Felisa O'Nell"/>
    <n v="25"/>
    <s v="Young Adults"/>
    <s v="Female"/>
    <s v="Diabetes"/>
    <s v="Albuterol"/>
    <x v="2"/>
    <s v="120/80"/>
    <n v="180"/>
    <s v="Lifestyle Modification"/>
    <d v="2019-12-01T00:00:00"/>
    <s v="Dr. Patel"/>
    <n v="66.069999999999993"/>
    <s v="Consultation"/>
    <x v="2"/>
    <n v="123.17"/>
    <s v="Paid"/>
    <s v="0%"/>
  </r>
  <r>
    <s v="P0660"/>
    <s v="Demetria Fishburn"/>
    <n v="60"/>
    <s v="Senior Adults"/>
    <s v="Female"/>
    <s v="Unknown"/>
    <s v="Unknown"/>
    <x v="1"/>
    <s v="105/68"/>
    <n v="160"/>
    <s v="Dietary Changes"/>
    <d v="2018-04-05T00:00:00"/>
    <s v="Dr. Smith"/>
    <n v="144.61000000000001"/>
    <s v="MRI Scan"/>
    <x v="1"/>
    <n v="341.63"/>
    <s v="Pending"/>
    <s v="50%"/>
  </r>
  <r>
    <s v="P0661"/>
    <s v="Jeromy Badmus"/>
    <n v="35"/>
    <s v="Adults"/>
    <s v="Female"/>
    <s v="Asthma"/>
    <s v="Unknown"/>
    <x v="3"/>
    <s v="140/90"/>
    <n v="220"/>
    <s v="Medication"/>
    <d v="2020-02-20T00:00:00"/>
    <s v="Dr. Lee"/>
    <n v="29.9"/>
    <s v="Blood Test"/>
    <x v="3"/>
    <n v="294.58"/>
    <s v="Pending"/>
    <s v="50%"/>
  </r>
  <r>
    <s v="P0662"/>
    <s v="Rasheeda Keela"/>
    <n v="35"/>
    <s v="Adults"/>
    <s v="Male"/>
    <s v="Diabetes"/>
    <s v="Atorvastatin"/>
    <x v="0"/>
    <s v="105/68"/>
    <n v="146"/>
    <s v="Physiotherapy"/>
    <d v="2020-01-15T00:00:00"/>
    <s v="Dr. Williams"/>
    <n v="186.05"/>
    <s v="Medication Refill"/>
    <x v="0"/>
    <n v="113.43"/>
    <s v="Paid"/>
    <s v="25%"/>
  </r>
  <r>
    <s v="P0663"/>
    <s v="David Lee"/>
    <n v="25"/>
    <s v="Young Adults"/>
    <s v="Male"/>
    <s v="Heart Disease"/>
    <s v="Atorvastatin"/>
    <x v="3"/>
    <s v="140/90"/>
    <n v="200"/>
    <s v="Surgery"/>
    <d v="2020-02-20T00:00:00"/>
    <s v="Dr. Brown"/>
    <n v="149.21"/>
    <s v="Blood Test"/>
    <x v="3"/>
    <n v="452.65"/>
    <s v="Paid"/>
    <s v="25%"/>
  </r>
  <r>
    <s v="P0664"/>
    <s v="Emily Davis"/>
    <n v="40"/>
    <s v="Middle Age Adults"/>
    <s v="Male"/>
    <s v="Hypertension"/>
    <s v="Lisinopril"/>
    <x v="0"/>
    <s v="110/70"/>
    <n v="200"/>
    <s v="Dietary Changes"/>
    <d v="2020-01-15T00:00:00"/>
    <s v="Dr. Smith"/>
    <n v="93.51"/>
    <s v="Blood Test"/>
    <x v="0"/>
    <n v="236.04"/>
    <s v="Not Paid"/>
    <s v="50%"/>
  </r>
  <r>
    <s v="P0665"/>
    <s v="Laura Martinez"/>
    <n v="46"/>
    <s v="Middle Age Adults"/>
    <s v="Male"/>
    <s v="Heart Disease"/>
    <s v="Lisinopril"/>
    <x v="3"/>
    <s v="110/70"/>
    <n v="180"/>
    <s v="Physiotherapy"/>
    <d v="2020-02-20T00:00:00"/>
    <s v="Dr. Smith"/>
    <n v="175.14"/>
    <s v="X-ray"/>
    <x v="3"/>
    <n v="357.79"/>
    <s v="Pending"/>
    <s v="75%"/>
  </r>
  <r>
    <s v="P0666"/>
    <s v="Michael Wilson"/>
    <n v="70"/>
    <s v="Senior Adults"/>
    <s v="Female"/>
    <s v="Asthma"/>
    <s v="Unknown"/>
    <x v="0"/>
    <s v="120/80"/>
    <n v="220"/>
    <s v="Counseling"/>
    <d v="2020-01-15T00:00:00"/>
    <s v="Dr. Patel"/>
    <n v="23.52"/>
    <s v="MRI Scan"/>
    <x v="0"/>
    <n v="131.96"/>
    <s v="Pending"/>
    <s v="75%"/>
  </r>
  <r>
    <s v="P0667"/>
    <s v="Michael Wilson"/>
    <n v="40"/>
    <s v="Middle Age Adults"/>
    <s v="Male"/>
    <s v="Diabetes"/>
    <s v="Atorvastatin"/>
    <x v="0"/>
    <s v="120/80"/>
    <n v="200"/>
    <s v="Surgery"/>
    <d v="2020-01-15T00:00:00"/>
    <s v="Dr. Smith"/>
    <n v="117.27"/>
    <s v="Physiotherapy"/>
    <x v="0"/>
    <n v="399.43"/>
    <s v="Pending"/>
    <s v="50%"/>
  </r>
  <r>
    <s v="P0668"/>
    <s v="Michael Wilson"/>
    <n v="60"/>
    <s v="Senior Adults"/>
    <s v="Female"/>
    <s v="Asthma"/>
    <s v="Metformin"/>
    <x v="3"/>
    <s v="105/68"/>
    <n v="180"/>
    <s v="Counseling"/>
    <d v="2020-02-20T00:00:00"/>
    <s v="Dr. Johnson"/>
    <n v="112.21"/>
    <s v="Consultation"/>
    <x v="3"/>
    <n v="341.42"/>
    <s v="Paid"/>
    <s v="75%"/>
  </r>
  <r>
    <s v="P0669"/>
    <s v="Mary Clark"/>
    <n v="35"/>
    <s v="Adults"/>
    <s v="Female"/>
    <s v="Diabetes"/>
    <s v="Albuterol"/>
    <x v="3"/>
    <s v="140/90"/>
    <n v="160"/>
    <s v="Lifestyle Modification"/>
    <d v="2020-02-20T00:00:00"/>
    <s v="Dr. Brown"/>
    <n v="24.62"/>
    <s v="Physiotherapy"/>
    <x v="3"/>
    <n v="51.09"/>
    <s v="Pending"/>
    <s v="50%"/>
  </r>
  <r>
    <s v="P0670"/>
    <s v="Mary Clark"/>
    <n v="25"/>
    <s v="Young Adults"/>
    <s v="Male"/>
    <s v="Unknown"/>
    <s v="Atorvastatin"/>
    <x v="0"/>
    <s v="130/85"/>
    <n v="180"/>
    <s v="Surgery"/>
    <d v="2020-01-15T00:00:00"/>
    <s v="Dr. Brown"/>
    <n v="38.619999999999997"/>
    <s v="Medication Refill"/>
    <x v="0"/>
    <n v="187.51"/>
    <s v="Paid"/>
    <s v="0%"/>
  </r>
  <r>
    <s v="P0671"/>
    <s v="Robert Brown"/>
    <n v="25"/>
    <s v="Young Adults"/>
    <s v="Male"/>
    <s v="Hypertension"/>
    <s v="Atorvastatin"/>
    <x v="2"/>
    <s v="120/80"/>
    <n v="180"/>
    <s v="Lifestyle Modification"/>
    <d v="2019-12-01T00:00:00"/>
    <s v="Dr. Patel"/>
    <n v="18.2"/>
    <s v="Consultation"/>
    <x v="2"/>
    <n v="150.76"/>
    <s v="Pending"/>
    <s v="25%"/>
  </r>
  <r>
    <s v="P0672"/>
    <s v="John Doe"/>
    <n v="46"/>
    <s v="Middle Age Adults"/>
    <s v="Female"/>
    <s v="Unknown"/>
    <s v="Lisinopril"/>
    <x v="3"/>
    <s v="130/85"/>
    <n v="180"/>
    <s v="Surgery"/>
    <d v="2020-02-20T00:00:00"/>
    <s v="Dr. Lee"/>
    <n v="147.27000000000001"/>
    <s v="Medication Refill"/>
    <x v="3"/>
    <n v="64.819999999999993"/>
    <s v="Pending"/>
    <s v="75%"/>
  </r>
  <r>
    <s v="P0673"/>
    <s v="Michael Wilson"/>
    <n v="40"/>
    <s v="Middle Age Adults"/>
    <s v="Male"/>
    <s v="Unknown"/>
    <s v="Albuterol"/>
    <x v="4"/>
    <s v="130/85"/>
    <n v="146"/>
    <s v="Lifestyle Modification"/>
    <d v="2019-03-25T00:00:00"/>
    <s v="Dr. Williams"/>
    <n v="86.46"/>
    <s v="Medication Refill"/>
    <x v="4"/>
    <n v="189.26"/>
    <s v="Paid"/>
    <s v="25%"/>
  </r>
  <r>
    <s v="P0674"/>
    <s v="James Taylor"/>
    <n v="46"/>
    <s v="Middle Age Adults"/>
    <s v="Female"/>
    <s v="Asthma"/>
    <s v="Unknown"/>
    <x v="1"/>
    <s v="140/90"/>
    <n v="180"/>
    <s v="Counseling"/>
    <d v="2018-04-05T00:00:00"/>
    <s v="Dr. Williams"/>
    <n v="51.16"/>
    <s v="Consultation"/>
    <x v="1"/>
    <n v="269.64999999999998"/>
    <s v="Paid"/>
    <s v="25%"/>
  </r>
  <r>
    <s v="P0675"/>
    <s v="John Doe"/>
    <n v="35"/>
    <s v="Adults"/>
    <s v="Male"/>
    <s v="Hypertension"/>
    <s v="Atorvastatin"/>
    <x v="0"/>
    <s v="105/68"/>
    <n v="180"/>
    <s v="Surgery"/>
    <d v="2020-01-15T00:00:00"/>
    <s v="Dr. Johnson"/>
    <n v="180.37"/>
    <s v="Consultation"/>
    <x v="0"/>
    <n v="491.49"/>
    <s v="Pending"/>
    <s v="75%"/>
  </r>
  <r>
    <s v="P0676"/>
    <s v="Robert Brown"/>
    <n v="46"/>
    <s v="Middle Age Adults"/>
    <s v="Female"/>
    <s v="Diabetes"/>
    <s v="Unknown"/>
    <x v="0"/>
    <s v="140/90"/>
    <n v="146"/>
    <s v="Counseling"/>
    <d v="2020-01-15T00:00:00"/>
    <s v="Dr. Williams"/>
    <n v="115.71"/>
    <s v="Physiotherapy"/>
    <x v="0"/>
    <n v="252.29"/>
    <s v="Pending"/>
    <s v="50%"/>
  </r>
  <r>
    <s v="P0677"/>
    <s v="Emily Davis"/>
    <n v="70"/>
    <s v="Senior Adults"/>
    <s v="Female"/>
    <s v="Diabetes"/>
    <s v="Atorvastatin"/>
    <x v="1"/>
    <s v="120/80"/>
    <n v="146"/>
    <s v="Surgery"/>
    <d v="2018-04-05T00:00:00"/>
    <s v="Dr. Patel"/>
    <n v="83.39"/>
    <s v="X-ray"/>
    <x v="1"/>
    <n v="110.24"/>
    <s v="Paid"/>
    <s v="50%"/>
  </r>
  <r>
    <s v="P0678"/>
    <s v="John Doe"/>
    <n v="25"/>
    <s v="Young Adults"/>
    <s v="Male"/>
    <s v="Heart Disease"/>
    <s v="Unknown"/>
    <x v="2"/>
    <s v="130/85"/>
    <n v="160"/>
    <s v="Surgery"/>
    <d v="2019-12-01T00:00:00"/>
    <s v="Dr. Lee"/>
    <n v="54.79"/>
    <s v="X-ray"/>
    <x v="2"/>
    <n v="428.46"/>
    <s v="Paid"/>
    <s v="75%"/>
  </r>
  <r>
    <s v="P0679"/>
    <s v="John Doe"/>
    <n v="25"/>
    <s v="Young Adults"/>
    <s v="Female"/>
    <s v="Diabetes"/>
    <s v="Albuterol"/>
    <x v="1"/>
    <s v="140/90"/>
    <n v="220"/>
    <s v="Surgery"/>
    <d v="2018-04-05T00:00:00"/>
    <s v="Dr. Lee"/>
    <n v="101.85"/>
    <s v="X-ray"/>
    <x v="1"/>
    <n v="172.75"/>
    <s v="Pending"/>
    <s v="0%"/>
  </r>
  <r>
    <s v="P0680"/>
    <s v="Laura Martinez"/>
    <n v="60"/>
    <s v="Senior Adults"/>
    <s v="Male"/>
    <s v="Asthma"/>
    <s v="Lisinopril"/>
    <x v="3"/>
    <s v="140/90"/>
    <n v="200"/>
    <s v="Physiotherapy"/>
    <d v="2020-02-20T00:00:00"/>
    <s v="Dr. Johnson"/>
    <n v="170.83"/>
    <s v="X-ray"/>
    <x v="3"/>
    <n v="285.79000000000002"/>
    <s v="Not Paid"/>
    <s v="50%"/>
  </r>
  <r>
    <s v="P0681"/>
    <s v="Jane Smith"/>
    <n v="60"/>
    <s v="Senior Adults"/>
    <s v="Female"/>
    <s v="Unknown"/>
    <s v="Albuterol"/>
    <x v="1"/>
    <s v="140/90"/>
    <n v="200"/>
    <s v="Physiotherapy"/>
    <d v="2018-04-05T00:00:00"/>
    <s v="Dr. Brown"/>
    <n v="155.80000000000001"/>
    <s v="X-ray"/>
    <x v="1"/>
    <n v="443.43"/>
    <s v="Paid"/>
    <s v="75%"/>
  </r>
  <r>
    <s v="P0682"/>
    <s v="Laura Martinez"/>
    <n v="35"/>
    <s v="Adults"/>
    <s v="Male"/>
    <s v="Unknown"/>
    <s v="Metformin"/>
    <x v="0"/>
    <s v="120/80"/>
    <n v="180"/>
    <s v="Medication"/>
    <d v="2020-01-15T00:00:00"/>
    <s v="Dr. Brown"/>
    <n v="133.54"/>
    <s v="Physiotherapy"/>
    <x v="0"/>
    <n v="308.63"/>
    <s v="Pending"/>
    <s v="0%"/>
  </r>
  <r>
    <s v="P0683"/>
    <s v="David Lee"/>
    <n v="70"/>
    <s v="Senior Adults"/>
    <s v="Female"/>
    <s v="Unknown"/>
    <s v="Lisinopril"/>
    <x v="1"/>
    <s v="105/68"/>
    <n v="160"/>
    <s v="Physical therapy"/>
    <d v="2018-04-05T00:00:00"/>
    <s v="Dr. Foster"/>
    <n v="60"/>
    <s v="Physiotherapy Session"/>
    <x v="1"/>
    <n v="100"/>
    <s v="Paid"/>
    <s v="70%"/>
  </r>
  <r>
    <s v="P0684"/>
    <s v="Mary Clark"/>
    <n v="40"/>
    <s v="Middle Age Adults"/>
    <s v="Female"/>
    <s v="Hypertension"/>
    <s v="Albuterol"/>
    <x v="4"/>
    <s v="140/90"/>
    <n v="180"/>
    <s v="Lifestyle Modification"/>
    <d v="2019-03-25T00:00:00"/>
    <s v="Dr. Smith"/>
    <n v="186.46"/>
    <s v="Blood Test"/>
    <x v="4"/>
    <n v="354.38"/>
    <s v="Pending"/>
    <s v="25%"/>
  </r>
  <r>
    <s v="P0685"/>
    <s v="Mary Clark"/>
    <n v="46"/>
    <s v="Middle Age Adults"/>
    <s v="Female"/>
    <s v="Diabetes"/>
    <s v="Metformin"/>
    <x v="3"/>
    <s v="120/80"/>
    <n v="200"/>
    <s v="Dietary Changes"/>
    <d v="2020-02-20T00:00:00"/>
    <s v="Dr. Patel"/>
    <n v="14.15"/>
    <s v="X-ray"/>
    <x v="3"/>
    <n v="361.61"/>
    <s v="Pending"/>
    <s v="75%"/>
  </r>
  <r>
    <s v="P0686"/>
    <s v="Jane Smith"/>
    <n v="35"/>
    <s v="Adults"/>
    <s v="Male"/>
    <s v="Asthma"/>
    <s v="Atorvastatin"/>
    <x v="1"/>
    <s v="130/85"/>
    <n v="146"/>
    <s v="Physiotherapy"/>
    <d v="2018-04-05T00:00:00"/>
    <s v="Dr. Williams"/>
    <n v="175.42"/>
    <s v="Consultation"/>
    <x v="1"/>
    <n v="273.95999999999998"/>
    <s v="Paid"/>
    <s v="25%"/>
  </r>
  <r>
    <s v="P0687"/>
    <s v="Sarah Johnson"/>
    <n v="60"/>
    <s v="Senior Adults"/>
    <s v="Female"/>
    <s v="Hypertension"/>
    <s v="Atorvastatin"/>
    <x v="0"/>
    <s v="110/70"/>
    <n v="220"/>
    <s v="Dietary Changes"/>
    <d v="2020-01-15T00:00:00"/>
    <s v="Dr. Brown"/>
    <n v="152.12"/>
    <s v="Consultation"/>
    <x v="0"/>
    <n v="127.79"/>
    <s v="Paid"/>
    <s v="25%"/>
  </r>
  <r>
    <s v="P0688"/>
    <s v="Sarah Johnson"/>
    <n v="46"/>
    <s v="Middle Age Adults"/>
    <s v="Female"/>
    <s v="Heart Disease"/>
    <s v="Unknown"/>
    <x v="3"/>
    <s v="120/80"/>
    <n v="160"/>
    <s v="Physiotherapy"/>
    <d v="2020-02-20T00:00:00"/>
    <s v="Dr. Smith"/>
    <n v="44.35"/>
    <s v="Consultation"/>
    <x v="3"/>
    <n v="96.09"/>
    <s v="Not Paid"/>
    <s v="25%"/>
  </r>
  <r>
    <s v="P0689"/>
    <s v="Robert Brown"/>
    <n v="60"/>
    <s v="Senior Adults"/>
    <s v="Female"/>
    <s v="Asthma"/>
    <s v="Lisinopril"/>
    <x v="0"/>
    <s v="110/70"/>
    <n v="146"/>
    <s v="Dietary Changes"/>
    <d v="2020-01-15T00:00:00"/>
    <s v="Dr. Patel"/>
    <n v="126.83"/>
    <s v="Consultation"/>
    <x v="0"/>
    <n v="263.95999999999998"/>
    <s v="Not Paid"/>
    <s v="50%"/>
  </r>
  <r>
    <s v="P0690"/>
    <s v="Jane Smith"/>
    <n v="46"/>
    <s v="Middle Age Adults"/>
    <s v="Female"/>
    <s v="Asthma"/>
    <s v="Atorvastatin"/>
    <x v="2"/>
    <s v="140/90"/>
    <n v="220"/>
    <s v="Physiotherapy"/>
    <d v="2019-12-01T00:00:00"/>
    <s v="Dr. Williams"/>
    <n v="97.58"/>
    <s v="Physiotherapy"/>
    <x v="2"/>
    <n v="437.56"/>
    <s v="Not Paid"/>
    <s v="0%"/>
  </r>
  <r>
    <s v="P0691"/>
    <s v="John Doe"/>
    <n v="40"/>
    <s v="Middle Age Adults"/>
    <s v="Male"/>
    <s v="Asthma"/>
    <s v="Lisinopril"/>
    <x v="4"/>
    <s v="140/90"/>
    <n v="160"/>
    <s v="Physiotherapy"/>
    <d v="2019-03-25T00:00:00"/>
    <s v="Dr. Williams"/>
    <n v="104.14"/>
    <s v="Physiotherapy"/>
    <x v="4"/>
    <n v="455.83"/>
    <s v="Not Paid"/>
    <s v="50%"/>
  </r>
  <r>
    <s v="P0692"/>
    <s v="Sarah Johnson"/>
    <n v="35"/>
    <s v="Adults"/>
    <s v="Female"/>
    <s v="Unknown"/>
    <s v="Atorvastatin"/>
    <x v="2"/>
    <s v="120/80"/>
    <n v="160"/>
    <s v="Physiotherapy"/>
    <d v="2019-12-01T00:00:00"/>
    <s v="Dr. Patel"/>
    <n v="91.27"/>
    <s v="MRI Scan"/>
    <x v="2"/>
    <n v="409.37"/>
    <s v="Paid"/>
    <s v="25%"/>
  </r>
  <r>
    <s v="P0693"/>
    <s v="Michael Wilson"/>
    <n v="46"/>
    <s v="Middle Age Adults"/>
    <s v="Male"/>
    <s v="Asthma"/>
    <s v="Unknown"/>
    <x v="4"/>
    <s v="110/70"/>
    <n v="200"/>
    <s v="Dietary Changes"/>
    <d v="2019-03-25T00:00:00"/>
    <s v="Dr. Patel"/>
    <n v="171.68"/>
    <s v="Blood Test"/>
    <x v="4"/>
    <n v="369.02"/>
    <s v="Pending"/>
    <s v="75%"/>
  </r>
  <r>
    <s v="P0694"/>
    <s v="James Taylor"/>
    <n v="70"/>
    <s v="Senior Adults"/>
    <s v="Female"/>
    <s v="Diabetes"/>
    <s v="Albuterol"/>
    <x v="1"/>
    <s v="140/90"/>
    <n v="146"/>
    <s v="Lifestyle Modification"/>
    <d v="2018-04-05T00:00:00"/>
    <s v="Dr. Williams"/>
    <n v="50.31"/>
    <s v="Medication Refill"/>
    <x v="1"/>
    <n v="159.87"/>
    <s v="Not Paid"/>
    <s v="0%"/>
  </r>
  <r>
    <s v="P0695"/>
    <s v="John Doe"/>
    <n v="25"/>
    <s v="Young Adults"/>
    <s v="Female"/>
    <s v="Asthma"/>
    <s v="Unknown"/>
    <x v="3"/>
    <s v="130/85"/>
    <n v="160"/>
    <s v="Rest, hydration"/>
    <d v="2020-02-20T00:00:00"/>
    <s v="Dr. Johnson"/>
    <n v="50"/>
    <s v="Mental Health Session"/>
    <x v="3"/>
    <n v="120"/>
    <s v="Paid"/>
    <s v="85%"/>
  </r>
  <r>
    <s v="P0696"/>
    <s v="David Lee"/>
    <n v="70"/>
    <s v="Senior Adults"/>
    <s v="Male"/>
    <s v="Unknown"/>
    <s v="Metformin"/>
    <x v="1"/>
    <s v="105/68"/>
    <n v="160"/>
    <s v="Physiotherapy"/>
    <d v="2018-04-05T00:00:00"/>
    <s v="Dr. Williams"/>
    <n v="54.32"/>
    <s v="Physiotherapy"/>
    <x v="1"/>
    <n v="60.28"/>
    <s v="Paid"/>
    <s v="75%"/>
  </r>
  <r>
    <s v="P0697"/>
    <s v="Michael Wilson"/>
    <n v="70"/>
    <s v="Senior Adults"/>
    <s v="Female"/>
    <s v="Asthma"/>
    <s v="Atorvastatin"/>
    <x v="4"/>
    <s v="105/68"/>
    <n v="220"/>
    <s v="Medication"/>
    <d v="2019-03-25T00:00:00"/>
    <s v="Dr. Brown"/>
    <n v="123.6"/>
    <s v="Physiotherapy"/>
    <x v="4"/>
    <n v="443.81"/>
    <s v="Paid"/>
    <s v="75%"/>
  </r>
  <r>
    <s v="P0698"/>
    <s v="Michael Wilson"/>
    <n v="25"/>
    <s v="Young Adults"/>
    <s v="Female"/>
    <s v="Heart Disease"/>
    <s v="Metformin"/>
    <x v="4"/>
    <s v="140/90"/>
    <n v="200"/>
    <s v="Physiotherapy"/>
    <d v="2019-03-25T00:00:00"/>
    <s v="Dr. Johnson"/>
    <n v="122.42"/>
    <s v="Consultation"/>
    <x v="4"/>
    <n v="340.47"/>
    <s v="Not Paid"/>
    <s v="25%"/>
  </r>
  <r>
    <s v="P0699"/>
    <s v="Jane Smith"/>
    <n v="70"/>
    <s v="Senior Adults"/>
    <s v="Female"/>
    <s v="Heart Disease"/>
    <s v="Metformin"/>
    <x v="4"/>
    <s v="110/70"/>
    <n v="180"/>
    <s v="Medication"/>
    <d v="2019-03-25T00:00:00"/>
    <s v="Dr. Johnson"/>
    <n v="140.81"/>
    <s v="MRI Scan"/>
    <x v="4"/>
    <n v="255.89"/>
    <s v="Not Paid"/>
    <s v="0%"/>
  </r>
  <r>
    <s v="P0700"/>
    <s v="Robert Brown"/>
    <n v="46"/>
    <s v="Middle Age Adults"/>
    <s v="Male"/>
    <s v="Unknown"/>
    <s v="Lisinopril"/>
    <x v="0"/>
    <s v="140/90"/>
    <n v="200"/>
    <s v="Dietary Changes"/>
    <d v="2020-01-15T00:00:00"/>
    <s v="Dr. Brown"/>
    <n v="63.43"/>
    <s v="Physiotherapy"/>
    <x v="0"/>
    <n v="54.94"/>
    <s v="Paid"/>
    <s v="75%"/>
  </r>
  <r>
    <s v="P0701"/>
    <s v="David Lee"/>
    <n v="46"/>
    <s v="Middle Age Adults"/>
    <s v="Male"/>
    <s v="Diabetes"/>
    <s v="Atorvastatin"/>
    <x v="3"/>
    <s v="110/70"/>
    <n v="180"/>
    <s v="Lifestyle Modification"/>
    <d v="2020-02-20T00:00:00"/>
    <s v="Dr. Williams"/>
    <n v="85.37"/>
    <s v="MRI Scan"/>
    <x v="3"/>
    <n v="293.68"/>
    <s v="Pending"/>
    <s v="50%"/>
  </r>
  <r>
    <s v="P0702"/>
    <s v="Sarah Johnson"/>
    <n v="46"/>
    <s v="Middle Age Adults"/>
    <s v="Male"/>
    <s v="Diabetes"/>
    <s v="Metformin"/>
    <x v="1"/>
    <s v="130/85"/>
    <n v="146"/>
    <s v="Physiotherapy"/>
    <d v="2018-04-05T00:00:00"/>
    <s v="Dr. Johnson"/>
    <n v="27.5"/>
    <s v="Consultation"/>
    <x v="1"/>
    <n v="149.5"/>
    <s v="Not Paid"/>
    <s v="75%"/>
  </r>
  <r>
    <s v="P0703"/>
    <s v="Jane Smith"/>
    <n v="25"/>
    <s v="Young Adults"/>
    <s v="Female"/>
    <s v="Hypertension"/>
    <s v="Albuterol"/>
    <x v="1"/>
    <s v="110/70"/>
    <n v="146"/>
    <s v="Dietary Changes"/>
    <d v="2018-04-05T00:00:00"/>
    <s v="Dr. Brown"/>
    <n v="183.9"/>
    <s v="X-ray"/>
    <x v="1"/>
    <n v="353.84"/>
    <s v="Pending"/>
    <s v="25%"/>
  </r>
  <r>
    <s v="P0704"/>
    <s v="Sarah Johnson"/>
    <n v="70"/>
    <s v="Senior Adults"/>
    <s v="Female"/>
    <s v="Unknown"/>
    <s v="Metformin"/>
    <x v="2"/>
    <s v="140/90"/>
    <n v="160"/>
    <s v="Physiotherapy"/>
    <d v="2019-12-01T00:00:00"/>
    <s v="Dr. Brown"/>
    <n v="192.76"/>
    <s v="Medication Refill"/>
    <x v="2"/>
    <n v="200.86"/>
    <s v="Paid"/>
    <s v="75%"/>
  </r>
  <r>
    <s v="P0705"/>
    <s v="Jane Smith"/>
    <n v="25"/>
    <s v="Young Adults"/>
    <s v="Male"/>
    <s v="Asthma"/>
    <s v="Albuterol"/>
    <x v="4"/>
    <s v="130/85"/>
    <n v="146"/>
    <s v="Medication"/>
    <d v="2019-03-25T00:00:00"/>
    <s v="Dr. Johnson"/>
    <n v="21.01"/>
    <s v="X-ray"/>
    <x v="4"/>
    <n v="171.74"/>
    <s v="Pending"/>
    <s v="0%"/>
  </r>
  <r>
    <s v="P0706"/>
    <s v="Jane Smith"/>
    <n v="46"/>
    <s v="Middle Age Adults"/>
    <s v="Female"/>
    <s v="Unknown"/>
    <s v="Lisinopril"/>
    <x v="4"/>
    <s v="120/80"/>
    <n v="160"/>
    <s v="Physiotherapy"/>
    <d v="2019-03-25T00:00:00"/>
    <s v="Dr. Patel"/>
    <n v="60.23"/>
    <s v="Consultation"/>
    <x v="4"/>
    <n v="160.16999999999999"/>
    <s v="Not Paid"/>
    <s v="25%"/>
  </r>
  <r>
    <s v="P0707"/>
    <s v="Jane Smith"/>
    <n v="70"/>
    <s v="Senior Adults"/>
    <s v="Female"/>
    <s v="Hypertension"/>
    <s v="Metformin"/>
    <x v="4"/>
    <s v="105/68"/>
    <n v="200"/>
    <s v="Lifestyle Modification"/>
    <d v="2019-03-25T00:00:00"/>
    <s v="Dr. Smith"/>
    <n v="116.27"/>
    <s v="X-ray"/>
    <x v="4"/>
    <n v="60.09"/>
    <s v="Not Paid"/>
    <s v="25%"/>
  </r>
  <r>
    <s v="P0708"/>
    <s v="Robert Brown"/>
    <n v="70"/>
    <s v="Senior Adults"/>
    <s v="Male"/>
    <s v="Unknown"/>
    <s v="Unknown"/>
    <x v="1"/>
    <s v="140/90"/>
    <n v="146"/>
    <s v="Lifestyle Modification"/>
    <d v="2018-04-05T00:00:00"/>
    <s v="Dr. Lee"/>
    <n v="178.94"/>
    <s v="Medication Refill"/>
    <x v="1"/>
    <n v="284.72000000000003"/>
    <s v="Pending"/>
    <s v="75%"/>
  </r>
  <r>
    <s v="P0709"/>
    <s v="Jane Smith"/>
    <n v="60"/>
    <s v="Senior Adults"/>
    <s v="Female"/>
    <s v="Unknown"/>
    <s v="Lisinopril"/>
    <x v="2"/>
    <s v="140/90"/>
    <n v="200"/>
    <s v="Physiotherapy"/>
    <d v="2019-12-01T00:00:00"/>
    <s v="Dr. Smith"/>
    <n v="140.77000000000001"/>
    <s v="Blood Test"/>
    <x v="2"/>
    <n v="179.89"/>
    <s v="Paid"/>
    <s v="75%"/>
  </r>
  <r>
    <s v="P0710"/>
    <s v="Emily Davis"/>
    <n v="60"/>
    <s v="Senior Adults"/>
    <s v="Female"/>
    <s v="Hypertension"/>
    <s v="Albuterol"/>
    <x v="0"/>
    <s v="140/90"/>
    <n v="200"/>
    <s v="Dietary Changes"/>
    <d v="2020-01-15T00:00:00"/>
    <s v="Dr. Brown"/>
    <n v="73.13"/>
    <s v="Medication Refill"/>
    <x v="0"/>
    <n v="370.07"/>
    <s v="Paid"/>
    <s v="0%"/>
  </r>
  <r>
    <s v="P0711"/>
    <s v="James Taylor"/>
    <n v="40"/>
    <s v="Middle Age Adults"/>
    <s v="Female"/>
    <s v="Diabetes"/>
    <s v="Lisinopril"/>
    <x v="3"/>
    <s v="130/85"/>
    <n v="146"/>
    <s v="Therapy sessions"/>
    <d v="2020-02-20T00:00:00"/>
    <s v="Dr. Evans"/>
    <n v="190.49"/>
    <s v="Mental Health Session"/>
    <x v="3"/>
    <n v="120"/>
    <s v="Paid"/>
    <s v="85%"/>
  </r>
  <r>
    <s v="P0712"/>
    <s v="Sarah Johnson"/>
    <n v="35"/>
    <s v="Adults"/>
    <s v="Female"/>
    <s v="Asthma"/>
    <s v="Metformin"/>
    <x v="0"/>
    <s v="120/80"/>
    <n v="200"/>
    <s v="Lifestyle Modification"/>
    <d v="2020-01-15T00:00:00"/>
    <s v="Dr. Smith"/>
    <n v="13.81"/>
    <s v="X-ray"/>
    <x v="0"/>
    <n v="371.47"/>
    <s v="Pending"/>
    <s v="25%"/>
  </r>
  <r>
    <s v="P0713"/>
    <s v="John Doe"/>
    <n v="60"/>
    <s v="Senior Adults"/>
    <s v="Female"/>
    <s v="Hypertension"/>
    <s v="Atorvastatin"/>
    <x v="1"/>
    <s v="110/70"/>
    <n v="146"/>
    <s v="Physiotherapy"/>
    <d v="2018-04-05T00:00:00"/>
    <s v="Dr. Lee"/>
    <n v="26.34"/>
    <s v="MRI Scan"/>
    <x v="1"/>
    <n v="469.9"/>
    <s v="Pending"/>
    <s v="50%"/>
  </r>
  <r>
    <s v="P0714"/>
    <s v="Laura Martinez"/>
    <n v="25"/>
    <s v="Young Adults"/>
    <s v="Female"/>
    <s v="Heart Disease"/>
    <s v="Atorvastatin"/>
    <x v="4"/>
    <s v="120/80"/>
    <n v="146"/>
    <s v="Dietary Changes"/>
    <d v="2019-03-25T00:00:00"/>
    <s v="Dr. Lee"/>
    <n v="83.83"/>
    <s v="Blood Test"/>
    <x v="4"/>
    <n v="90.24"/>
    <s v="Pending"/>
    <s v="50%"/>
  </r>
  <r>
    <s v="P0715"/>
    <s v="David Lee"/>
    <n v="60"/>
    <s v="Senior Adults"/>
    <s v="Female"/>
    <s v="Diabetes"/>
    <s v="Albuterol"/>
    <x v="3"/>
    <s v="130/85"/>
    <n v="146"/>
    <s v="Medication"/>
    <d v="2020-02-20T00:00:00"/>
    <s v="Dr. Patel"/>
    <n v="15.01"/>
    <s v="Blood Test"/>
    <x v="3"/>
    <n v="349.41"/>
    <s v="Paid"/>
    <s v="50%"/>
  </r>
  <r>
    <s v="P0716"/>
    <s v="Mary Clark"/>
    <n v="40"/>
    <s v="Middle Age Adults"/>
    <s v="Female"/>
    <s v="Heart Disease"/>
    <s v="Albuterol"/>
    <x v="1"/>
    <s v="140/90"/>
    <n v="180"/>
    <s v="Dietary Changes"/>
    <d v="2018-04-05T00:00:00"/>
    <s v="Dr. Patel"/>
    <n v="156.32"/>
    <s v="MRI Scan"/>
    <x v="1"/>
    <n v="391.3"/>
    <s v="Pending"/>
    <s v="75%"/>
  </r>
  <r>
    <s v="P0717"/>
    <s v="Robert Brown"/>
    <n v="70"/>
    <s v="Senior Adults"/>
    <s v="Female"/>
    <s v="Diabetes"/>
    <s v="Atorvastatin"/>
    <x v="1"/>
    <s v="105/68"/>
    <n v="200"/>
    <s v="Lifestyle Modification"/>
    <d v="2018-04-05T00:00:00"/>
    <s v="Dr. Williams"/>
    <n v="169.62"/>
    <s v="Blood Test"/>
    <x v="1"/>
    <n v="422.85"/>
    <s v="Pending"/>
    <s v="0%"/>
  </r>
  <r>
    <s v="P0718"/>
    <s v="John Doe"/>
    <n v="40"/>
    <s v="Middle Age Adults"/>
    <s v="Male"/>
    <s v="Asthma"/>
    <s v="Albuterol"/>
    <x v="1"/>
    <s v="140/90"/>
    <n v="220"/>
    <s v="Lifestyle Modification"/>
    <d v="2018-04-05T00:00:00"/>
    <s v="Dr. Williams"/>
    <n v="114.76"/>
    <s v="Medication Refill"/>
    <x v="1"/>
    <n v="314.94"/>
    <s v="Paid"/>
    <s v="25%"/>
  </r>
  <r>
    <s v="P0719"/>
    <s v="Michael Wilson"/>
    <n v="70"/>
    <s v="Senior Adults"/>
    <s v="Female"/>
    <s v="Asthma"/>
    <s v="Lisinopril"/>
    <x v="3"/>
    <s v="110/70"/>
    <n v="146"/>
    <s v="Counseling"/>
    <d v="2020-02-20T00:00:00"/>
    <s v="Dr. Smith"/>
    <n v="128.72999999999999"/>
    <s v="MRI Scan"/>
    <x v="3"/>
    <n v="58.8"/>
    <s v="Not Paid"/>
    <s v="0%"/>
  </r>
  <r>
    <s v="P0720"/>
    <s v="Emily Davis"/>
    <n v="70"/>
    <s v="Senior Adults"/>
    <s v="Female"/>
    <s v="Unknown"/>
    <s v="Unknown"/>
    <x v="3"/>
    <s v="105/68"/>
    <n v="200"/>
    <s v="Surgery"/>
    <d v="2020-02-20T00:00:00"/>
    <s v="Dr. Williams"/>
    <n v="156.58000000000001"/>
    <s v="MRI Scan"/>
    <x v="3"/>
    <n v="244.88"/>
    <s v="Not Paid"/>
    <s v="75%"/>
  </r>
  <r>
    <s v="P0721"/>
    <s v="Mary Clark"/>
    <n v="35"/>
    <s v="Adults"/>
    <s v="Female"/>
    <s v="Heart Disease"/>
    <s v="Unknown"/>
    <x v="2"/>
    <s v="140/90"/>
    <n v="160"/>
    <s v="Medication"/>
    <d v="2019-12-01T00:00:00"/>
    <s v="Dr. Lee"/>
    <n v="120.65"/>
    <s v="X-ray"/>
    <x v="2"/>
    <n v="460.84"/>
    <s v="Pending"/>
    <s v="0%"/>
  </r>
  <r>
    <s v="P0722"/>
    <s v="Laura Martinez"/>
    <n v="60"/>
    <s v="Senior Adults"/>
    <s v="Female"/>
    <s v="Diabetes"/>
    <s v="Lisinopril"/>
    <x v="2"/>
    <s v="105/68"/>
    <n v="146"/>
    <s v="Surgery"/>
    <d v="2019-12-01T00:00:00"/>
    <s v="Dr. Smith"/>
    <n v="87.92"/>
    <s v="Consultation"/>
    <x v="2"/>
    <n v="413.22"/>
    <s v="Paid"/>
    <s v="25%"/>
  </r>
  <r>
    <s v="P0723"/>
    <s v="John Doe"/>
    <n v="25"/>
    <s v="Young Adults"/>
    <s v="Male"/>
    <s v="Asthma"/>
    <s v="Unknown"/>
    <x v="0"/>
    <s v="120/80"/>
    <n v="146"/>
    <s v="Dietary Changes"/>
    <d v="2020-01-15T00:00:00"/>
    <s v="Dr. Patel"/>
    <n v="80.91"/>
    <s v="MRI Scan"/>
    <x v="0"/>
    <n v="401.31"/>
    <s v="Not Paid"/>
    <s v="0%"/>
  </r>
  <r>
    <s v="P0724"/>
    <s v="Mary Clark"/>
    <n v="25"/>
    <s v="Young Adults"/>
    <s v="Female"/>
    <s v="Hypertension"/>
    <s v="Metformin"/>
    <x v="3"/>
    <s v="130/85"/>
    <n v="220"/>
    <s v="Physiotherapy"/>
    <d v="2020-02-20T00:00:00"/>
    <s v="Dr. Brown"/>
    <n v="14.43"/>
    <s v="X-ray"/>
    <x v="3"/>
    <n v="69.17"/>
    <s v="Not Paid"/>
    <s v="50%"/>
  </r>
  <r>
    <s v="P0725"/>
    <s v="John Doe"/>
    <n v="46"/>
    <s v="Middle Age Adults"/>
    <s v="Female"/>
    <s v="Asthma"/>
    <s v="Lisinopril"/>
    <x v="3"/>
    <s v="140/90"/>
    <n v="180"/>
    <s v="Surgery"/>
    <d v="2020-02-20T00:00:00"/>
    <s v="Dr. Johnson"/>
    <n v="155.94"/>
    <s v="Medication Refill"/>
    <x v="3"/>
    <n v="161.94"/>
    <s v="Pending"/>
    <s v="75%"/>
  </r>
  <r>
    <s v="P0726"/>
    <s v="Emily Davis"/>
    <n v="70"/>
    <s v="Senior Adults"/>
    <s v="Female"/>
    <s v="Hypertension"/>
    <s v="Albuterol"/>
    <x v="3"/>
    <s v="110/70"/>
    <n v="180"/>
    <s v="Physiotherapy"/>
    <d v="2020-02-20T00:00:00"/>
    <s v="Dr. Williams"/>
    <n v="185.03"/>
    <s v="Medication Refill"/>
    <x v="3"/>
    <n v="471.45"/>
    <s v="Paid"/>
    <s v="50%"/>
  </r>
  <r>
    <s v="P0727"/>
    <s v="Laura Martinez"/>
    <n v="25"/>
    <s v="Young Adults"/>
    <s v="Male"/>
    <s v="Diabetes"/>
    <s v="Lisinopril"/>
    <x v="2"/>
    <s v="120/80"/>
    <n v="146"/>
    <s v="Physiotherapy"/>
    <d v="2019-12-01T00:00:00"/>
    <s v="Dr. Lee"/>
    <n v="68.72"/>
    <s v="Physiotherapy"/>
    <x v="2"/>
    <n v="401.97"/>
    <s v="Paid"/>
    <s v="25%"/>
  </r>
  <r>
    <s v="P0728"/>
    <s v="Michael Wilson"/>
    <n v="35"/>
    <s v="Adults"/>
    <s v="Female"/>
    <s v="Asthma"/>
    <s v="Atorvastatin"/>
    <x v="1"/>
    <s v="140/90"/>
    <n v="200"/>
    <s v="Surgery"/>
    <d v="2018-04-05T00:00:00"/>
    <s v="Dr. Brown"/>
    <n v="51.9"/>
    <s v="Physiotherapy"/>
    <x v="1"/>
    <n v="173.67"/>
    <s v="Not Paid"/>
    <s v="0%"/>
  </r>
  <r>
    <s v="P0729"/>
    <s v="Jane Smith"/>
    <n v="70"/>
    <s v="Senior Adults"/>
    <s v="Female"/>
    <s v="Asthma"/>
    <s v="Albuterol"/>
    <x v="4"/>
    <s v="120/80"/>
    <n v="160"/>
    <s v="Counseling"/>
    <d v="2019-03-25T00:00:00"/>
    <s v="Dr. Lee"/>
    <n v="115.26"/>
    <s v="Physiotherapy"/>
    <x v="4"/>
    <n v="112.97"/>
    <s v="Pending"/>
    <s v="75%"/>
  </r>
  <r>
    <s v="P0730"/>
    <s v="Sarah Johnson"/>
    <n v="35"/>
    <s v="Adults"/>
    <s v="Male"/>
    <s v="Diabetes"/>
    <s v="Atorvastatin"/>
    <x v="2"/>
    <s v="110/70"/>
    <n v="160"/>
    <s v="Surgery"/>
    <d v="2019-12-01T00:00:00"/>
    <s v="Dr. Williams"/>
    <n v="191.03"/>
    <s v="Blood Test"/>
    <x v="2"/>
    <n v="184.04"/>
    <s v="Paid"/>
    <s v="75%"/>
  </r>
  <r>
    <s v="P0731"/>
    <s v="Michael Wilson"/>
    <n v="25"/>
    <s v="Young Adults"/>
    <s v="Female"/>
    <s v="Asthma"/>
    <s v="Albuterol"/>
    <x v="3"/>
    <s v="140/90"/>
    <n v="200"/>
    <s v="Counseling"/>
    <d v="2020-02-20T00:00:00"/>
    <s v="Dr. Lee"/>
    <n v="161.32"/>
    <s v="Consultation"/>
    <x v="3"/>
    <n v="473.58"/>
    <s v="Pending"/>
    <s v="75%"/>
  </r>
  <r>
    <s v="P0732"/>
    <s v="Jane Smith"/>
    <n v="25"/>
    <s v="Young Adults"/>
    <s v="Female"/>
    <s v="Hypertension"/>
    <s v="Unknown"/>
    <x v="2"/>
    <s v="110/70"/>
    <n v="146"/>
    <s v="Dietary Changes"/>
    <d v="2019-12-01T00:00:00"/>
    <s v="Dr. Lee"/>
    <n v="61.68"/>
    <s v="Consultation"/>
    <x v="2"/>
    <n v="160.63999999999999"/>
    <s v="Pending"/>
    <s v="50%"/>
  </r>
  <r>
    <s v="P0733"/>
    <s v="Robert Brown"/>
    <n v="46"/>
    <s v="Middle Age Adults"/>
    <s v="Male"/>
    <s v="Asthma"/>
    <s v="Lisinopril"/>
    <x v="0"/>
    <s v="105/68"/>
    <n v="160"/>
    <s v="Dietary Changes"/>
    <d v="2020-01-15T00:00:00"/>
    <s v="Dr. Johnson"/>
    <n v="85.63"/>
    <s v="Blood Test"/>
    <x v="0"/>
    <n v="162.83000000000001"/>
    <s v="Pending"/>
    <s v="75%"/>
  </r>
  <r>
    <s v="P0734"/>
    <s v="James Taylor"/>
    <n v="25"/>
    <s v="Young Adults"/>
    <s v="Female"/>
    <s v="Heart Disease"/>
    <s v="Metformin"/>
    <x v="3"/>
    <s v="110/70"/>
    <n v="180"/>
    <s v="Counseling"/>
    <d v="2020-02-20T00:00:00"/>
    <s v="Dr. Johnson"/>
    <n v="149.30000000000001"/>
    <s v="Consultation"/>
    <x v="3"/>
    <n v="450.06"/>
    <s v="Pending"/>
    <s v="25%"/>
  </r>
  <r>
    <s v="P0735"/>
    <s v="David Lee"/>
    <n v="70"/>
    <s v="Senior Adults"/>
    <s v="Male"/>
    <s v="Unknown"/>
    <s v="Albuterol"/>
    <x v="0"/>
    <s v="105/68"/>
    <n v="200"/>
    <s v="Surgery"/>
    <d v="2020-01-15T00:00:00"/>
    <s v="Dr. Brown"/>
    <n v="21.09"/>
    <s v="Blood Test"/>
    <x v="0"/>
    <n v="128.69"/>
    <s v="Pending"/>
    <s v="25%"/>
  </r>
  <r>
    <s v="P0736"/>
    <s v="David Lee"/>
    <n v="70"/>
    <s v="Senior Adults"/>
    <s v="Female"/>
    <s v="Hypertension"/>
    <s v="Albuterol"/>
    <x v="3"/>
    <s v="140/90"/>
    <n v="220"/>
    <s v="Medication"/>
    <d v="2020-02-20T00:00:00"/>
    <s v="Dr. Williams"/>
    <n v="69.42"/>
    <s v="Consultation"/>
    <x v="3"/>
    <n v="184.47"/>
    <s v="Pending"/>
    <s v="75%"/>
  </r>
  <r>
    <s v="P0737"/>
    <s v="Sarah Johnson"/>
    <n v="70"/>
    <s v="Senior Adults"/>
    <s v="Female"/>
    <s v="Heart Disease"/>
    <s v="Atorvastatin"/>
    <x v="2"/>
    <s v="105/68"/>
    <n v="146"/>
    <s v="Lifestyle Modification"/>
    <d v="2019-12-01T00:00:00"/>
    <s v="Dr. Williams"/>
    <n v="144.41"/>
    <s v="Blood Test"/>
    <x v="2"/>
    <n v="89.15"/>
    <s v="Not Paid"/>
    <s v="0%"/>
  </r>
  <r>
    <s v="P0738"/>
    <s v="Laura Martinez"/>
    <n v="46"/>
    <s v="Middle Age Adults"/>
    <s v="Male"/>
    <s v="Diabetes"/>
    <s v="Unknown"/>
    <x v="1"/>
    <s v="140/90"/>
    <n v="200"/>
    <s v="Counseling"/>
    <d v="2018-04-05T00:00:00"/>
    <s v="Dr. Williams"/>
    <n v="61.32"/>
    <s v="Consultation"/>
    <x v="1"/>
    <n v="91.48"/>
    <s v="Pending"/>
    <s v="75%"/>
  </r>
  <r>
    <s v="P0739"/>
    <s v="Emily Davis"/>
    <n v="46"/>
    <s v="Middle Age Adults"/>
    <s v="Female"/>
    <s v="Hypertension"/>
    <s v="Atorvastatin"/>
    <x v="4"/>
    <s v="140/90"/>
    <n v="160"/>
    <s v="Counseling"/>
    <d v="2019-03-25T00:00:00"/>
    <s v="Dr. Smith"/>
    <n v="60.67"/>
    <s v="Medication Refill"/>
    <x v="4"/>
    <n v="428.25"/>
    <s v="Pending"/>
    <s v="0%"/>
  </r>
  <r>
    <s v="P0740"/>
    <s v="Laura Martinez"/>
    <n v="25"/>
    <s v="Young Adults"/>
    <s v="Female"/>
    <s v="Unknown"/>
    <s v="Atorvastatin"/>
    <x v="0"/>
    <s v="130/85"/>
    <n v="146"/>
    <s v="Physiotherapy"/>
    <d v="2020-01-15T00:00:00"/>
    <s v="Dr. Patel"/>
    <n v="39.869999999999997"/>
    <s v="Blood Test"/>
    <x v="0"/>
    <n v="110.96"/>
    <s v="Pending"/>
    <s v="75%"/>
  </r>
  <r>
    <s v="P0741"/>
    <s v="Emily Davis"/>
    <n v="40"/>
    <s v="Middle Age Adults"/>
    <s v="Female"/>
    <s v="Unknown"/>
    <s v="Unknown"/>
    <x v="2"/>
    <s v="140/90"/>
    <n v="180"/>
    <s v="Physiotherapy"/>
    <d v="2019-12-01T00:00:00"/>
    <s v="Dr. Patel"/>
    <n v="60.52"/>
    <s v="X-ray"/>
    <x v="2"/>
    <n v="121.79"/>
    <s v="Not Paid"/>
    <s v="75%"/>
  </r>
  <r>
    <s v="P0742"/>
    <s v="Laura Martinez"/>
    <n v="40"/>
    <s v="Middle Age Adults"/>
    <s v="Female"/>
    <s v="Diabetes"/>
    <s v="Metformin"/>
    <x v="1"/>
    <s v="105/68"/>
    <n v="146"/>
    <s v="Surgery"/>
    <d v="2018-04-05T00:00:00"/>
    <s v="Dr. Lee"/>
    <n v="171.13"/>
    <s v="Consultation"/>
    <x v="1"/>
    <n v="110.24"/>
    <s v="Not Paid"/>
    <s v="50%"/>
  </r>
  <r>
    <s v="P0743"/>
    <s v="James Taylor"/>
    <n v="46"/>
    <s v="Middle Age Adults"/>
    <s v="Male"/>
    <s v="Diabetes"/>
    <s v="Atorvastatin"/>
    <x v="2"/>
    <s v="130/85"/>
    <n v="146"/>
    <s v="Surgery"/>
    <d v="2019-12-01T00:00:00"/>
    <s v="Dr. Lee"/>
    <n v="116.99"/>
    <s v="Consultation"/>
    <x v="2"/>
    <n v="58.41"/>
    <s v="Pending"/>
    <s v="25%"/>
  </r>
  <r>
    <s v="P0744"/>
    <s v="Robert Brown"/>
    <n v="25"/>
    <s v="Young Adults"/>
    <s v="Female"/>
    <s v="Hypertension"/>
    <s v="Atorvastatin"/>
    <x v="0"/>
    <s v="130/85"/>
    <n v="180"/>
    <s v="Physiotherapy"/>
    <d v="2020-01-15T00:00:00"/>
    <s v="Dr. Williams"/>
    <n v="107.53"/>
    <s v="Physiotherapy"/>
    <x v="0"/>
    <n v="290.19"/>
    <s v="Pending"/>
    <s v="50%"/>
  </r>
  <r>
    <s v="P0745"/>
    <s v="Robert Brown"/>
    <n v="40"/>
    <s v="Middle Age Adults"/>
    <s v="Male"/>
    <s v="Asthma"/>
    <s v="Albuterol"/>
    <x v="4"/>
    <s v="140/90"/>
    <n v="180"/>
    <s v="Medication"/>
    <d v="2019-03-25T00:00:00"/>
    <s v="Dr. Lee"/>
    <n v="30.22"/>
    <s v="MRI Scan"/>
    <x v="4"/>
    <n v="494.89"/>
    <s v="Not Paid"/>
    <s v="75%"/>
  </r>
  <r>
    <s v="P0746"/>
    <s v="Jane Smith"/>
    <n v="25"/>
    <s v="Young Adults"/>
    <s v="Male"/>
    <s v="Diabetes"/>
    <s v="Unknown"/>
    <x v="2"/>
    <s v="110/70"/>
    <n v="146"/>
    <s v="Counseling"/>
    <d v="2019-12-01T00:00:00"/>
    <s v="Dr. Lee"/>
    <n v="134.69999999999999"/>
    <s v="Blood Test"/>
    <x v="2"/>
    <n v="416.16"/>
    <s v="Not Paid"/>
    <s v="75%"/>
  </r>
  <r>
    <s v="P0747"/>
    <s v="Mary Clark"/>
    <n v="25"/>
    <s v="Young Adults"/>
    <s v="Male"/>
    <s v="Asthma"/>
    <s v="Lisinopril"/>
    <x v="3"/>
    <s v="110/70"/>
    <n v="180"/>
    <s v="Dietary Changes"/>
    <d v="2020-02-20T00:00:00"/>
    <s v="Dr. Smith"/>
    <n v="160.63999999999999"/>
    <s v="Medication Refill"/>
    <x v="3"/>
    <n v="465.85"/>
    <s v="Not Paid"/>
    <s v="0%"/>
  </r>
  <r>
    <s v="P0748"/>
    <s v="Robert Brown"/>
    <n v="25"/>
    <s v="Young Adults"/>
    <s v="Female"/>
    <s v="Heart Disease"/>
    <s v="Metformin"/>
    <x v="1"/>
    <s v="130/85"/>
    <n v="200"/>
    <s v="Lifestyle Modification"/>
    <d v="2018-04-05T00:00:00"/>
    <s v="Dr. Williams"/>
    <n v="198.18"/>
    <s v="Consultation"/>
    <x v="1"/>
    <n v="161.94999999999999"/>
    <s v="Not Paid"/>
    <s v="50%"/>
  </r>
  <r>
    <s v="P0749"/>
    <s v="Robert Brown"/>
    <n v="60"/>
    <s v="Senior Adults"/>
    <s v="Female"/>
    <s v="Unknown"/>
    <s v="Metformin"/>
    <x v="2"/>
    <s v="140/90"/>
    <n v="180"/>
    <s v="Medication"/>
    <d v="2019-12-01T00:00:00"/>
    <s v="Dr. Patel"/>
    <n v="109.9"/>
    <s v="Blood Test"/>
    <x v="2"/>
    <n v="446.72"/>
    <s v="Pending"/>
    <s v="25%"/>
  </r>
  <r>
    <s v="P0750"/>
    <s v="Michael Wilson"/>
    <n v="70"/>
    <s v="Senior Adults"/>
    <s v="Female"/>
    <s v="Asthma"/>
    <s v="Unknown"/>
    <x v="1"/>
    <s v="110/70"/>
    <n v="180"/>
    <s v="Counseling"/>
    <d v="2018-04-05T00:00:00"/>
    <s v="Dr. Smith"/>
    <n v="24.01"/>
    <s v="Blood Test"/>
    <x v="1"/>
    <n v="411.6"/>
    <s v="Paid"/>
    <s v="50%"/>
  </r>
  <r>
    <s v="P0751"/>
    <s v="Michael Wilson"/>
    <n v="25"/>
    <s v="Young Adults"/>
    <s v="Female"/>
    <s v="Unknown"/>
    <s v="Albuterol"/>
    <x v="3"/>
    <s v="140/90"/>
    <n v="146"/>
    <s v="Lifestyle Modification"/>
    <d v="2020-02-20T00:00:00"/>
    <s v="Dr. Brown"/>
    <n v="164.89"/>
    <s v="X-ray"/>
    <x v="3"/>
    <n v="446.85"/>
    <s v="Paid"/>
    <s v="50%"/>
  </r>
  <r>
    <s v="P0752"/>
    <s v="Jane Smith"/>
    <n v="60"/>
    <s v="Senior Adults"/>
    <s v="Female"/>
    <s v="Asthma"/>
    <s v="Albuterol"/>
    <x v="4"/>
    <s v="140/90"/>
    <n v="200"/>
    <s v="Surgery"/>
    <d v="2019-03-25T00:00:00"/>
    <s v="Dr. Williams"/>
    <n v="16.36"/>
    <s v="Consultation"/>
    <x v="4"/>
    <n v="340.27"/>
    <s v="Pending"/>
    <s v="0%"/>
  </r>
  <r>
    <s v="P0753"/>
    <s v="Mary Clark"/>
    <n v="46"/>
    <s v="Middle Age Adults"/>
    <s v="Female"/>
    <s v="Heart Disease"/>
    <s v="Unknown"/>
    <x v="4"/>
    <s v="130/85"/>
    <n v="220"/>
    <s v="Lifestyle Modification"/>
    <d v="2019-03-25T00:00:00"/>
    <s v="Dr. Brown"/>
    <n v="116.69"/>
    <s v="Physiotherapy"/>
    <x v="4"/>
    <n v="417.74"/>
    <s v="Not Paid"/>
    <s v="75%"/>
  </r>
  <r>
    <s v="P0754"/>
    <s v="Sarah Johnson"/>
    <n v="40"/>
    <s v="Middle Age Adults"/>
    <s v="Female"/>
    <s v="Diabetes"/>
    <s v="Albuterol"/>
    <x v="3"/>
    <s v="130/85"/>
    <n v="220"/>
    <s v="Lifestyle Modification"/>
    <d v="2020-02-20T00:00:00"/>
    <s v="Dr. Johnson"/>
    <n v="92.82"/>
    <s v="Medication Refill"/>
    <x v="3"/>
    <n v="107.09"/>
    <s v="Paid"/>
    <s v="50%"/>
  </r>
  <r>
    <s v="P0755"/>
    <s v="Michael Wilson"/>
    <n v="70"/>
    <s v="Senior Adults"/>
    <s v="Female"/>
    <s v="Heart Disease"/>
    <s v="Metformin"/>
    <x v="1"/>
    <s v="120/80"/>
    <n v="160"/>
    <s v="Physiotherapy"/>
    <d v="2018-04-05T00:00:00"/>
    <s v="Dr. Johnson"/>
    <n v="92.11"/>
    <s v="MRI Scan"/>
    <x v="1"/>
    <n v="416.86"/>
    <s v="Not Paid"/>
    <s v="0%"/>
  </r>
  <r>
    <s v="P0756"/>
    <s v="Sarah Johnson"/>
    <n v="40"/>
    <s v="Middle Age Adults"/>
    <s v="Female"/>
    <s v="Diabetes"/>
    <s v="Metformin"/>
    <x v="2"/>
    <s v="110/70"/>
    <n v="180"/>
    <s v="Counseling"/>
    <d v="2019-12-01T00:00:00"/>
    <s v="Dr. Brown"/>
    <n v="11.46"/>
    <s v="MRI Scan"/>
    <x v="2"/>
    <n v="437.51"/>
    <s v="Not Paid"/>
    <s v="25%"/>
  </r>
  <r>
    <s v="P0757"/>
    <s v="John Doe"/>
    <n v="70"/>
    <s v="Senior Adults"/>
    <s v="Male"/>
    <s v="Diabetes"/>
    <s v="Lisinopril"/>
    <x v="3"/>
    <s v="110/70"/>
    <n v="180"/>
    <s v="Dietary Changes"/>
    <d v="2020-02-20T00:00:00"/>
    <s v="Dr. Johnson"/>
    <n v="49.76"/>
    <s v="Physiotherapy"/>
    <x v="3"/>
    <n v="249.8"/>
    <s v="Paid"/>
    <s v="0%"/>
  </r>
  <r>
    <s v="P0758"/>
    <s v="Michael Wilson"/>
    <n v="40"/>
    <s v="Middle Age Adults"/>
    <s v="Female"/>
    <s v="Unknown"/>
    <s v="Unknown"/>
    <x v="0"/>
    <s v="110/70"/>
    <n v="200"/>
    <s v="Insulin injections"/>
    <d v="2020-01-15T00:00:00"/>
    <s v="Dr. White"/>
    <n v="80"/>
    <s v="Consultation"/>
    <x v="0"/>
    <n v="100"/>
    <s v="Paid"/>
    <s v="80%"/>
  </r>
  <r>
    <s v="P0759"/>
    <s v="James Taylor"/>
    <n v="70"/>
    <s v="Senior Adults"/>
    <s v="Male"/>
    <s v="Heart Disease"/>
    <s v="Atorvastatin"/>
    <x v="1"/>
    <s v="105/68"/>
    <n v="220"/>
    <s v="Dietary Changes"/>
    <d v="2018-04-05T00:00:00"/>
    <s v="Dr. Patel"/>
    <n v="186.91"/>
    <s v="Blood Test"/>
    <x v="1"/>
    <n v="347.45"/>
    <s v="Pending"/>
    <s v="50%"/>
  </r>
  <r>
    <s v="P0760"/>
    <s v="Mary Clark"/>
    <n v="40"/>
    <s v="Middle Age Adults"/>
    <s v="Male"/>
    <s v="Asthma"/>
    <s v="Atorvastatin"/>
    <x v="4"/>
    <s v="140/90"/>
    <n v="160"/>
    <s v="Dietary Changes"/>
    <d v="2019-03-25T00:00:00"/>
    <s v="Dr. Lee"/>
    <n v="154.87"/>
    <s v="X-ray"/>
    <x v="4"/>
    <n v="428.09"/>
    <s v="Pending"/>
    <s v="75%"/>
  </r>
  <r>
    <s v="P0761"/>
    <s v="Jane Smith"/>
    <n v="40"/>
    <s v="Middle Age Adults"/>
    <s v="Male"/>
    <s v="Heart Disease"/>
    <s v="Lisinopril"/>
    <x v="3"/>
    <s v="130/85"/>
    <n v="200"/>
    <s v="Counseling"/>
    <d v="2020-02-20T00:00:00"/>
    <s v="Dr. Johnson"/>
    <n v="54.55"/>
    <s v="X-ray"/>
    <x v="3"/>
    <n v="434.18"/>
    <s v="Pending"/>
    <s v="50%"/>
  </r>
  <r>
    <s v="P0762"/>
    <s v="John Doe"/>
    <n v="40"/>
    <s v="Middle Age Adults"/>
    <s v="Female"/>
    <s v="Unknown"/>
    <s v="Lisinopril"/>
    <x v="4"/>
    <s v="110/70"/>
    <n v="180"/>
    <s v="Physiotherapy"/>
    <d v="2019-03-25T00:00:00"/>
    <s v="Dr. Patel"/>
    <n v="29.42"/>
    <s v="Medication Refill"/>
    <x v="4"/>
    <n v="442.55"/>
    <s v="Paid"/>
    <s v="50%"/>
  </r>
  <r>
    <s v="P0763"/>
    <s v="Mary Clark"/>
    <n v="40"/>
    <s v="Middle Age Adults"/>
    <s v="Female"/>
    <s v="Diabetes"/>
    <s v="Albuterol"/>
    <x v="1"/>
    <s v="120/80"/>
    <n v="220"/>
    <s v="Counseling"/>
    <d v="2018-04-05T00:00:00"/>
    <s v="Dr. Johnson"/>
    <n v="120.09"/>
    <s v="Physiotherapy"/>
    <x v="1"/>
    <n v="432.89"/>
    <s v="Pending"/>
    <s v="25%"/>
  </r>
  <r>
    <s v="P0764"/>
    <s v="James Taylor"/>
    <n v="46"/>
    <s v="Middle Age Adults"/>
    <s v="Female"/>
    <s v="Unknown"/>
    <s v="Lisinopril"/>
    <x v="4"/>
    <s v="110/70"/>
    <n v="160"/>
    <s v="Physiotherapy"/>
    <d v="2019-03-25T00:00:00"/>
    <s v="Dr. Johnson"/>
    <n v="72.680000000000007"/>
    <s v="MRI Scan"/>
    <x v="4"/>
    <n v="111.73"/>
    <s v="Paid"/>
    <s v="75%"/>
  </r>
  <r>
    <s v="P0765"/>
    <s v="Mary Clark"/>
    <n v="25"/>
    <s v="Young Adults"/>
    <s v="Male"/>
    <s v="Hypertension"/>
    <s v="Lisinopril"/>
    <x v="3"/>
    <s v="140/90"/>
    <n v="146"/>
    <s v="Surgery"/>
    <d v="2020-02-20T00:00:00"/>
    <s v="Dr. Patel"/>
    <n v="81.040000000000006"/>
    <s v="Blood Test"/>
    <x v="3"/>
    <n v="220.32"/>
    <s v="Not Paid"/>
    <s v="25%"/>
  </r>
  <r>
    <s v="P0766"/>
    <s v="James Taylor"/>
    <n v="35"/>
    <s v="Adults"/>
    <s v="Female"/>
    <s v="Hypertension"/>
    <s v="Atorvastatin"/>
    <x v="1"/>
    <s v="140/90"/>
    <n v="220"/>
    <s v="Lifestyle Modification"/>
    <d v="2018-04-05T00:00:00"/>
    <s v="Dr. Johnson"/>
    <n v="69.010000000000005"/>
    <s v="Physiotherapy"/>
    <x v="1"/>
    <n v="122.44"/>
    <s v="Pending"/>
    <s v="0%"/>
  </r>
  <r>
    <s v="P0767"/>
    <s v="James Taylor"/>
    <n v="60"/>
    <s v="Senior Adults"/>
    <s v="Male"/>
    <s v="Asthma"/>
    <s v="Albuterol"/>
    <x v="0"/>
    <s v="130/85"/>
    <n v="160"/>
    <s v="Medication"/>
    <d v="2020-01-15T00:00:00"/>
    <s v="Dr. Williams"/>
    <n v="60.25"/>
    <s v="Blood Test"/>
    <x v="0"/>
    <n v="112.46"/>
    <s v="Pending"/>
    <s v="25%"/>
  </r>
  <r>
    <s v="P0768"/>
    <s v="Sarah Johnson"/>
    <n v="35"/>
    <s v="Adults"/>
    <s v="Female"/>
    <s v="Unknown"/>
    <s v="Lisinopril"/>
    <x v="3"/>
    <s v="105/68"/>
    <n v="200"/>
    <s v="Lifestyle Modification"/>
    <d v="2020-02-20T00:00:00"/>
    <s v="Dr. Johnson"/>
    <n v="135.61000000000001"/>
    <s v="Medication Refill"/>
    <x v="3"/>
    <n v="264.74"/>
    <s v="Paid"/>
    <s v="75%"/>
  </r>
  <r>
    <s v="P0769"/>
    <s v="Laura Martinez"/>
    <n v="35"/>
    <s v="Adults"/>
    <s v="Female"/>
    <s v="Asthma"/>
    <s v="Lisinopril"/>
    <x v="2"/>
    <s v="130/85"/>
    <n v="146"/>
    <s v="Dietary Changes"/>
    <d v="2019-12-01T00:00:00"/>
    <s v="Dr. Johnson"/>
    <n v="75.760000000000005"/>
    <s v="Blood Test"/>
    <x v="2"/>
    <n v="308.61"/>
    <s v="Pending"/>
    <s v="0%"/>
  </r>
  <r>
    <s v="P0770"/>
    <s v="John Doe"/>
    <n v="70"/>
    <s v="Senior Adults"/>
    <s v="Female"/>
    <s v="Asthma"/>
    <s v="Albuterol"/>
    <x v="3"/>
    <s v="110/70"/>
    <n v="160"/>
    <s v="Lifestyle Modification"/>
    <d v="2020-02-20T00:00:00"/>
    <s v="Dr. Williams"/>
    <n v="191.58"/>
    <s v="Physiotherapy"/>
    <x v="3"/>
    <n v="164.94"/>
    <s v="Pending"/>
    <s v="25%"/>
  </r>
  <r>
    <s v="P0771"/>
    <s v="Mary Clark"/>
    <n v="25"/>
    <s v="Young Adults"/>
    <s v="Male"/>
    <s v="Hypertension"/>
    <s v="Unknown"/>
    <x v="1"/>
    <s v="120/80"/>
    <n v="160"/>
    <s v="Counseling"/>
    <d v="2018-04-05T00:00:00"/>
    <s v="Dr. Patel"/>
    <n v="111.11"/>
    <s v="Consultation"/>
    <x v="1"/>
    <n v="479.55"/>
    <s v="Pending"/>
    <s v="75%"/>
  </r>
  <r>
    <s v="P0772"/>
    <s v="Emily Davis"/>
    <n v="70"/>
    <s v="Senior Adults"/>
    <s v="Female"/>
    <s v="Asthma"/>
    <s v="Albuterol"/>
    <x v="3"/>
    <s v="130/85"/>
    <n v="180"/>
    <s v="Physiotherapy"/>
    <d v="2020-02-20T00:00:00"/>
    <s v="Dr. Patel"/>
    <n v="54.98"/>
    <s v="X-ray"/>
    <x v="3"/>
    <n v="436.99"/>
    <s v="Paid"/>
    <s v="50%"/>
  </r>
  <r>
    <s v="P0773"/>
    <s v="John Doe"/>
    <n v="25"/>
    <s v="Young Adults"/>
    <s v="Male"/>
    <s v="Hypertension"/>
    <s v="Atorvastatin"/>
    <x v="0"/>
    <s v="105/68"/>
    <n v="220"/>
    <s v="Surgery"/>
    <d v="2020-01-15T00:00:00"/>
    <s v="Dr. Patel"/>
    <n v="89.7"/>
    <s v="MRI Scan"/>
    <x v="0"/>
    <n v="386.55"/>
    <s v="Not Paid"/>
    <s v="75%"/>
  </r>
  <r>
    <s v="P0774"/>
    <s v="Laura Martinez"/>
    <n v="25"/>
    <s v="Young Adults"/>
    <s v="Female"/>
    <s v="Diabetes"/>
    <s v="Unknown"/>
    <x v="0"/>
    <s v="130/85"/>
    <n v="180"/>
    <s v="Surgery"/>
    <d v="2020-01-15T00:00:00"/>
    <s v="Dr. Smith"/>
    <n v="74.61"/>
    <s v="Medication Refill"/>
    <x v="0"/>
    <n v="191.22"/>
    <s v="Paid"/>
    <s v="25%"/>
  </r>
  <r>
    <s v="P0775"/>
    <s v="John Doe"/>
    <n v="40"/>
    <s v="Middle Age Adults"/>
    <s v="Male"/>
    <s v="Unknown"/>
    <s v="Metformin"/>
    <x v="2"/>
    <s v="140/90"/>
    <n v="146"/>
    <s v="Surgery"/>
    <d v="2019-12-01T00:00:00"/>
    <s v="Dr. Patel"/>
    <n v="187.73"/>
    <s v="Medication Refill"/>
    <x v="2"/>
    <n v="132.12"/>
    <s v="Pending"/>
    <s v="50%"/>
  </r>
  <r>
    <s v="P0776"/>
    <s v="Robert Brown"/>
    <n v="46"/>
    <s v="Middle Age Adults"/>
    <s v="Female"/>
    <s v="Asthma"/>
    <s v="Albuterol"/>
    <x v="4"/>
    <s v="110/70"/>
    <n v="160"/>
    <s v="Dietary Changes"/>
    <d v="2019-03-25T00:00:00"/>
    <s v="Dr. Patel"/>
    <n v="78.56"/>
    <s v="Physiotherapy"/>
    <x v="4"/>
    <n v="442.92"/>
    <s v="Pending"/>
    <s v="0%"/>
  </r>
  <r>
    <s v="P0777"/>
    <s v="Emily Davis"/>
    <n v="40"/>
    <s v="Middle Age Adults"/>
    <s v="Male"/>
    <s v="Hypertension"/>
    <s v="Atorvastatin"/>
    <x v="1"/>
    <s v="110/70"/>
    <n v="180"/>
    <s v="Physiotherapy"/>
    <d v="2018-04-05T00:00:00"/>
    <s v="Dr. Lee"/>
    <n v="158.57"/>
    <s v="Consultation"/>
    <x v="1"/>
    <n v="352.59"/>
    <s v="Paid"/>
    <s v="0%"/>
  </r>
  <r>
    <s v="P0778"/>
    <s v="Laura Martinez"/>
    <n v="46"/>
    <s v="Middle Age Adults"/>
    <s v="Female"/>
    <s v="Heart Disease"/>
    <s v="Unknown"/>
    <x v="1"/>
    <s v="110/70"/>
    <n v="220"/>
    <s v="Dietary Changes"/>
    <d v="2018-04-05T00:00:00"/>
    <s v="Dr. Johnson"/>
    <n v="184"/>
    <s v="X-ray"/>
    <x v="1"/>
    <n v="353.76"/>
    <s v="Pending"/>
    <s v="50%"/>
  </r>
  <r>
    <s v="P0779"/>
    <s v="Sarah Johnson"/>
    <n v="70"/>
    <s v="Senior Adults"/>
    <s v="Female"/>
    <s v="Asthma"/>
    <s v="Albuterol"/>
    <x v="4"/>
    <s v="110/70"/>
    <n v="146"/>
    <s v="Surgery"/>
    <d v="2019-03-25T00:00:00"/>
    <s v="Dr. Brown"/>
    <n v="129.72"/>
    <s v="Consultation"/>
    <x v="4"/>
    <n v="65.61"/>
    <s v="Pending"/>
    <s v="50%"/>
  </r>
  <r>
    <s v="P0780"/>
    <s v="Mary Clark"/>
    <n v="46"/>
    <s v="Middle Age Adults"/>
    <s v="Female"/>
    <s v="Diabetes"/>
    <s v="Lisinopril"/>
    <x v="0"/>
    <s v="110/70"/>
    <n v="200"/>
    <s v="Counseling"/>
    <d v="2020-01-15T00:00:00"/>
    <s v="Dr. Williams"/>
    <n v="75.06"/>
    <s v="Blood Test"/>
    <x v="0"/>
    <n v="152.13"/>
    <s v="Pending"/>
    <s v="0%"/>
  </r>
  <r>
    <s v="P0781"/>
    <s v="David Lee"/>
    <n v="70"/>
    <s v="Senior Adults"/>
    <s v="Female"/>
    <s v="Diabetes"/>
    <s v="Albuterol"/>
    <x v="0"/>
    <s v="110/70"/>
    <n v="180"/>
    <s v="Counseling"/>
    <d v="2020-01-15T00:00:00"/>
    <s v="Dr. Lee"/>
    <n v="187.76"/>
    <s v="Consultation"/>
    <x v="0"/>
    <n v="394.29"/>
    <s v="Paid"/>
    <s v="75%"/>
  </r>
  <r>
    <s v="P0782"/>
    <s v="Laura Martinez"/>
    <n v="35"/>
    <s v="Adults"/>
    <s v="Female"/>
    <s v="Heart Disease"/>
    <s v="Metformin"/>
    <x v="3"/>
    <s v="120/80"/>
    <n v="146"/>
    <s v="Antihistamines"/>
    <d v="2020-02-20T00:00:00"/>
    <s v="Dr. Green"/>
    <n v="30"/>
    <s v="Vaccination"/>
    <x v="3"/>
    <n v="50"/>
    <s v="Pending"/>
    <s v="100%"/>
  </r>
  <r>
    <s v="P0783"/>
    <s v="Jane Smith"/>
    <n v="35"/>
    <s v="Adults"/>
    <s v="Female"/>
    <s v="Hypertension"/>
    <s v="Albuterol"/>
    <x v="2"/>
    <s v="105/68"/>
    <n v="200"/>
    <s v="Medication"/>
    <d v="2019-12-01T00:00:00"/>
    <s v="Dr. Patel"/>
    <n v="130.44"/>
    <s v="Blood Test"/>
    <x v="2"/>
    <n v="187.22"/>
    <s v="Pending"/>
    <s v="25%"/>
  </r>
  <r>
    <s v="P0784"/>
    <s v="Mary Clark"/>
    <n v="46"/>
    <s v="Middle Age Adults"/>
    <s v="Male"/>
    <s v="Asthma"/>
    <s v="Unknown"/>
    <x v="2"/>
    <s v="110/70"/>
    <n v="180"/>
    <s v="Counseling"/>
    <d v="2019-12-01T00:00:00"/>
    <s v="Dr. Brown"/>
    <n v="34.479999999999997"/>
    <s v="X-ray"/>
    <x v="2"/>
    <n v="454.32"/>
    <s v="Not Paid"/>
    <s v="50%"/>
  </r>
  <r>
    <s v="P0785"/>
    <s v="Laura Martinez"/>
    <n v="46"/>
    <s v="Middle Age Adults"/>
    <s v="Male"/>
    <s v="Hypertension"/>
    <s v="Unknown"/>
    <x v="2"/>
    <s v="105/68"/>
    <n v="146"/>
    <s v="Medication"/>
    <d v="2019-12-01T00:00:00"/>
    <s v="Dr. Johnson"/>
    <n v="170.94"/>
    <s v="Consultation"/>
    <x v="2"/>
    <n v="180.32"/>
    <s v="Not Paid"/>
    <s v="50%"/>
  </r>
  <r>
    <s v="P0786"/>
    <s v="Robert Brown"/>
    <n v="70"/>
    <s v="Senior Adults"/>
    <s v="Male"/>
    <s v="Diabetes"/>
    <s v="Albuterol"/>
    <x v="3"/>
    <s v="110/70"/>
    <n v="146"/>
    <s v="Physiotherapy"/>
    <d v="2020-02-20T00:00:00"/>
    <s v="Dr. Williams"/>
    <n v="183.85"/>
    <s v="Physiotherapy"/>
    <x v="3"/>
    <n v="330.64"/>
    <s v="Paid"/>
    <s v="75%"/>
  </r>
  <r>
    <s v="P0787"/>
    <s v="David Lee"/>
    <n v="40"/>
    <s v="Middle Age Adults"/>
    <s v="Male"/>
    <s v="Hypertension"/>
    <s v="Unknown"/>
    <x v="2"/>
    <s v="130/85"/>
    <n v="180"/>
    <s v="Lifestyle Modification"/>
    <d v="2019-12-01T00:00:00"/>
    <s v="Dr. Johnson"/>
    <n v="157.79"/>
    <s v="Physiotherapy"/>
    <x v="2"/>
    <n v="341.34"/>
    <s v="Pending"/>
    <s v="50%"/>
  </r>
  <r>
    <s v="P0788"/>
    <s v="Robert Brown"/>
    <n v="70"/>
    <s v="Senior Adults"/>
    <s v="Male"/>
    <s v="Diabetes"/>
    <s v="Lisinopril"/>
    <x v="4"/>
    <s v="110/70"/>
    <n v="146"/>
    <s v="Lifestyle Modification"/>
    <d v="2019-03-25T00:00:00"/>
    <s v="Dr. Williams"/>
    <n v="71.510000000000005"/>
    <s v="Physiotherapy"/>
    <x v="4"/>
    <n v="93.65"/>
    <s v="Not Paid"/>
    <s v="50%"/>
  </r>
  <r>
    <s v="P0789"/>
    <s v="David Lee"/>
    <n v="40"/>
    <s v="Middle Age Adults"/>
    <s v="Female"/>
    <s v="Hypertension"/>
    <s v="Albuterol"/>
    <x v="3"/>
    <s v="140/90"/>
    <n v="160"/>
    <s v="Surgery"/>
    <d v="2020-02-20T00:00:00"/>
    <s v="Dr. Patel"/>
    <n v="159.79"/>
    <s v="Medication Refill"/>
    <x v="3"/>
    <n v="456.25"/>
    <s v="Pending"/>
    <s v="50%"/>
  </r>
  <r>
    <s v="P0790"/>
    <s v="Jane Smith"/>
    <n v="35"/>
    <s v="Adults"/>
    <s v="Male"/>
    <s v="Heart Disease"/>
    <s v="Lisinopril"/>
    <x v="4"/>
    <s v="120/80"/>
    <n v="180"/>
    <s v="Counseling"/>
    <d v="2019-03-25T00:00:00"/>
    <s v="Dr. Lee"/>
    <n v="99.4"/>
    <s v="Blood Test"/>
    <x v="4"/>
    <n v="486.91"/>
    <s v="Pending"/>
    <s v="75%"/>
  </r>
  <r>
    <s v="P0791"/>
    <s v="Mary Clark"/>
    <n v="25"/>
    <s v="Young Adults"/>
    <s v="Female"/>
    <s v="Unknown"/>
    <s v="Lisinopril"/>
    <x v="3"/>
    <s v="130/85"/>
    <n v="146"/>
    <s v="Surgery"/>
    <d v="2020-02-20T00:00:00"/>
    <s v="Dr. Brown"/>
    <n v="120.86"/>
    <s v="Consultation"/>
    <x v="3"/>
    <n v="432.96"/>
    <s v="Pending"/>
    <s v="0%"/>
  </r>
  <r>
    <s v="P0792"/>
    <s v="Sarah Johnson"/>
    <n v="46"/>
    <s v="Middle Age Adults"/>
    <s v="Female"/>
    <s v="Heart Disease"/>
    <s v="Atorvastatin"/>
    <x v="2"/>
    <s v="130/85"/>
    <n v="200"/>
    <s v="Medication"/>
    <d v="2019-12-01T00:00:00"/>
    <s v="Dr. Brown"/>
    <n v="77.92"/>
    <s v="MRI Scan"/>
    <x v="2"/>
    <n v="299.83999999999997"/>
    <s v="Paid"/>
    <s v="75%"/>
  </r>
  <r>
    <s v="P0793"/>
    <s v="Robert Brown"/>
    <n v="40"/>
    <s v="Middle Age Adults"/>
    <s v="Female"/>
    <s v="Heart Disease"/>
    <s v="Albuterol"/>
    <x v="4"/>
    <s v="140/90"/>
    <n v="200"/>
    <s v="Lifestyle Modification"/>
    <d v="2019-03-25T00:00:00"/>
    <s v="Dr. Patel"/>
    <n v="154.69999999999999"/>
    <s v="X-ray"/>
    <x v="4"/>
    <n v="193.02"/>
    <s v="Pending"/>
    <s v="25%"/>
  </r>
  <r>
    <s v="P0794"/>
    <s v="Robert Brown"/>
    <n v="70"/>
    <s v="Senior Adults"/>
    <s v="Female"/>
    <s v="Unknown"/>
    <s v="Unknown"/>
    <x v="4"/>
    <s v="110/70"/>
    <n v="160"/>
    <s v="Medication"/>
    <d v="2019-03-25T00:00:00"/>
    <s v="Dr. Patel"/>
    <n v="10.41"/>
    <s v="Consultation"/>
    <x v="4"/>
    <n v="74.510000000000005"/>
    <s v="Paid"/>
    <s v="75%"/>
  </r>
  <r>
    <s v="P0795"/>
    <s v="James Taylor"/>
    <n v="35"/>
    <s v="Adults"/>
    <s v="Female"/>
    <s v="Unknown"/>
    <s v="Lisinopril"/>
    <x v="4"/>
    <s v="120/80"/>
    <n v="180"/>
    <s v="Dietary Changes"/>
    <d v="2019-03-25T00:00:00"/>
    <s v="Dr. Patel"/>
    <n v="113.05"/>
    <s v="Medication Refill"/>
    <x v="4"/>
    <n v="438.45"/>
    <s v="Paid"/>
    <s v="50%"/>
  </r>
  <r>
    <s v="P0796"/>
    <s v="David Lee"/>
    <n v="40"/>
    <s v="Middle Age Adults"/>
    <s v="Female"/>
    <s v="Asthma"/>
    <s v="Atorvastatin"/>
    <x v="3"/>
    <s v="130/85"/>
    <n v="146"/>
    <s v="Medication"/>
    <d v="2020-02-20T00:00:00"/>
    <s v="Dr. Smith"/>
    <n v="184.46"/>
    <s v="MRI Scan"/>
    <x v="3"/>
    <n v="232.55"/>
    <s v="Pending"/>
    <s v="50%"/>
  </r>
  <r>
    <s v="P0797"/>
    <s v="Michael Wilson"/>
    <n v="70"/>
    <s v="Senior Adults"/>
    <s v="Female"/>
    <s v="Asthma"/>
    <s v="Albuterol"/>
    <x v="1"/>
    <s v="120/80"/>
    <n v="146"/>
    <s v="Lifestyle Modification"/>
    <d v="2018-04-05T00:00:00"/>
    <s v="Dr. Smith"/>
    <n v="10.16"/>
    <s v="Physiotherapy"/>
    <x v="1"/>
    <n v="66.81"/>
    <s v="Paid"/>
    <s v="25%"/>
  </r>
  <r>
    <s v="P0798"/>
    <s v="Mary Clark"/>
    <n v="46"/>
    <s v="Middle Age Adults"/>
    <s v="Male"/>
    <s v="Heart Disease"/>
    <s v="Albuterol"/>
    <x v="2"/>
    <s v="130/85"/>
    <n v="200"/>
    <s v="Dietary Changes"/>
    <d v="2019-12-01T00:00:00"/>
    <s v="Dr. Patel"/>
    <n v="41.71"/>
    <s v="MRI Scan"/>
    <x v="2"/>
    <n v="434.55"/>
    <s v="Pending"/>
    <s v="25%"/>
  </r>
  <r>
    <s v="P0799"/>
    <s v="David Lee"/>
    <n v="46"/>
    <s v="Middle Age Adults"/>
    <s v="Male"/>
    <s v="Heart Disease"/>
    <s v="Metformin"/>
    <x v="4"/>
    <s v="110/70"/>
    <n v="160"/>
    <s v="Counseling"/>
    <d v="2019-03-25T00:00:00"/>
    <s v="Dr. Patel"/>
    <n v="56.2"/>
    <s v="Blood Test"/>
    <x v="4"/>
    <n v="425.05"/>
    <s v="Not Paid"/>
    <s v="25%"/>
  </r>
  <r>
    <s v="P0800"/>
    <s v="James Taylor"/>
    <n v="60"/>
    <s v="Senior Adults"/>
    <s v="Female"/>
    <s v="Diabetes"/>
    <s v="Metformin"/>
    <x v="1"/>
    <s v="130/85"/>
    <n v="200"/>
    <s v="Lifestyle Modification"/>
    <d v="2018-04-05T00:00:00"/>
    <s v="Dr. Lee"/>
    <n v="177.37"/>
    <s v="MRI Scan"/>
    <x v="1"/>
    <n v="248.24"/>
    <s v="Pending"/>
    <s v="75%"/>
  </r>
  <r>
    <s v="P0801"/>
    <s v="John Doe"/>
    <n v="25"/>
    <s v="Young Adults"/>
    <s v="Male"/>
    <s v="Diabetes"/>
    <s v="Lisinopril"/>
    <x v="2"/>
    <s v="130/85"/>
    <n v="200"/>
    <s v="Medication"/>
    <d v="2019-12-01T00:00:00"/>
    <s v="Dr. Johnson"/>
    <n v="167.21"/>
    <s v="Blood Test"/>
    <x v="2"/>
    <n v="359.65"/>
    <s v="Pending"/>
    <s v="75%"/>
  </r>
  <r>
    <s v="P0802"/>
    <s v="David Lee"/>
    <n v="60"/>
    <s v="Senior Adults"/>
    <s v="Female"/>
    <s v="Asthma"/>
    <s v="Metformin"/>
    <x v="2"/>
    <s v="105/68"/>
    <n v="160"/>
    <s v="Dietary Changes"/>
    <d v="2019-12-01T00:00:00"/>
    <s v="Dr. Lee"/>
    <n v="167.01"/>
    <s v="Medication Refill"/>
    <x v="2"/>
    <n v="286.41000000000003"/>
    <s v="Pending"/>
    <s v="25%"/>
  </r>
  <r>
    <s v="P0803"/>
    <s v="Sarah Johnson"/>
    <n v="35"/>
    <s v="Adults"/>
    <s v="Female"/>
    <s v="Asthma"/>
    <s v="Lisinopril"/>
    <x v="4"/>
    <s v="110/70"/>
    <n v="180"/>
    <s v="Physiotherapy"/>
    <d v="2019-03-25T00:00:00"/>
    <s v="Dr. Smith"/>
    <n v="133.56"/>
    <s v="Consultation"/>
    <x v="4"/>
    <n v="368.88"/>
    <s v="Not Paid"/>
    <s v="75%"/>
  </r>
  <r>
    <s v="P0804"/>
    <s v="Mary Clark"/>
    <n v="40"/>
    <s v="Middle Age Adults"/>
    <s v="Male"/>
    <s v="Diabetes"/>
    <s v="Unknown"/>
    <x v="4"/>
    <s v="140/90"/>
    <n v="146"/>
    <s v="Dietary Changes"/>
    <d v="2019-03-25T00:00:00"/>
    <s v="Dr. Williams"/>
    <n v="186.63"/>
    <s v="Blood Test"/>
    <x v="4"/>
    <n v="164.3"/>
    <s v="Pending"/>
    <s v="75%"/>
  </r>
  <r>
    <s v="P0805"/>
    <s v="James Taylor"/>
    <n v="35"/>
    <s v="Adults"/>
    <s v="Female"/>
    <s v="Diabetes"/>
    <s v="Lisinopril"/>
    <x v="3"/>
    <s v="140/90"/>
    <n v="180"/>
    <s v="Lifestyle Modification"/>
    <d v="2020-02-20T00:00:00"/>
    <s v="Dr. Johnson"/>
    <n v="171.19"/>
    <s v="X-ray"/>
    <x v="3"/>
    <n v="124.48"/>
    <s v="Pending"/>
    <s v="75%"/>
  </r>
  <r>
    <s v="P0806"/>
    <s v="John Doe"/>
    <n v="70"/>
    <s v="Senior Adults"/>
    <s v="Male"/>
    <s v="Hypertension"/>
    <s v="Metformin"/>
    <x v="1"/>
    <s v="110/70"/>
    <n v="220"/>
    <s v="Physiotherapy"/>
    <d v="2018-04-05T00:00:00"/>
    <s v="Dr. Brown"/>
    <n v="101.44"/>
    <s v="Blood Test"/>
    <x v="1"/>
    <n v="345.8"/>
    <s v="Pending"/>
    <s v="75%"/>
  </r>
  <r>
    <s v="P0807"/>
    <s v="Emily Davis"/>
    <n v="46"/>
    <s v="Middle Age Adults"/>
    <s v="Male"/>
    <s v="Hypertension"/>
    <s v="Unknown"/>
    <x v="1"/>
    <s v="140/90"/>
    <n v="220"/>
    <s v="Counseling"/>
    <d v="2018-04-05T00:00:00"/>
    <s v="Dr. Brown"/>
    <n v="154.63999999999999"/>
    <s v="MRI Scan"/>
    <x v="1"/>
    <n v="65.36"/>
    <s v="Paid"/>
    <s v="25%"/>
  </r>
  <r>
    <s v="P0808"/>
    <s v="James Taylor"/>
    <n v="60"/>
    <s v="Senior Adults"/>
    <s v="Female"/>
    <s v="Diabetes"/>
    <s v="Metformin"/>
    <x v="4"/>
    <s v="110/70"/>
    <n v="220"/>
    <s v="Lifestyle Modification"/>
    <d v="2019-03-25T00:00:00"/>
    <s v="Dr. Brown"/>
    <n v="68.459999999999994"/>
    <s v="Blood Test"/>
    <x v="4"/>
    <n v="319.2"/>
    <s v="Pending"/>
    <s v="50%"/>
  </r>
  <r>
    <s v="P0809"/>
    <s v="Emily Davis"/>
    <n v="60"/>
    <s v="Senior Adults"/>
    <s v="Female"/>
    <s v="Hypertension"/>
    <s v="Lisinopril"/>
    <x v="2"/>
    <s v="140/90"/>
    <n v="160"/>
    <s v="Dietary Changes"/>
    <d v="2019-12-01T00:00:00"/>
    <s v="Dr. Smith"/>
    <n v="169.1"/>
    <s v="Medication Refill"/>
    <x v="2"/>
    <n v="306.32"/>
    <s v="Not Paid"/>
    <s v="50%"/>
  </r>
  <r>
    <s v="P0810"/>
    <s v="Mary Clark"/>
    <n v="60"/>
    <s v="Senior Adults"/>
    <s v="Female"/>
    <s v="Unknown"/>
    <s v="Atorvastatin"/>
    <x v="4"/>
    <s v="105/68"/>
    <n v="200"/>
    <s v="Counseling"/>
    <d v="2019-03-25T00:00:00"/>
    <s v="Dr. Lee"/>
    <n v="29.3"/>
    <s v="Physiotherapy"/>
    <x v="4"/>
    <n v="412.26"/>
    <s v="Not Paid"/>
    <s v="25%"/>
  </r>
  <r>
    <s v="P0811"/>
    <s v="Robert Brown"/>
    <n v="35"/>
    <s v="Adults"/>
    <s v="Female"/>
    <s v="Asthma"/>
    <s v="Albuterol"/>
    <x v="2"/>
    <s v="140/90"/>
    <n v="180"/>
    <s v="Lifestyle Modification"/>
    <d v="2019-12-01T00:00:00"/>
    <s v="Dr. Brown"/>
    <n v="104.72"/>
    <s v="Consultation"/>
    <x v="2"/>
    <n v="243.82"/>
    <s v="Pending"/>
    <s v="75%"/>
  </r>
  <r>
    <s v="P0812"/>
    <s v="James Taylor"/>
    <n v="46"/>
    <s v="Middle Age Adults"/>
    <s v="Female"/>
    <s v="Asthma"/>
    <s v="Metformin"/>
    <x v="2"/>
    <s v="130/85"/>
    <n v="146"/>
    <s v="Lifestyle Modification"/>
    <d v="2019-12-01T00:00:00"/>
    <s v="Dr. Patel"/>
    <n v="182.7"/>
    <s v="Medication Refill"/>
    <x v="2"/>
    <n v="286.23"/>
    <s v="Paid"/>
    <s v="25%"/>
  </r>
  <r>
    <s v="P0813"/>
    <s v="Jane Smith"/>
    <n v="40"/>
    <s v="Middle Age Adults"/>
    <s v="Female"/>
    <s v="Diabetes"/>
    <s v="Lisinopril"/>
    <x v="4"/>
    <s v="110/70"/>
    <n v="220"/>
    <s v="Medication"/>
    <d v="2019-03-25T00:00:00"/>
    <s v="Dr. Williams"/>
    <n v="175.45"/>
    <s v="Consultation"/>
    <x v="4"/>
    <n v="322.77"/>
    <s v="Pending"/>
    <s v="75%"/>
  </r>
  <r>
    <s v="P0814"/>
    <s v="Emily Davis"/>
    <n v="70"/>
    <s v="Senior Adults"/>
    <s v="Female"/>
    <s v="Heart Disease"/>
    <s v="Unknown"/>
    <x v="0"/>
    <s v="120/80"/>
    <n v="180"/>
    <s v="Counseling"/>
    <d v="2020-01-15T00:00:00"/>
    <s v="Dr. Patel"/>
    <n v="177.81"/>
    <s v="X-ray"/>
    <x v="0"/>
    <n v="274.16000000000003"/>
    <s v="Pending"/>
    <s v="50%"/>
  </r>
  <r>
    <s v="P0815"/>
    <s v="Sarah Johnson"/>
    <n v="40"/>
    <s v="Middle Age Adults"/>
    <s v="Female"/>
    <s v="Diabetes"/>
    <s v="Metformin"/>
    <x v="1"/>
    <s v="120/80"/>
    <n v="220"/>
    <s v="Surgery"/>
    <d v="2018-04-05T00:00:00"/>
    <s v="Dr. Brown"/>
    <n v="169.9"/>
    <s v="Physiotherapy"/>
    <x v="1"/>
    <n v="413.86"/>
    <s v="Not Paid"/>
    <s v="0%"/>
  </r>
  <r>
    <s v="P0816"/>
    <s v="Jane Smith"/>
    <n v="35"/>
    <s v="Adults"/>
    <s v="Female"/>
    <s v="Hypertension"/>
    <s v="Metformin"/>
    <x v="2"/>
    <s v="110/70"/>
    <n v="220"/>
    <s v="Physiotherapy"/>
    <d v="2019-12-01T00:00:00"/>
    <s v="Dr. Lee"/>
    <n v="65.459999999999994"/>
    <s v="Consultation"/>
    <x v="2"/>
    <n v="263.75"/>
    <s v="Pending"/>
    <s v="25%"/>
  </r>
  <r>
    <s v="P0817"/>
    <s v="Laura Martinez"/>
    <n v="70"/>
    <s v="Senior Adults"/>
    <s v="Female"/>
    <s v="Heart Disease"/>
    <s v="Albuterol"/>
    <x v="2"/>
    <s v="105/68"/>
    <n v="146"/>
    <s v="Surgery"/>
    <d v="2019-12-01T00:00:00"/>
    <s v="Dr. Williams"/>
    <n v="61.71"/>
    <s v="X-ray"/>
    <x v="2"/>
    <n v="289.08"/>
    <s v="Not Paid"/>
    <s v="25%"/>
  </r>
  <r>
    <s v="P0818"/>
    <s v="Laura Martinez"/>
    <n v="60"/>
    <s v="Senior Adults"/>
    <s v="Female"/>
    <s v="Hypertension"/>
    <s v="Lisinopril"/>
    <x v="0"/>
    <s v="140/90"/>
    <n v="160"/>
    <s v="Pain relievers"/>
    <d v="2020-01-15T00:00:00"/>
    <s v="Dr. Clark"/>
    <n v="20"/>
    <s v="Follow-up Appointment"/>
    <x v="0"/>
    <n v="80"/>
    <s v="Pending"/>
    <s v="60%"/>
  </r>
  <r>
    <s v="P0819"/>
    <s v="John Doe"/>
    <n v="25"/>
    <s v="Young Adults"/>
    <s v="Female"/>
    <s v="Unknown"/>
    <s v="Atorvastatin"/>
    <x v="3"/>
    <s v="105/68"/>
    <n v="200"/>
    <s v="Counseling"/>
    <d v="2020-02-20T00:00:00"/>
    <s v="Dr. Smith"/>
    <n v="100.17"/>
    <s v="Physiotherapy"/>
    <x v="3"/>
    <n v="155.58000000000001"/>
    <s v="Pending"/>
    <s v="0%"/>
  </r>
  <r>
    <s v="P0820"/>
    <s v="Robert Brown"/>
    <n v="35"/>
    <s v="Adults"/>
    <s v="Male"/>
    <s v="Hypertension"/>
    <s v="Unknown"/>
    <x v="0"/>
    <s v="120/80"/>
    <n v="160"/>
    <s v="Medication"/>
    <d v="2020-01-15T00:00:00"/>
    <s v="Dr. Williams"/>
    <n v="123.27"/>
    <s v="Physiotherapy"/>
    <x v="0"/>
    <n v="141.30000000000001"/>
    <s v="Paid"/>
    <s v="50%"/>
  </r>
  <r>
    <s v="P0821"/>
    <s v="Mary Clark"/>
    <n v="35"/>
    <s v="Adults"/>
    <s v="Male"/>
    <s v="Unknown"/>
    <s v="Lisinopril"/>
    <x v="0"/>
    <s v="110/70"/>
    <n v="180"/>
    <s v="Surgery"/>
    <d v="2020-01-15T00:00:00"/>
    <s v="Dr. Patel"/>
    <n v="34.71"/>
    <s v="MRI Scan"/>
    <x v="0"/>
    <n v="107.9"/>
    <s v="Pending"/>
    <s v="50%"/>
  </r>
  <r>
    <s v="P0822"/>
    <s v="James Taylor"/>
    <n v="46"/>
    <s v="Middle Age Adults"/>
    <s v="Female"/>
    <s v="Unknown"/>
    <s v="Unknown"/>
    <x v="2"/>
    <s v="110/70"/>
    <n v="160"/>
    <s v="Surgery"/>
    <d v="2019-12-01T00:00:00"/>
    <s v="Dr. Williams"/>
    <n v="174.65"/>
    <s v="X-ray"/>
    <x v="2"/>
    <n v="392.9"/>
    <s v="Not Paid"/>
    <s v="0%"/>
  </r>
  <r>
    <s v="P0823"/>
    <s v="Michael Wilson"/>
    <n v="40"/>
    <s v="Middle Age Adults"/>
    <s v="Male"/>
    <s v="Hypertension"/>
    <s v="Metformin"/>
    <x v="1"/>
    <s v="105/68"/>
    <n v="180"/>
    <s v="Medication"/>
    <d v="2018-04-05T00:00:00"/>
    <s v="Dr. Williams"/>
    <n v="82.49"/>
    <s v="X-ray"/>
    <x v="1"/>
    <n v="170.64"/>
    <s v="Paid"/>
    <s v="25%"/>
  </r>
  <r>
    <s v="P0824"/>
    <s v="Sarah Johnson"/>
    <n v="35"/>
    <s v="Adults"/>
    <s v="Male"/>
    <s v="Hypertension"/>
    <s v="Albuterol"/>
    <x v="0"/>
    <s v="105/68"/>
    <n v="180"/>
    <s v="Surgery"/>
    <d v="2020-01-15T00:00:00"/>
    <s v="Dr. Williams"/>
    <n v="140.69999999999999"/>
    <s v="MRI Scan"/>
    <x v="0"/>
    <n v="444.95"/>
    <s v="Pending"/>
    <s v="75%"/>
  </r>
  <r>
    <s v="P0825"/>
    <s v="Emily Davis"/>
    <n v="35"/>
    <s v="Adults"/>
    <s v="Female"/>
    <s v="Unknown"/>
    <s v="Albuterol"/>
    <x v="3"/>
    <s v="140/90"/>
    <n v="200"/>
    <s v="Lifestyle Modification"/>
    <d v="2020-02-20T00:00:00"/>
    <s v="Dr. Lee"/>
    <n v="43.11"/>
    <s v="Medication Refill"/>
    <x v="3"/>
    <n v="476"/>
    <s v="Pending"/>
    <s v="75%"/>
  </r>
  <r>
    <s v="P0826"/>
    <s v="Mary Clark"/>
    <n v="60"/>
    <s v="Senior Adults"/>
    <s v="Female"/>
    <s v="Heart Disease"/>
    <s v="Atorvastatin"/>
    <x v="4"/>
    <s v="130/85"/>
    <n v="146"/>
    <s v="Surgery"/>
    <d v="2019-03-25T00:00:00"/>
    <s v="Dr. Smith"/>
    <n v="199.58"/>
    <s v="MRI Scan"/>
    <x v="4"/>
    <n v="67.59"/>
    <s v="Paid"/>
    <s v="0%"/>
  </r>
  <r>
    <s v="P0827"/>
    <s v="Jane Smith"/>
    <n v="60"/>
    <s v="Senior Adults"/>
    <s v="Female"/>
    <s v="Unknown"/>
    <s v="Albuterol"/>
    <x v="0"/>
    <s v="130/85"/>
    <n v="200"/>
    <s v="Counseling"/>
    <d v="2020-01-15T00:00:00"/>
    <s v="Dr. Patel"/>
    <n v="67.489999999999995"/>
    <s v="Consultation"/>
    <x v="0"/>
    <n v="182.53"/>
    <s v="Not Paid"/>
    <s v="75%"/>
  </r>
  <r>
    <s v="P0828"/>
    <s v="Laura Martinez"/>
    <n v="70"/>
    <s v="Senior Adults"/>
    <s v="Female"/>
    <s v="Asthma"/>
    <s v="Metformin"/>
    <x v="0"/>
    <s v="140/90"/>
    <n v="160"/>
    <s v="Dietary Changes"/>
    <d v="2020-01-15T00:00:00"/>
    <s v="Dr. Brown"/>
    <n v="115.59"/>
    <s v="Blood Test"/>
    <x v="0"/>
    <n v="371.24"/>
    <s v="Pending"/>
    <s v="75%"/>
  </r>
  <r>
    <s v="P0829"/>
    <s v="Sarah Johnson"/>
    <n v="25"/>
    <s v="Young Adults"/>
    <s v="Male"/>
    <s v="Unknown"/>
    <s v="Atorvastatin"/>
    <x v="3"/>
    <s v="130/85"/>
    <n v="180"/>
    <s v="Lifestyle Modification"/>
    <d v="2020-02-20T00:00:00"/>
    <s v="Dr. Brown"/>
    <n v="41.6"/>
    <s v="X-ray"/>
    <x v="3"/>
    <n v="371.61"/>
    <s v="Pending"/>
    <s v="50%"/>
  </r>
  <r>
    <s v="P0830"/>
    <s v="Michael Wilson"/>
    <n v="46"/>
    <s v="Middle Age Adults"/>
    <s v="Male"/>
    <s v="Heart Disease"/>
    <s v="Lisinopril"/>
    <x v="1"/>
    <s v="120/80"/>
    <n v="220"/>
    <s v="Lifestyle Modification"/>
    <d v="2018-04-05T00:00:00"/>
    <s v="Dr. Williams"/>
    <n v="125.3"/>
    <s v="Physiotherapy"/>
    <x v="1"/>
    <n v="94.07"/>
    <s v="Paid"/>
    <s v="75%"/>
  </r>
  <r>
    <s v="P0831"/>
    <s v="James Taylor"/>
    <n v="25"/>
    <s v="Young Adults"/>
    <s v="Female"/>
    <s v="Asthma"/>
    <s v="Albuterol"/>
    <x v="0"/>
    <s v="130/85"/>
    <n v="220"/>
    <s v="Lifestyle Modification"/>
    <d v="2020-01-15T00:00:00"/>
    <s v="Dr. Patel"/>
    <n v="168.87"/>
    <s v="X-ray"/>
    <x v="0"/>
    <n v="393.42"/>
    <s v="Not Paid"/>
    <s v="50%"/>
  </r>
  <r>
    <s v="P0832"/>
    <s v="John Doe"/>
    <n v="70"/>
    <s v="Senior Adults"/>
    <s v="Male"/>
    <s v="Diabetes"/>
    <s v="Atorvastatin"/>
    <x v="0"/>
    <s v="140/90"/>
    <n v="180"/>
    <s v="Counseling"/>
    <d v="2020-01-15T00:00:00"/>
    <s v="Dr. Brown"/>
    <n v="57.4"/>
    <s v="Physiotherapy"/>
    <x v="0"/>
    <n v="359.1"/>
    <s v="Pending"/>
    <s v="75%"/>
  </r>
  <r>
    <s v="P0833"/>
    <s v="Michael Wilson"/>
    <n v="60"/>
    <s v="Senior Adults"/>
    <s v="Female"/>
    <s v="Diabetes"/>
    <s v="Metformin"/>
    <x v="1"/>
    <s v="130/85"/>
    <n v="200"/>
    <s v="Over-the-counter medicine"/>
    <d v="2018-04-05T00:00:00"/>
    <s v="Dr. Garcia"/>
    <n v="15"/>
    <s v="Routine Checkup"/>
    <x v="1"/>
    <n v="60"/>
    <s v="Pending"/>
    <s v="55%"/>
  </r>
  <r>
    <s v="P0834"/>
    <s v="Sarah Johnson"/>
    <n v="40"/>
    <s v="Middle Age Adults"/>
    <s v="Female"/>
    <s v="Heart Disease"/>
    <s v="Unknown"/>
    <x v="3"/>
    <s v="110/70"/>
    <n v="146"/>
    <s v="Counseling"/>
    <d v="2020-02-20T00:00:00"/>
    <s v="Dr. Lee"/>
    <n v="122.82"/>
    <s v="Physiotherapy"/>
    <x v="3"/>
    <n v="203.52"/>
    <s v="Pending"/>
    <s v="50%"/>
  </r>
  <r>
    <s v="P0835"/>
    <s v="Michael Wilson"/>
    <n v="60"/>
    <s v="Senior Adults"/>
    <s v="Female"/>
    <s v="Unknown"/>
    <s v="Unknown"/>
    <x v="0"/>
    <s v="105/68"/>
    <n v="200"/>
    <s v="Counseling"/>
    <d v="2020-01-15T00:00:00"/>
    <s v="Dr. Patel"/>
    <n v="21.23"/>
    <s v="MRI Scan"/>
    <x v="0"/>
    <n v="158.56"/>
    <s v="Not Paid"/>
    <s v="25%"/>
  </r>
  <r>
    <s v="P0836"/>
    <s v="Sarah Johnson"/>
    <n v="46"/>
    <s v="Middle Age Adults"/>
    <s v="Female"/>
    <s v="Hypertension"/>
    <s v="Metformin"/>
    <x v="1"/>
    <s v="120/80"/>
    <n v="180"/>
    <s v="Physiotherapy"/>
    <d v="2018-04-05T00:00:00"/>
    <s v="Dr. Patel"/>
    <n v="12.64"/>
    <s v="MRI Scan"/>
    <x v="1"/>
    <n v="70.81"/>
    <s v="Paid"/>
    <s v="50%"/>
  </r>
  <r>
    <s v="P0837"/>
    <s v="Sarah Johnson"/>
    <n v="60"/>
    <s v="Senior Adults"/>
    <s v="Female"/>
    <s v="Heart Disease"/>
    <s v="Metformin"/>
    <x v="0"/>
    <s v="110/70"/>
    <n v="180"/>
    <s v="Surgery"/>
    <d v="2020-01-15T00:00:00"/>
    <s v="Dr. Lee"/>
    <n v="26.48"/>
    <s v="Medication Refill"/>
    <x v="0"/>
    <n v="253.34"/>
    <s v="Paid"/>
    <s v="25%"/>
  </r>
  <r>
    <s v="P0838"/>
    <s v="David Lee"/>
    <n v="46"/>
    <s v="Middle Age Adults"/>
    <s v="Female"/>
    <s v="Asthma"/>
    <s v="Unknown"/>
    <x v="4"/>
    <s v="110/70"/>
    <n v="146"/>
    <s v="Medication"/>
    <d v="2019-03-25T00:00:00"/>
    <s v="Dr. Williams"/>
    <n v="118.46"/>
    <s v="X-ray"/>
    <x v="4"/>
    <n v="296.22000000000003"/>
    <s v="Pending"/>
    <s v="25%"/>
  </r>
  <r>
    <s v="P0839"/>
    <s v="Emily Davis"/>
    <n v="46"/>
    <s v="Middle Age Adults"/>
    <s v="Female"/>
    <s v="Asthma"/>
    <s v="Atorvastatin"/>
    <x v="2"/>
    <s v="140/90"/>
    <n v="160"/>
    <s v="Lifestyle Modification"/>
    <d v="2019-12-01T00:00:00"/>
    <s v="Dr. Williams"/>
    <n v="74.37"/>
    <s v="Physiotherapy"/>
    <x v="2"/>
    <n v="123.66"/>
    <s v="Pending"/>
    <s v="75%"/>
  </r>
  <r>
    <s v="P0840"/>
    <s v="Laura Martinez"/>
    <n v="46"/>
    <s v="Middle Age Adults"/>
    <s v="Female"/>
    <s v="Diabetes"/>
    <s v="Unknown"/>
    <x v="4"/>
    <s v="105/68"/>
    <n v="160"/>
    <s v="Physiotherapy"/>
    <d v="2019-03-25T00:00:00"/>
    <s v="Dr. Lee"/>
    <n v="63.94"/>
    <s v="Blood Test"/>
    <x v="4"/>
    <n v="442.49"/>
    <s v="Not Paid"/>
    <s v="25%"/>
  </r>
  <r>
    <s v="P0841"/>
    <s v="David Lee"/>
    <n v="70"/>
    <s v="Senior Adults"/>
    <s v="Female"/>
    <s v="Asthma"/>
    <s v="Metformin"/>
    <x v="0"/>
    <s v="105/68"/>
    <n v="146"/>
    <s v="Medication"/>
    <d v="2020-01-15T00:00:00"/>
    <s v="Dr. Lee"/>
    <n v="188"/>
    <s v="Consultation"/>
    <x v="0"/>
    <n v="388.35"/>
    <s v="Pending"/>
    <s v="75%"/>
  </r>
  <r>
    <s v="P0842"/>
    <s v="James Taylor"/>
    <n v="46"/>
    <s v="Middle Age Adults"/>
    <s v="Male"/>
    <s v="Heart Disease"/>
    <s v="Albuterol"/>
    <x v="3"/>
    <s v="120/80"/>
    <n v="160"/>
    <s v="Medication"/>
    <d v="2020-02-20T00:00:00"/>
    <s v="Dr. Brown"/>
    <n v="121.2"/>
    <s v="Blood Test"/>
    <x v="3"/>
    <n v="272.10000000000002"/>
    <s v="Paid"/>
    <s v="50%"/>
  </r>
  <r>
    <s v="P0843"/>
    <s v="David Lee"/>
    <n v="46"/>
    <s v="Middle Age Adults"/>
    <s v="Female"/>
    <s v="Asthma"/>
    <s v="Lisinopril"/>
    <x v="2"/>
    <s v="140/90"/>
    <n v="220"/>
    <s v="Surgery"/>
    <d v="2019-12-01T00:00:00"/>
    <s v="Dr. Johnson"/>
    <n v="171.48"/>
    <s v="Consultation"/>
    <x v="2"/>
    <n v="184.85"/>
    <s v="Pending"/>
    <s v="75%"/>
  </r>
  <r>
    <s v="P0844"/>
    <s v="Robert Brown"/>
    <n v="40"/>
    <s v="Middle Age Adults"/>
    <s v="Female"/>
    <s v="Heart Disease"/>
    <s v="Albuterol"/>
    <x v="4"/>
    <s v="120/80"/>
    <n v="160"/>
    <s v="Surgery"/>
    <d v="2019-03-25T00:00:00"/>
    <s v="Dr. Lee"/>
    <n v="77.75"/>
    <s v="MRI Scan"/>
    <x v="4"/>
    <n v="487.57"/>
    <s v="Pending"/>
    <s v="0%"/>
  </r>
  <r>
    <s v="P0845"/>
    <s v="Robert Brown"/>
    <n v="25"/>
    <s v="Young Adults"/>
    <s v="Female"/>
    <s v="Hypertension"/>
    <s v="Albuterol"/>
    <x v="1"/>
    <s v="130/85"/>
    <n v="160"/>
    <s v="Physiotherapy"/>
    <d v="2018-04-05T00:00:00"/>
    <s v="Dr. Williams"/>
    <n v="189.91"/>
    <s v="Medication Refill"/>
    <x v="1"/>
    <n v="489.91"/>
    <s v="Pending"/>
    <s v="50%"/>
  </r>
  <r>
    <s v="P0846"/>
    <s v="Laura Martinez"/>
    <n v="35"/>
    <s v="Adults"/>
    <s v="Male"/>
    <s v="Diabetes"/>
    <s v="Metformin"/>
    <x v="3"/>
    <s v="110/70"/>
    <n v="160"/>
    <s v="Medication"/>
    <d v="2020-02-20T00:00:00"/>
    <s v="Dr. Smith"/>
    <n v="131.66999999999999"/>
    <s v="Physiotherapy"/>
    <x v="3"/>
    <n v="370.56"/>
    <s v="Not Paid"/>
    <s v="25%"/>
  </r>
  <r>
    <s v="P0847"/>
    <s v="Michael Wilson"/>
    <n v="25"/>
    <s v="Young Adults"/>
    <s v="Male"/>
    <s v="Asthma"/>
    <s v="Unknown"/>
    <x v="4"/>
    <s v="120/80"/>
    <n v="220"/>
    <s v="Surgery"/>
    <d v="2019-03-25T00:00:00"/>
    <s v="Dr. Brown"/>
    <n v="78.41"/>
    <s v="Blood Test"/>
    <x v="4"/>
    <n v="401.4"/>
    <s v="Paid"/>
    <s v="75%"/>
  </r>
  <r>
    <s v="P0848"/>
    <s v="Emily Davis"/>
    <n v="46"/>
    <s v="Middle Age Adults"/>
    <s v="Female"/>
    <s v="Heart Disease"/>
    <s v="Atorvastatin"/>
    <x v="1"/>
    <s v="110/70"/>
    <n v="160"/>
    <s v="Surgery"/>
    <d v="2018-04-05T00:00:00"/>
    <s v="Dr. Lee"/>
    <n v="198.04"/>
    <s v="Blood Test"/>
    <x v="1"/>
    <n v="401.76"/>
    <s v="Not Paid"/>
    <s v="50%"/>
  </r>
  <r>
    <s v="P0849"/>
    <s v="Laura Martinez"/>
    <n v="40"/>
    <s v="Middle Age Adults"/>
    <s v="Male"/>
    <s v="Unknown"/>
    <s v="Albuterol"/>
    <x v="0"/>
    <s v="140/90"/>
    <n v="220"/>
    <s v="Surgery"/>
    <d v="2020-01-15T00:00:00"/>
    <s v="Dr. Williams"/>
    <n v="88.1"/>
    <s v="X-ray"/>
    <x v="0"/>
    <n v="410.35"/>
    <s v="Pending"/>
    <s v="75%"/>
  </r>
  <r>
    <s v="P0850"/>
    <s v="Sarah Johnson"/>
    <n v="60"/>
    <s v="Senior Adults"/>
    <s v="Female"/>
    <s v="Diabetes"/>
    <s v="Unknown"/>
    <x v="1"/>
    <s v="130/85"/>
    <n v="146"/>
    <s v="Physiotherapy"/>
    <d v="2018-04-05T00:00:00"/>
    <s v="Dr. Patel"/>
    <n v="181.94"/>
    <s v="X-ray"/>
    <x v="1"/>
    <n v="260.63"/>
    <s v="Pending"/>
    <s v="75%"/>
  </r>
  <r>
    <s v="P0851"/>
    <s v="Jane Smith"/>
    <n v="40"/>
    <s v="Middle Age Adults"/>
    <s v="Male"/>
    <s v="Hypertension"/>
    <s v="Atorvastatin"/>
    <x v="4"/>
    <s v="140/90"/>
    <n v="200"/>
    <s v="Lifestyle Modification"/>
    <d v="2019-03-25T00:00:00"/>
    <s v="Dr. Patel"/>
    <n v="119.86"/>
    <s v="Blood Test"/>
    <x v="4"/>
    <n v="296.43"/>
    <s v="Pending"/>
    <s v="75%"/>
  </r>
  <r>
    <s v="P0852"/>
    <s v="Emily Davis"/>
    <n v="46"/>
    <s v="Middle Age Adults"/>
    <s v="Female"/>
    <s v="Heart Disease"/>
    <s v="Albuterol"/>
    <x v="4"/>
    <s v="130/85"/>
    <n v="146"/>
    <s v="Surgery"/>
    <d v="2019-03-25T00:00:00"/>
    <s v="Dr. Johnson"/>
    <n v="19.350000000000001"/>
    <s v="Physiotherapy"/>
    <x v="4"/>
    <n v="140.94999999999999"/>
    <s v="Pending"/>
    <s v="25%"/>
  </r>
  <r>
    <s v="P0853"/>
    <s v="Emily Davis"/>
    <n v="40"/>
    <s v="Middle Age Adults"/>
    <s v="Female"/>
    <s v="Hypertension"/>
    <s v="Atorvastatin"/>
    <x v="0"/>
    <s v="130/85"/>
    <n v="200"/>
    <s v="Lifestyle Modification"/>
    <d v="2020-01-15T00:00:00"/>
    <s v="Dr. Patel"/>
    <n v="164.98"/>
    <s v="MRI Scan"/>
    <x v="0"/>
    <n v="132.30000000000001"/>
    <s v="Paid"/>
    <s v="50%"/>
  </r>
  <r>
    <s v="P0854"/>
    <s v="Sarah Johnson"/>
    <n v="40"/>
    <s v="Middle Age Adults"/>
    <s v="Female"/>
    <s v="Hypertension"/>
    <s v="Unknown"/>
    <x v="1"/>
    <s v="110/70"/>
    <n v="146"/>
    <s v="Lifestyle Modification"/>
    <d v="2018-04-05T00:00:00"/>
    <s v="Dr. Patel"/>
    <n v="25.28"/>
    <s v="X-ray"/>
    <x v="1"/>
    <n v="268.3"/>
    <s v="Pending"/>
    <s v="75%"/>
  </r>
  <r>
    <s v="P0855"/>
    <s v="Sarah Johnson"/>
    <n v="46"/>
    <s v="Middle Age Adults"/>
    <s v="Male"/>
    <s v="Asthma"/>
    <s v="Lisinopril"/>
    <x v="1"/>
    <s v="140/90"/>
    <n v="200"/>
    <s v="Medication"/>
    <d v="2018-04-05T00:00:00"/>
    <s v="Dr. Williams"/>
    <n v="128.08000000000001"/>
    <s v="MRI Scan"/>
    <x v="1"/>
    <n v="490.37"/>
    <s v="Paid"/>
    <s v="75%"/>
  </r>
  <r>
    <s v="P0856"/>
    <s v="John Doe"/>
    <n v="70"/>
    <s v="Senior Adults"/>
    <s v="Male"/>
    <s v="Asthma"/>
    <s v="Unknown"/>
    <x v="0"/>
    <s v="140/90"/>
    <n v="200"/>
    <s v="Dietary Changes"/>
    <d v="2020-01-15T00:00:00"/>
    <s v="Dr. Williams"/>
    <n v="199.91"/>
    <s v="Blood Test"/>
    <x v="0"/>
    <n v="401.94"/>
    <s v="Pending"/>
    <s v="75%"/>
  </r>
  <r>
    <s v="P0857"/>
    <s v="Laura Martinez"/>
    <n v="40"/>
    <s v="Middle Age Adults"/>
    <s v="Female"/>
    <s v="Heart Disease"/>
    <s v="Metformin"/>
    <x v="1"/>
    <s v="120/80"/>
    <n v="180"/>
    <s v="Lifestyle Modification"/>
    <d v="2018-04-05T00:00:00"/>
    <s v="Dr. Johnson"/>
    <n v="175.7"/>
    <s v="Medication Refill"/>
    <x v="1"/>
    <n v="435.19"/>
    <s v="Pending"/>
    <s v="75%"/>
  </r>
  <r>
    <s v="P0858"/>
    <s v="Sarah Johnson"/>
    <n v="35"/>
    <s v="Adults"/>
    <s v="Female"/>
    <s v="Unknown"/>
    <s v="Atorvastatin"/>
    <x v="0"/>
    <s v="140/90"/>
    <n v="200"/>
    <s v="Dietary Changes"/>
    <d v="2020-01-15T00:00:00"/>
    <s v="Dr. Johnson"/>
    <n v="26.99"/>
    <s v="Consultation"/>
    <x v="0"/>
    <n v="200.87"/>
    <s v="Pending"/>
    <s v="75%"/>
  </r>
  <r>
    <s v="P0859"/>
    <s v="Robert Brown"/>
    <n v="35"/>
    <s v="Adults"/>
    <s v="Male"/>
    <s v="Heart Disease"/>
    <s v="Lisinopril"/>
    <x v="3"/>
    <s v="120/80"/>
    <n v="200"/>
    <s v="Physiotherapy"/>
    <d v="2020-02-20T00:00:00"/>
    <s v="Dr. Johnson"/>
    <n v="158.16"/>
    <s v="MRI Scan"/>
    <x v="3"/>
    <n v="237.91"/>
    <s v="Pending"/>
    <s v="75%"/>
  </r>
  <r>
    <s v="P0860"/>
    <s v="James Taylor"/>
    <n v="40"/>
    <s v="Middle Age Adults"/>
    <s v="Male"/>
    <s v="Unknown"/>
    <s v="Atorvastatin"/>
    <x v="4"/>
    <s v="105/68"/>
    <n v="180"/>
    <s v="Lifestyle Modification"/>
    <d v="2019-03-25T00:00:00"/>
    <s v="Dr. Johnson"/>
    <n v="188.5"/>
    <s v="Blood Test"/>
    <x v="4"/>
    <n v="444.7"/>
    <s v="Not Paid"/>
    <s v="75%"/>
  </r>
  <r>
    <s v="P0861"/>
    <s v="Jane Smith"/>
    <n v="70"/>
    <s v="Senior Adults"/>
    <s v="Male"/>
    <s v="Hypertension"/>
    <s v="Atorvastatin"/>
    <x v="3"/>
    <s v="105/68"/>
    <n v="160"/>
    <s v="Physiotherapy"/>
    <d v="2020-02-20T00:00:00"/>
    <s v="Dr. Johnson"/>
    <n v="84.47"/>
    <s v="Physiotherapy"/>
    <x v="3"/>
    <n v="213.51"/>
    <s v="Pending"/>
    <s v="25%"/>
  </r>
  <r>
    <s v="P0862"/>
    <s v="Laura Martinez"/>
    <n v="60"/>
    <s v="Senior Adults"/>
    <s v="Male"/>
    <s v="Diabetes"/>
    <s v="Albuterol"/>
    <x v="2"/>
    <s v="105/68"/>
    <n v="160"/>
    <s v="Dietary Changes"/>
    <d v="2019-12-01T00:00:00"/>
    <s v="Dr. Smith"/>
    <n v="149.63999999999999"/>
    <s v="Physiotherapy"/>
    <x v="2"/>
    <n v="84.98"/>
    <s v="Paid"/>
    <s v="50%"/>
  </r>
  <r>
    <s v="P0863"/>
    <s v="Mary Clark"/>
    <n v="46"/>
    <s v="Middle Age Adults"/>
    <s v="Male"/>
    <s v="Heart Disease"/>
    <s v="Metformin"/>
    <x v="2"/>
    <s v="140/90"/>
    <n v="180"/>
    <s v="Medication"/>
    <d v="2019-12-01T00:00:00"/>
    <s v="Dr. Williams"/>
    <n v="13.95"/>
    <s v="MRI Scan"/>
    <x v="2"/>
    <n v="363.08"/>
    <s v="Not Paid"/>
    <s v="75%"/>
  </r>
  <r>
    <s v="P0864"/>
    <s v="Robert Brown"/>
    <n v="35"/>
    <s v="Adults"/>
    <s v="Male"/>
    <s v="Heart Disease"/>
    <s v="Atorvastatin"/>
    <x v="2"/>
    <s v="140/90"/>
    <n v="220"/>
    <s v="Dietary Changes"/>
    <d v="2019-12-01T00:00:00"/>
    <s v="Dr. Williams"/>
    <n v="141.80000000000001"/>
    <s v="X-ray"/>
    <x v="2"/>
    <n v="343.78"/>
    <s v="Paid"/>
    <s v="75%"/>
  </r>
  <r>
    <s v="P0865"/>
    <s v="Michael Wilson"/>
    <n v="60"/>
    <s v="Senior Adults"/>
    <s v="Female"/>
    <s v="Unknown"/>
    <s v="Unknown"/>
    <x v="0"/>
    <s v="120/80"/>
    <n v="200"/>
    <s v="Dietary Changes"/>
    <d v="2020-01-15T00:00:00"/>
    <s v="Dr. Smith"/>
    <n v="175.29"/>
    <s v="Consultation"/>
    <x v="0"/>
    <n v="164.51"/>
    <s v="Paid"/>
    <s v="50%"/>
  </r>
  <r>
    <s v="P0866"/>
    <s v="Sarah Johnson"/>
    <n v="40"/>
    <s v="Middle Age Adults"/>
    <s v="Male"/>
    <s v="Hypertension"/>
    <s v="Unknown"/>
    <x v="1"/>
    <s v="130/85"/>
    <n v="200"/>
    <s v="Surgery"/>
    <d v="2018-04-05T00:00:00"/>
    <s v="Dr. Patel"/>
    <n v="40.159999999999997"/>
    <s v="Blood Test"/>
    <x v="1"/>
    <n v="167.02"/>
    <s v="Not Paid"/>
    <s v="50%"/>
  </r>
  <r>
    <s v="P0867"/>
    <s v="Mary Clark"/>
    <n v="60"/>
    <s v="Senior Adults"/>
    <s v="Female"/>
    <s v="Hypertension"/>
    <s v="Albuterol"/>
    <x v="3"/>
    <s v="120/80"/>
    <n v="180"/>
    <s v="Counseling"/>
    <d v="2020-02-20T00:00:00"/>
    <s v="Dr. Williams"/>
    <n v="194.77"/>
    <s v="X-ray"/>
    <x v="3"/>
    <n v="363.28"/>
    <s v="Not Paid"/>
    <s v="25%"/>
  </r>
  <r>
    <s v="P0868"/>
    <s v="Sarah Johnson"/>
    <n v="25"/>
    <s v="Young Adults"/>
    <s v="Female"/>
    <s v="Unknown"/>
    <s v="Metformin"/>
    <x v="3"/>
    <s v="105/68"/>
    <n v="180"/>
    <s v="Physiotherapy"/>
    <d v="2020-02-20T00:00:00"/>
    <s v="Dr. Williams"/>
    <n v="139.94999999999999"/>
    <s v="X-ray"/>
    <x v="3"/>
    <n v="460.95"/>
    <s v="Pending"/>
    <s v="75%"/>
  </r>
  <r>
    <s v="P0869"/>
    <s v="Emily Davis"/>
    <n v="35"/>
    <s v="Adults"/>
    <s v="Male"/>
    <s v="Hypertension"/>
    <s v="Metformin"/>
    <x v="3"/>
    <s v="120/80"/>
    <n v="220"/>
    <s v="Dietary Changes"/>
    <d v="2020-02-20T00:00:00"/>
    <s v="Dr. Patel"/>
    <n v="169.62"/>
    <s v="MRI Scan"/>
    <x v="3"/>
    <n v="83.83"/>
    <s v="Pending"/>
    <s v="0%"/>
  </r>
  <r>
    <s v="P0870"/>
    <s v="Robert Brown"/>
    <n v="40"/>
    <s v="Middle Age Adults"/>
    <s v="Female"/>
    <s v="Asthma"/>
    <s v="Unknown"/>
    <x v="3"/>
    <s v="130/85"/>
    <n v="160"/>
    <s v="Counseling"/>
    <d v="2020-02-20T00:00:00"/>
    <s v="Dr. Williams"/>
    <n v="157.83000000000001"/>
    <s v="Blood Test"/>
    <x v="3"/>
    <n v="274.77999999999997"/>
    <s v="Pending"/>
    <s v="75%"/>
  </r>
  <r>
    <s v="P0871"/>
    <s v="Emily Davis"/>
    <n v="46"/>
    <s v="Middle Age Adults"/>
    <s v="Female"/>
    <s v="Diabetes"/>
    <s v="Lisinopril"/>
    <x v="2"/>
    <s v="140/90"/>
    <n v="146"/>
    <s v="Lifestyle Modification"/>
    <d v="2019-12-01T00:00:00"/>
    <s v="Dr. Johnson"/>
    <n v="38.020000000000003"/>
    <s v="Physiotherapy"/>
    <x v="2"/>
    <n v="303.89"/>
    <s v="Pending"/>
    <s v="75%"/>
  </r>
  <r>
    <s v="P0872"/>
    <s v="John Doe"/>
    <n v="70"/>
    <s v="Senior Adults"/>
    <s v="Female"/>
    <s v="Heart Disease"/>
    <s v="Albuterol"/>
    <x v="3"/>
    <s v="120/80"/>
    <n v="160"/>
    <s v="Dietary Changes"/>
    <d v="2020-02-20T00:00:00"/>
    <s v="Dr. Johnson"/>
    <n v="180.19"/>
    <s v="MRI Scan"/>
    <x v="3"/>
    <n v="362.15"/>
    <s v="Not Paid"/>
    <s v="75%"/>
  </r>
  <r>
    <s v="P0873"/>
    <s v="Emily Davis"/>
    <n v="40"/>
    <s v="Middle Age Adults"/>
    <s v="Male"/>
    <s v="Diabetes"/>
    <s v="Albuterol"/>
    <x v="1"/>
    <s v="105/68"/>
    <n v="200"/>
    <s v="Surgery"/>
    <d v="2018-04-05T00:00:00"/>
    <s v="Dr. Brown"/>
    <n v="136.61000000000001"/>
    <s v="Consultation"/>
    <x v="1"/>
    <n v="411.18"/>
    <s v="Pending"/>
    <s v="50%"/>
  </r>
  <r>
    <s v="P0874"/>
    <s v="John Doe"/>
    <n v="46"/>
    <s v="Middle Age Adults"/>
    <s v="Male"/>
    <s v="Heart Disease"/>
    <s v="Unknown"/>
    <x v="2"/>
    <s v="105/68"/>
    <n v="180"/>
    <s v="Surgery"/>
    <d v="2019-12-01T00:00:00"/>
    <s v="Dr. Patel"/>
    <n v="172.34"/>
    <s v="Blood Test"/>
    <x v="2"/>
    <n v="434.57"/>
    <s v="Not Paid"/>
    <s v="75%"/>
  </r>
  <r>
    <s v="P0875"/>
    <s v="John Doe"/>
    <n v="70"/>
    <s v="Senior Adults"/>
    <s v="Male"/>
    <s v="Asthma"/>
    <s v="Unknown"/>
    <x v="3"/>
    <s v="140/90"/>
    <n v="220"/>
    <s v="Dietary Changes"/>
    <d v="2020-02-20T00:00:00"/>
    <s v="Dr. Johnson"/>
    <n v="49.6"/>
    <s v="X-ray"/>
    <x v="3"/>
    <n v="471.26"/>
    <s v="Not Paid"/>
    <s v="75%"/>
  </r>
  <r>
    <s v="P0876"/>
    <s v="Mary Clark"/>
    <n v="70"/>
    <s v="Senior Adults"/>
    <s v="Male"/>
    <s v="Hypertension"/>
    <s v="Lisinopril"/>
    <x v="0"/>
    <s v="120/80"/>
    <n v="160"/>
    <s v="Medication"/>
    <d v="2020-01-15T00:00:00"/>
    <s v="Dr. Johnson"/>
    <n v="48.82"/>
    <s v="Medication Refill"/>
    <x v="0"/>
    <n v="292.63"/>
    <s v="Pending"/>
    <s v="25%"/>
  </r>
  <r>
    <s v="P0877"/>
    <s v="Sarah Johnson"/>
    <n v="40"/>
    <s v="Middle Age Adults"/>
    <s v="Female"/>
    <s v="Unknown"/>
    <s v="Lisinopril"/>
    <x v="4"/>
    <s v="130/85"/>
    <n v="220"/>
    <s v="Surgery"/>
    <d v="2019-03-25T00:00:00"/>
    <s v="Dr. Johnson"/>
    <n v="13.35"/>
    <s v="Consultation"/>
    <x v="4"/>
    <n v="149.87"/>
    <s v="Pending"/>
    <s v="75%"/>
  </r>
  <r>
    <s v="P0878"/>
    <s v="Michael Wilson"/>
    <n v="60"/>
    <s v="Senior Adults"/>
    <s v="Female"/>
    <s v="Asthma"/>
    <s v="Metformin"/>
    <x v="4"/>
    <s v="140/90"/>
    <n v="160"/>
    <s v="Medication"/>
    <d v="2019-03-25T00:00:00"/>
    <s v="Dr. Brown"/>
    <n v="59.26"/>
    <s v="X-ray"/>
    <x v="4"/>
    <n v="236.26"/>
    <s v="Paid"/>
    <s v="50%"/>
  </r>
  <r>
    <s v="P0879"/>
    <s v="Emily Davis"/>
    <n v="60"/>
    <s v="Senior Adults"/>
    <s v="Female"/>
    <s v="Diabetes"/>
    <s v="Albuterol"/>
    <x v="4"/>
    <s v="120/80"/>
    <n v="200"/>
    <s v="Counseling"/>
    <d v="2019-03-25T00:00:00"/>
    <s v="Dr. Williams"/>
    <n v="95.54"/>
    <s v="MRI Scan"/>
    <x v="4"/>
    <n v="398.28"/>
    <s v="Paid"/>
    <s v="50%"/>
  </r>
  <r>
    <s v="P0880"/>
    <s v="Robert Brown"/>
    <n v="70"/>
    <s v="Senior Adults"/>
    <s v="Male"/>
    <s v="Unknown"/>
    <s v="Albuterol"/>
    <x v="2"/>
    <s v="110/70"/>
    <n v="146"/>
    <s v="Surgery"/>
    <d v="2019-12-01T00:00:00"/>
    <s v="Dr. Brown"/>
    <n v="102.78"/>
    <s v="MRI Scan"/>
    <x v="2"/>
    <n v="215.33"/>
    <s v="Pending"/>
    <s v="25%"/>
  </r>
  <r>
    <s v="P0881"/>
    <s v="John Doe"/>
    <n v="60"/>
    <s v="Senior Adults"/>
    <s v="Female"/>
    <s v="Hypertension"/>
    <s v="Unknown"/>
    <x v="3"/>
    <s v="105/68"/>
    <n v="220"/>
    <s v="Counseling"/>
    <d v="2020-02-20T00:00:00"/>
    <s v="Dr. Patel"/>
    <n v="33.68"/>
    <s v="MRI Scan"/>
    <x v="3"/>
    <n v="367.77"/>
    <s v="Pending"/>
    <s v="50%"/>
  </r>
  <r>
    <s v="P0882"/>
    <s v="Sarah Johnson"/>
    <n v="25"/>
    <s v="Young Adults"/>
    <s v="Female"/>
    <s v="Asthma"/>
    <s v="Metformin"/>
    <x v="2"/>
    <s v="130/85"/>
    <n v="220"/>
    <s v="Counseling"/>
    <d v="2019-12-01T00:00:00"/>
    <s v="Dr. Smith"/>
    <n v="180.73"/>
    <s v="Medication Refill"/>
    <x v="2"/>
    <n v="235.87"/>
    <s v="Pending"/>
    <s v="50%"/>
  </r>
  <r>
    <s v="P0883"/>
    <s v="Jane Smith"/>
    <n v="70"/>
    <s v="Senior Adults"/>
    <s v="Male"/>
    <s v="Unknown"/>
    <s v="Albuterol"/>
    <x v="1"/>
    <s v="130/85"/>
    <n v="146"/>
    <s v="Medication"/>
    <d v="2018-04-05T00:00:00"/>
    <s v="Dr. Williams"/>
    <n v="159.81"/>
    <s v="Physiotherapy"/>
    <x v="1"/>
    <n v="366.68"/>
    <s v="Not Paid"/>
    <s v="0%"/>
  </r>
  <r>
    <s v="P0884"/>
    <s v="Laura Martinez"/>
    <n v="70"/>
    <s v="Senior Adults"/>
    <s v="Male"/>
    <s v="Asthma"/>
    <s v="Metformin"/>
    <x v="0"/>
    <s v="130/85"/>
    <n v="220"/>
    <s v="Counseling"/>
    <d v="2020-01-15T00:00:00"/>
    <s v="Dr. Johnson"/>
    <n v="145.26"/>
    <s v="Blood Test"/>
    <x v="0"/>
    <n v="109.55"/>
    <s v="Not Paid"/>
    <s v="50%"/>
  </r>
  <r>
    <s v="P0885"/>
    <s v="Mary Clark"/>
    <n v="46"/>
    <s v="Middle Age Adults"/>
    <s v="Female"/>
    <s v="Asthma"/>
    <s v="Metformin"/>
    <x v="0"/>
    <s v="105/68"/>
    <n v="220"/>
    <s v="Counseling"/>
    <d v="2020-01-15T00:00:00"/>
    <s v="Dr. Brown"/>
    <n v="125.83"/>
    <s v="Consultation"/>
    <x v="0"/>
    <n v="269.2"/>
    <s v="Pending"/>
    <s v="0%"/>
  </r>
  <r>
    <s v="P0886"/>
    <s v="Michael Wilson"/>
    <n v="60"/>
    <s v="Senior Adults"/>
    <s v="Female"/>
    <s v="Hypertension"/>
    <s v="Unknown"/>
    <x v="4"/>
    <s v="120/80"/>
    <n v="160"/>
    <s v="Surgery"/>
    <d v="2019-03-25T00:00:00"/>
    <s v="Dr. Lee"/>
    <n v="56.59"/>
    <s v="Physiotherapy"/>
    <x v="4"/>
    <n v="51.49"/>
    <s v="Pending"/>
    <s v="50%"/>
  </r>
  <r>
    <s v="P0887"/>
    <s v="David Lee"/>
    <n v="70"/>
    <s v="Senior Adults"/>
    <s v="Female"/>
    <s v="Heart Disease"/>
    <s v="Metformin"/>
    <x v="4"/>
    <s v="140/90"/>
    <n v="160"/>
    <s v="Lifestyle Modification"/>
    <d v="2019-03-25T00:00:00"/>
    <s v="Dr. Williams"/>
    <n v="99.14"/>
    <s v="Medication Refill"/>
    <x v="4"/>
    <n v="69.430000000000007"/>
    <s v="Paid"/>
    <s v="75%"/>
  </r>
  <r>
    <s v="P0888"/>
    <s v="Mary Clark"/>
    <n v="25"/>
    <s v="Young Adults"/>
    <s v="Female"/>
    <s v="Unknown"/>
    <s v="Lisinopril"/>
    <x v="4"/>
    <s v="120/80"/>
    <n v="146"/>
    <s v="Dietary Changes"/>
    <d v="2019-03-25T00:00:00"/>
    <s v="Dr. Smith"/>
    <n v="169.84"/>
    <s v="Consultation"/>
    <x v="4"/>
    <n v="139.97999999999999"/>
    <s v="Paid"/>
    <s v="25%"/>
  </r>
  <r>
    <s v="P0889"/>
    <s v="Jane Smith"/>
    <n v="46"/>
    <s v="Middle Age Adults"/>
    <s v="Female"/>
    <s v="Hypertension"/>
    <s v="Lisinopril"/>
    <x v="3"/>
    <s v="140/90"/>
    <n v="200"/>
    <s v="Physiotherapy"/>
    <d v="2020-02-20T00:00:00"/>
    <s v="Dr. Brown"/>
    <n v="168.68"/>
    <s v="Medication Refill"/>
    <x v="3"/>
    <n v="323.32"/>
    <s v="Pending"/>
    <s v="25%"/>
  </r>
  <r>
    <s v="P0890"/>
    <s v="Laura Martinez"/>
    <n v="40"/>
    <s v="Middle Age Adults"/>
    <s v="Male"/>
    <s v="Asthma"/>
    <s v="Atorvastatin"/>
    <x v="1"/>
    <s v="130/85"/>
    <n v="220"/>
    <s v="Physiotherapy"/>
    <d v="2018-04-05T00:00:00"/>
    <s v="Dr. Lee"/>
    <n v="186.79"/>
    <s v="Blood Test"/>
    <x v="1"/>
    <n v="342.26"/>
    <s v="Not Paid"/>
    <s v="75%"/>
  </r>
  <r>
    <s v="P0891"/>
    <s v="Jane Smith"/>
    <n v="70"/>
    <s v="Senior Adults"/>
    <s v="Female"/>
    <s v="Hypertension"/>
    <s v="Unknown"/>
    <x v="1"/>
    <s v="120/80"/>
    <n v="200"/>
    <s v="Physiotherapy"/>
    <d v="2018-04-05T00:00:00"/>
    <s v="Dr. Smith"/>
    <n v="105.19"/>
    <s v="MRI Scan"/>
    <x v="1"/>
    <n v="116.95"/>
    <s v="Pending"/>
    <s v="25%"/>
  </r>
  <r>
    <s v="P0892"/>
    <s v="Emily Davis"/>
    <n v="25"/>
    <s v="Young Adults"/>
    <s v="Male"/>
    <s v="Heart Disease"/>
    <s v="Atorvastatin"/>
    <x v="1"/>
    <s v="130/85"/>
    <n v="146"/>
    <s v="Lifestyle Modification"/>
    <d v="2018-04-05T00:00:00"/>
    <s v="Dr. Patel"/>
    <n v="99.7"/>
    <s v="Medication Refill"/>
    <x v="1"/>
    <n v="430.63"/>
    <s v="Paid"/>
    <s v="25%"/>
  </r>
  <r>
    <s v="P0893"/>
    <s v="John Doe"/>
    <n v="35"/>
    <s v="Adults"/>
    <s v="Male"/>
    <s v="Unknown"/>
    <s v="Lisinopril"/>
    <x v="1"/>
    <s v="110/70"/>
    <n v="146"/>
    <s v="Medication"/>
    <d v="2018-04-05T00:00:00"/>
    <s v="Dr. Lee"/>
    <n v="10.24"/>
    <s v="Consultation"/>
    <x v="1"/>
    <n v="167.66"/>
    <s v="Pending"/>
    <s v="75%"/>
  </r>
  <r>
    <s v="P0894"/>
    <s v="Michael Wilson"/>
    <n v="25"/>
    <s v="Young Adults"/>
    <s v="Female"/>
    <s v="Heart Disease"/>
    <s v="Atorvastatin"/>
    <x v="4"/>
    <s v="130/85"/>
    <n v="160"/>
    <s v="Dietary Changes"/>
    <d v="2019-03-25T00:00:00"/>
    <s v="Dr. Patel"/>
    <n v="167.93"/>
    <s v="MRI Scan"/>
    <x v="4"/>
    <n v="244.27"/>
    <s v="Pending"/>
    <s v="50%"/>
  </r>
  <r>
    <s v="P0895"/>
    <s v="James Taylor"/>
    <n v="25"/>
    <s v="Young Adults"/>
    <s v="Female"/>
    <s v="Diabetes"/>
    <s v="Unknown"/>
    <x v="0"/>
    <s v="130/85"/>
    <n v="220"/>
    <s v="Medication"/>
    <d v="2020-01-15T00:00:00"/>
    <s v="Dr. Brown"/>
    <n v="20.25"/>
    <s v="Consultation"/>
    <x v="0"/>
    <n v="89.99"/>
    <s v="Paid"/>
    <s v="25%"/>
  </r>
  <r>
    <s v="P0896"/>
    <s v="John Doe"/>
    <n v="46"/>
    <s v="Middle Age Adults"/>
    <s v="Male"/>
    <s v="Unknown"/>
    <s v="Unknown"/>
    <x v="4"/>
    <s v="140/90"/>
    <n v="180"/>
    <s v="Medication"/>
    <d v="2019-03-25T00:00:00"/>
    <s v="Dr. Johnson"/>
    <n v="74.510000000000005"/>
    <s v="Physiotherapy"/>
    <x v="4"/>
    <n v="266.49"/>
    <s v="Pending"/>
    <s v="75%"/>
  </r>
  <r>
    <s v="P0897"/>
    <s v="James Taylor"/>
    <n v="40"/>
    <s v="Middle Age Adults"/>
    <s v="Female"/>
    <s v="Heart Disease"/>
    <s v="Metformin"/>
    <x v="1"/>
    <s v="110/70"/>
    <n v="146"/>
    <s v="Lifestyle Modification"/>
    <d v="2018-04-05T00:00:00"/>
    <s v="Dr. Johnson"/>
    <n v="97.85"/>
    <s v="Consultation"/>
    <x v="1"/>
    <n v="295.92"/>
    <s v="Pending"/>
    <s v="75%"/>
  </r>
  <r>
    <s v="P0898"/>
    <s v="Laura Martinez"/>
    <n v="35"/>
    <s v="Adults"/>
    <s v="Female"/>
    <s v="Asthma"/>
    <s v="Albuterol"/>
    <x v="4"/>
    <s v="130/85"/>
    <n v="220"/>
    <s v="Medication"/>
    <d v="2019-03-25T00:00:00"/>
    <s v="Dr. Patel"/>
    <n v="117.18"/>
    <s v="Blood Test"/>
    <x v="4"/>
    <n v="413.14"/>
    <s v="Pending"/>
    <s v="75%"/>
  </r>
  <r>
    <s v="P0899"/>
    <s v="Sarah Johnson"/>
    <n v="60"/>
    <s v="Senior Adults"/>
    <s v="Female"/>
    <s v="Unknown"/>
    <s v="Metformin"/>
    <x v="1"/>
    <s v="130/85"/>
    <n v="200"/>
    <s v="Dietary Changes"/>
    <d v="2018-04-05T00:00:00"/>
    <s v="Dr. Brown"/>
    <n v="84.8"/>
    <s v="Consultation"/>
    <x v="1"/>
    <n v="195.14"/>
    <s v="Pending"/>
    <s v="75%"/>
  </r>
  <r>
    <s v="P0900"/>
    <s v="David Lee"/>
    <n v="60"/>
    <s v="Senior Adults"/>
    <s v="Female"/>
    <s v="Unknown"/>
    <s v="Unknown"/>
    <x v="2"/>
    <s v="110/70"/>
    <n v="160"/>
    <s v="Lifestyle Modification"/>
    <d v="2019-12-01T00:00:00"/>
    <s v="Dr. Williams"/>
    <n v="198.44"/>
    <s v="Physiotherapy"/>
    <x v="2"/>
    <n v="70.63"/>
    <s v="Not Paid"/>
    <s v="25%"/>
  </r>
  <r>
    <s v="P0901"/>
    <s v="Robert Brown"/>
    <n v="25"/>
    <s v="Young Adults"/>
    <s v="Male"/>
    <s v="Hypertension"/>
    <s v="Lisinopril"/>
    <x v="0"/>
    <s v="110/70"/>
    <n v="200"/>
    <s v="Physiotherapy"/>
    <d v="2020-01-15T00:00:00"/>
    <s v="Dr. Smith"/>
    <n v="18.41"/>
    <s v="Consultation"/>
    <x v="0"/>
    <n v="104.65"/>
    <s v="Not Paid"/>
    <s v="50%"/>
  </r>
  <r>
    <s v="P0902"/>
    <s v="John Doe"/>
    <n v="46"/>
    <s v="Middle Age Adults"/>
    <s v="Female"/>
    <s v="Asthma"/>
    <s v="Lisinopril"/>
    <x v="2"/>
    <s v="120/80"/>
    <n v="146"/>
    <s v="Medication"/>
    <d v="2019-12-01T00:00:00"/>
    <s v="Dr. Smith"/>
    <n v="151.18"/>
    <s v="Physiotherapy"/>
    <x v="2"/>
    <n v="484.01"/>
    <s v="Pending"/>
    <s v="75%"/>
  </r>
  <r>
    <s v="P0903"/>
    <s v="Michael Wilson"/>
    <n v="46"/>
    <s v="Middle Age Adults"/>
    <s v="Female"/>
    <s v="Diabetes"/>
    <s v="Metformin"/>
    <x v="3"/>
    <s v="140/90"/>
    <n v="146"/>
    <s v="Surgery"/>
    <d v="2020-02-20T00:00:00"/>
    <s v="Dr. Williams"/>
    <n v="122.36"/>
    <s v="Medication Refill"/>
    <x v="3"/>
    <n v="273.38"/>
    <s v="Paid"/>
    <s v="75%"/>
  </r>
  <r>
    <s v="P0904"/>
    <s v="Jane Smith"/>
    <n v="60"/>
    <s v="Senior Adults"/>
    <s v="Female"/>
    <s v="Heart Disease"/>
    <s v="Unknown"/>
    <x v="4"/>
    <s v="110/70"/>
    <n v="200"/>
    <s v="Surgery"/>
    <d v="2019-03-25T00:00:00"/>
    <s v="Dr. Patel"/>
    <n v="145.59"/>
    <s v="Consultation"/>
    <x v="4"/>
    <n v="64.39"/>
    <s v="Pending"/>
    <s v="25%"/>
  </r>
  <r>
    <s v="P0905"/>
    <s v="Michael Wilson"/>
    <n v="35"/>
    <s v="Adults"/>
    <s v="Female"/>
    <s v="Hypertension"/>
    <s v="Lisinopril"/>
    <x v="3"/>
    <s v="110/70"/>
    <n v="146"/>
    <s v="Dietary Changes"/>
    <d v="2020-02-20T00:00:00"/>
    <s v="Dr. Smith"/>
    <n v="77.400000000000006"/>
    <s v="Consultation"/>
    <x v="3"/>
    <n v="273.17"/>
    <s v="Paid"/>
    <s v="25%"/>
  </r>
  <r>
    <s v="P0906"/>
    <s v="Laura Martinez"/>
    <n v="40"/>
    <s v="Middle Age Adults"/>
    <s v="Female"/>
    <s v="Heart Disease"/>
    <s v="Unknown"/>
    <x v="4"/>
    <s v="105/68"/>
    <n v="220"/>
    <s v="Counseling"/>
    <d v="2019-03-25T00:00:00"/>
    <s v="Dr. Brown"/>
    <n v="144.33000000000001"/>
    <s v="MRI Scan"/>
    <x v="4"/>
    <n v="86.74"/>
    <s v="Pending"/>
    <s v="50%"/>
  </r>
  <r>
    <s v="P0907"/>
    <s v="James Taylor"/>
    <n v="35"/>
    <s v="Adults"/>
    <s v="Female"/>
    <s v="Diabetes"/>
    <s v="Lisinopril"/>
    <x v="2"/>
    <s v="110/70"/>
    <n v="146"/>
    <s v="Lifestyle Modification"/>
    <d v="2019-12-01T00:00:00"/>
    <s v="Dr. Williams"/>
    <n v="98.19"/>
    <s v="Consultation"/>
    <x v="2"/>
    <n v="192.41"/>
    <s v="Paid"/>
    <s v="50%"/>
  </r>
  <r>
    <s v="P0908"/>
    <s v="Jane Smith"/>
    <n v="70"/>
    <s v="Senior Adults"/>
    <s v="Female"/>
    <s v="Diabetes"/>
    <s v="Unknown"/>
    <x v="1"/>
    <s v="140/90"/>
    <n v="160"/>
    <s v="Medication"/>
    <d v="2018-04-05T00:00:00"/>
    <s v="Dr. Johnson"/>
    <n v="184.49"/>
    <s v="Blood Test"/>
    <x v="1"/>
    <n v="60.38"/>
    <s v="Not Paid"/>
    <s v="75%"/>
  </r>
  <r>
    <s v="P0909"/>
    <s v="Robert Brown"/>
    <n v="70"/>
    <s v="Senior Adults"/>
    <s v="Female"/>
    <s v="Unknown"/>
    <s v="Atorvastatin"/>
    <x v="1"/>
    <s v="130/85"/>
    <n v="220"/>
    <s v="Counseling"/>
    <d v="2018-04-05T00:00:00"/>
    <s v="Dr. Smith"/>
    <n v="131.16"/>
    <s v="Medication Refill"/>
    <x v="1"/>
    <n v="216.73"/>
    <s v="Pending"/>
    <s v="75%"/>
  </r>
  <r>
    <s v="P0910"/>
    <s v="Robert Brown"/>
    <n v="40"/>
    <s v="Middle Age Adults"/>
    <s v="Female"/>
    <s v="Diabetes"/>
    <s v="Unknown"/>
    <x v="4"/>
    <s v="130/85"/>
    <n v="180"/>
    <s v="Dietary Changes"/>
    <d v="2019-03-25T00:00:00"/>
    <s v="Dr. Johnson"/>
    <n v="199.07"/>
    <s v="MRI Scan"/>
    <x v="4"/>
    <n v="106.56"/>
    <s v="Pending"/>
    <s v="0%"/>
  </r>
  <r>
    <s v="P0911"/>
    <s v="John Doe"/>
    <n v="60"/>
    <s v="Senior Adults"/>
    <s v="Male"/>
    <s v="Heart Disease"/>
    <s v="Unknown"/>
    <x v="1"/>
    <s v="130/85"/>
    <n v="146"/>
    <s v="Counseling"/>
    <d v="2018-04-05T00:00:00"/>
    <s v="Dr. Brown"/>
    <n v="58.7"/>
    <s v="Blood Test"/>
    <x v="1"/>
    <n v="68.06"/>
    <s v="Not Paid"/>
    <s v="25%"/>
  </r>
  <r>
    <s v="P0912"/>
    <s v="Laura Martinez"/>
    <n v="40"/>
    <s v="Middle Age Adults"/>
    <s v="Female"/>
    <s v="Asthma"/>
    <s v="Metformin"/>
    <x v="2"/>
    <s v="130/85"/>
    <n v="146"/>
    <s v="Medication"/>
    <d v="2019-12-01T00:00:00"/>
    <s v="Dr. Brown"/>
    <n v="89.44"/>
    <s v="X-ray"/>
    <x v="2"/>
    <n v="340.48"/>
    <s v="Pending"/>
    <s v="25%"/>
  </r>
  <r>
    <s v="P0913"/>
    <s v="Sarah Johnson"/>
    <n v="46"/>
    <s v="Middle Age Adults"/>
    <s v="Male"/>
    <s v="Asthma"/>
    <s v="Atorvastatin"/>
    <x v="1"/>
    <s v="105/68"/>
    <n v="160"/>
    <s v="Surgery"/>
    <d v="2018-04-05T00:00:00"/>
    <s v="Dr. Johnson"/>
    <n v="45.09"/>
    <s v="Physiotherapy"/>
    <x v="1"/>
    <n v="491.35"/>
    <s v="Pending"/>
    <s v="25%"/>
  </r>
  <r>
    <s v="P0914"/>
    <s v="Laura Martinez"/>
    <n v="70"/>
    <s v="Senior Adults"/>
    <s v="Female"/>
    <s v="Unknown"/>
    <s v="Albuterol"/>
    <x v="2"/>
    <s v="110/70"/>
    <n v="160"/>
    <s v="Lifestyle Modification"/>
    <d v="2019-12-01T00:00:00"/>
    <s v="Dr. Lee"/>
    <n v="23.87"/>
    <s v="Consultation"/>
    <x v="2"/>
    <n v="341.42"/>
    <s v="Not Paid"/>
    <s v="75%"/>
  </r>
  <r>
    <s v="P0915"/>
    <s v="James Taylor"/>
    <n v="25"/>
    <s v="Young Adults"/>
    <s v="Female"/>
    <s v="Heart Disease"/>
    <s v="Metformin"/>
    <x v="3"/>
    <s v="130/85"/>
    <n v="200"/>
    <s v="Lifestyle Modification"/>
    <d v="2020-02-20T00:00:00"/>
    <s v="Dr. Johnson"/>
    <n v="161.78"/>
    <s v="Blood Test"/>
    <x v="3"/>
    <n v="337.62"/>
    <s v="Pending"/>
    <s v="75%"/>
  </r>
  <r>
    <s v="P0916"/>
    <s v="Michael Wilson"/>
    <n v="25"/>
    <s v="Young Adults"/>
    <s v="Female"/>
    <s v="Heart Disease"/>
    <s v="Albuterol"/>
    <x v="2"/>
    <s v="120/80"/>
    <n v="200"/>
    <s v="Medication"/>
    <d v="2019-12-01T00:00:00"/>
    <s v="Dr. Smith"/>
    <n v="79.31"/>
    <s v="Consultation"/>
    <x v="2"/>
    <n v="455.41"/>
    <s v="Paid"/>
    <s v="75%"/>
  </r>
  <r>
    <s v="P0917"/>
    <s v="Robert Brown"/>
    <n v="60"/>
    <s v="Senior Adults"/>
    <s v="Female"/>
    <s v="Diabetes"/>
    <s v="Lisinopril"/>
    <x v="0"/>
    <s v="130/85"/>
    <n v="200"/>
    <s v="Lifestyle Modification"/>
    <d v="2020-01-15T00:00:00"/>
    <s v="Dr. Williams"/>
    <n v="44.48"/>
    <s v="Physiotherapy"/>
    <x v="0"/>
    <n v="204.05"/>
    <s v="Paid"/>
    <s v="50%"/>
  </r>
  <r>
    <s v="P0918"/>
    <s v="Michael Wilson"/>
    <n v="46"/>
    <s v="Middle Age Adults"/>
    <s v="Female"/>
    <s v="Heart Disease"/>
    <s v="Albuterol"/>
    <x v="0"/>
    <s v="110/70"/>
    <n v="160"/>
    <s v="Physiotherapy"/>
    <d v="2020-01-15T00:00:00"/>
    <s v="Dr. Williams"/>
    <n v="185.09"/>
    <s v="Consultation"/>
    <x v="0"/>
    <n v="343.16"/>
    <s v="Pending"/>
    <s v="50%"/>
  </r>
  <r>
    <s v="P0919"/>
    <s v="Michael Wilson"/>
    <n v="35"/>
    <s v="Adults"/>
    <s v="Male"/>
    <s v="Hypertension"/>
    <s v="Unknown"/>
    <x v="0"/>
    <s v="130/85"/>
    <n v="200"/>
    <s v="Lifestyle Modification"/>
    <d v="2020-01-15T00:00:00"/>
    <s v="Dr. Smith"/>
    <n v="87.48"/>
    <s v="MRI Scan"/>
    <x v="0"/>
    <n v="200.34"/>
    <s v="Not Paid"/>
    <s v="0%"/>
  </r>
  <r>
    <s v="P0920"/>
    <s v="Michael Wilson"/>
    <n v="46"/>
    <s v="Middle Age Adults"/>
    <s v="Female"/>
    <s v="Diabetes"/>
    <s v="Albuterol"/>
    <x v="4"/>
    <s v="105/68"/>
    <n v="200"/>
    <s v="Dietary Changes"/>
    <d v="2019-03-25T00:00:00"/>
    <s v="Dr. Patel"/>
    <n v="181.18"/>
    <s v="Medication Refill"/>
    <x v="4"/>
    <n v="472.27"/>
    <s v="Not Paid"/>
    <s v="50%"/>
  </r>
  <r>
    <s v="P0921"/>
    <s v="Robert Brown"/>
    <n v="25"/>
    <s v="Young Adults"/>
    <s v="Female"/>
    <s v="Hypertension"/>
    <s v="Metformin"/>
    <x v="4"/>
    <s v="140/90"/>
    <n v="180"/>
    <s v="Insulin injections"/>
    <d v="2019-03-25T00:00:00"/>
    <s v="Dr. White"/>
    <n v="80"/>
    <s v="Laboratory Test"/>
    <x v="4"/>
    <n v="150"/>
    <s v="Paid"/>
    <s v="90%"/>
  </r>
  <r>
    <s v="P0922"/>
    <s v="Mary Clark"/>
    <n v="25"/>
    <s v="Young Adults"/>
    <s v="Female"/>
    <s v="Unknown"/>
    <s v="Metformin"/>
    <x v="4"/>
    <s v="140/90"/>
    <n v="200"/>
    <s v="Physiotherapy"/>
    <d v="2019-03-25T00:00:00"/>
    <s v="Dr. Lee"/>
    <n v="188.69"/>
    <s v="MRI Scan"/>
    <x v="4"/>
    <n v="298.57"/>
    <s v="Pending"/>
    <s v="25%"/>
  </r>
  <r>
    <s v="P0923"/>
    <s v="Emily Davis"/>
    <n v="70"/>
    <s v="Senior Adults"/>
    <s v="Female"/>
    <s v="Asthma"/>
    <s v="Albuterol"/>
    <x v="2"/>
    <s v="110/70"/>
    <n v="146"/>
    <s v="Surgery"/>
    <d v="2019-12-01T00:00:00"/>
    <s v="Dr. Lee"/>
    <n v="131.93"/>
    <s v="Consultation"/>
    <x v="2"/>
    <n v="459.44"/>
    <s v="Paid"/>
    <s v="75%"/>
  </r>
  <r>
    <s v="P0924"/>
    <s v="James Taylor"/>
    <n v="46"/>
    <s v="Middle Age Adults"/>
    <s v="Male"/>
    <s v="Unknown"/>
    <s v="Metformin"/>
    <x v="4"/>
    <s v="140/90"/>
    <n v="160"/>
    <s v="Lifestyle Modification"/>
    <d v="2019-03-25T00:00:00"/>
    <s v="Dr. Brown"/>
    <n v="113.92"/>
    <s v="X-ray"/>
    <x v="4"/>
    <n v="94.09"/>
    <s v="Not Paid"/>
    <s v="75%"/>
  </r>
  <r>
    <s v="P0925"/>
    <s v="Mary Clark"/>
    <n v="46"/>
    <s v="Middle Age Adults"/>
    <s v="Male"/>
    <s v="Asthma"/>
    <s v="Metformin"/>
    <x v="3"/>
    <s v="140/90"/>
    <n v="220"/>
    <s v="Dietary Changes"/>
    <d v="2020-02-20T00:00:00"/>
    <s v="Dr. Smith"/>
    <n v="113.36"/>
    <s v="X-ray"/>
    <x v="3"/>
    <n v="480.15"/>
    <s v="Pending"/>
    <s v="75%"/>
  </r>
  <r>
    <s v="P0926"/>
    <s v="James Taylor"/>
    <n v="25"/>
    <s v="Young Adults"/>
    <s v="Female"/>
    <s v="Unknown"/>
    <s v="Albuterol"/>
    <x v="0"/>
    <s v="120/80"/>
    <n v="180"/>
    <s v="Physiotherapy"/>
    <d v="2020-01-15T00:00:00"/>
    <s v="Dr. Brown"/>
    <n v="142.41"/>
    <s v="Consultation"/>
    <x v="0"/>
    <n v="469.83"/>
    <s v="Pending"/>
    <s v="50%"/>
  </r>
  <r>
    <s v="P0927"/>
    <s v="Jane Smith"/>
    <n v="35"/>
    <s v="Adults"/>
    <s v="Female"/>
    <s v="Heart Disease"/>
    <s v="Atorvastatin"/>
    <x v="2"/>
    <s v="110/70"/>
    <n v="160"/>
    <s v="Blood pressure medication"/>
    <d v="2019-12-01T00:00:00"/>
    <s v="Dr. Smith"/>
    <n v="96.91"/>
    <s v="Physiotherapy Session"/>
    <x v="2"/>
    <n v="100"/>
    <s v="Paid"/>
    <s v="70%"/>
  </r>
  <r>
    <s v="P0928"/>
    <s v="Laura Martinez"/>
    <n v="60"/>
    <s v="Senior Adults"/>
    <s v="Male"/>
    <s v="Hypertension"/>
    <s v="Atorvastatin"/>
    <x v="0"/>
    <s v="110/70"/>
    <n v="160"/>
    <s v="Counseling"/>
    <d v="2020-01-15T00:00:00"/>
    <s v="Dr. Johnson"/>
    <n v="126.03"/>
    <s v="Physiotherapy"/>
    <x v="0"/>
    <n v="170.86"/>
    <s v="Paid"/>
    <s v="75%"/>
  </r>
  <r>
    <s v="P0929"/>
    <s v="Laura Martinez"/>
    <n v="60"/>
    <s v="Senior Adults"/>
    <s v="Female"/>
    <s v="Asthma"/>
    <s v="Lisinopril"/>
    <x v="4"/>
    <s v="140/90"/>
    <n v="146"/>
    <s v="Dietary Changes"/>
    <d v="2019-03-25T00:00:00"/>
    <s v="Dr. Williams"/>
    <n v="70.47"/>
    <s v="Consultation"/>
    <x v="4"/>
    <n v="421.31"/>
    <s v="Pending"/>
    <s v="0%"/>
  </r>
  <r>
    <s v="P0930"/>
    <s v="David Lee"/>
    <n v="46"/>
    <s v="Middle Age Adults"/>
    <s v="Female"/>
    <s v="Diabetes"/>
    <s v="Metformin"/>
    <x v="2"/>
    <s v="140/90"/>
    <n v="200"/>
    <s v="Surgery"/>
    <d v="2019-12-01T00:00:00"/>
    <s v="Dr. Lee"/>
    <n v="101.15"/>
    <s v="Physiotherapy"/>
    <x v="2"/>
    <n v="387.56"/>
    <s v="Paid"/>
    <s v="50%"/>
  </r>
  <r>
    <s v="P0931"/>
    <s v="Laura Martinez"/>
    <n v="60"/>
    <s v="Senior Adults"/>
    <s v="Male"/>
    <s v="Hypertension"/>
    <s v="Albuterol"/>
    <x v="1"/>
    <s v="140/90"/>
    <n v="146"/>
    <s v="Medication"/>
    <d v="2018-04-05T00:00:00"/>
    <s v="Dr. Lee"/>
    <n v="58.24"/>
    <s v="Physiotherapy"/>
    <x v="1"/>
    <n v="136.07"/>
    <s v="Pending"/>
    <s v="50%"/>
  </r>
  <r>
    <s v="P0932"/>
    <s v="Robert Brown"/>
    <n v="25"/>
    <s v="Young Adults"/>
    <s v="Female"/>
    <s v="Diabetes"/>
    <s v="Metformin"/>
    <x v="3"/>
    <s v="105/68"/>
    <n v="200"/>
    <s v="Surgery"/>
    <d v="2020-02-20T00:00:00"/>
    <s v="Dr. Brown"/>
    <n v="24.88"/>
    <s v="Medication Refill"/>
    <x v="3"/>
    <n v="302.95999999999998"/>
    <s v="Not Paid"/>
    <s v="50%"/>
  </r>
  <r>
    <s v="P0933"/>
    <s v="Sarah Johnson"/>
    <n v="25"/>
    <s v="Young Adults"/>
    <s v="Female"/>
    <s v="Hypertension"/>
    <s v="Unknown"/>
    <x v="4"/>
    <s v="130/85"/>
    <n v="200"/>
    <s v="Surgery"/>
    <d v="2019-03-25T00:00:00"/>
    <s v="Dr. Patel"/>
    <n v="86.11"/>
    <s v="Medication Refill"/>
    <x v="4"/>
    <n v="71.53"/>
    <s v="Paid"/>
    <s v="50%"/>
  </r>
  <r>
    <s v="P0934"/>
    <s v="John Doe"/>
    <n v="46"/>
    <s v="Middle Age Adults"/>
    <s v="Male"/>
    <s v="Hypertension"/>
    <s v="Metformin"/>
    <x v="4"/>
    <s v="105/68"/>
    <n v="160"/>
    <s v="Medication"/>
    <d v="2019-03-25T00:00:00"/>
    <s v="Dr. Brown"/>
    <n v="156.52000000000001"/>
    <s v="Consultation"/>
    <x v="4"/>
    <n v="224.13"/>
    <s v="Pending"/>
    <s v="50%"/>
  </r>
  <r>
    <s v="P0935"/>
    <s v="David Lee"/>
    <n v="46"/>
    <s v="Middle Age Adults"/>
    <s v="Female"/>
    <s v="Unknown"/>
    <s v="Metformin"/>
    <x v="3"/>
    <s v="110/70"/>
    <n v="200"/>
    <s v="Counseling"/>
    <d v="2020-02-20T00:00:00"/>
    <s v="Dr. Johnson"/>
    <n v="25.61"/>
    <s v="Blood Test"/>
    <x v="3"/>
    <n v="183.03"/>
    <s v="Not Paid"/>
    <s v="50%"/>
  </r>
  <r>
    <s v="P0936"/>
    <s v="John Doe"/>
    <n v="70"/>
    <s v="Senior Adults"/>
    <s v="Female"/>
    <s v="Asthma"/>
    <s v="Atorvastatin"/>
    <x v="3"/>
    <s v="120/80"/>
    <n v="180"/>
    <s v="Counseling"/>
    <d v="2020-02-20T00:00:00"/>
    <s v="Dr. Brown"/>
    <n v="18.63"/>
    <s v="MRI Scan"/>
    <x v="3"/>
    <n v="258.56"/>
    <s v="Pending"/>
    <s v="75%"/>
  </r>
  <r>
    <s v="P0937"/>
    <s v="James Taylor"/>
    <n v="46"/>
    <s v="Middle Age Adults"/>
    <s v="Female"/>
    <s v="Asthma"/>
    <s v="Albuterol"/>
    <x v="1"/>
    <s v="130/85"/>
    <n v="180"/>
    <s v="Lifestyle Modification"/>
    <d v="2018-04-05T00:00:00"/>
    <s v="Dr. Brown"/>
    <n v="174.53"/>
    <s v="Physiotherapy"/>
    <x v="1"/>
    <n v="386.13"/>
    <s v="Pending"/>
    <s v="50%"/>
  </r>
  <r>
    <s v="P0938"/>
    <s v="John Doe"/>
    <n v="35"/>
    <s v="Adults"/>
    <s v="Female"/>
    <s v="Hypertension"/>
    <s v="Metformin"/>
    <x v="4"/>
    <s v="120/80"/>
    <n v="180"/>
    <s v="Physiotherapy"/>
    <d v="2019-03-25T00:00:00"/>
    <s v="Dr. Johnson"/>
    <n v="139.12"/>
    <s v="MRI Scan"/>
    <x v="4"/>
    <n v="180.62"/>
    <s v="Pending"/>
    <s v="50%"/>
  </r>
  <r>
    <s v="P0939"/>
    <s v="John Doe"/>
    <n v="60"/>
    <s v="Senior Adults"/>
    <s v="Female"/>
    <s v="Heart Disease"/>
    <s v="Atorvastatin"/>
    <x v="4"/>
    <s v="110/70"/>
    <n v="160"/>
    <s v="Dietary Changes"/>
    <d v="2019-03-25T00:00:00"/>
    <s v="Dr. Patel"/>
    <n v="18.54"/>
    <s v="MRI Scan"/>
    <x v="4"/>
    <n v="75.58"/>
    <s v="Not Paid"/>
    <s v="75%"/>
  </r>
  <r>
    <s v="P0940"/>
    <s v="David Lee"/>
    <n v="46"/>
    <s v="Middle Age Adults"/>
    <s v="Male"/>
    <s v="Heart Disease"/>
    <s v="Lisinopril"/>
    <x v="0"/>
    <s v="110/70"/>
    <n v="146"/>
    <s v="Counseling"/>
    <d v="2020-01-15T00:00:00"/>
    <s v="Dr. Smith"/>
    <n v="172.25"/>
    <s v="Blood Test"/>
    <x v="0"/>
    <n v="353.99"/>
    <s v="Pending"/>
    <s v="25%"/>
  </r>
  <r>
    <s v="P0941"/>
    <s v="Jane Smith"/>
    <n v="40"/>
    <s v="Middle Age Adults"/>
    <s v="Female"/>
    <s v="Diabetes"/>
    <s v="Atorvastatin"/>
    <x v="2"/>
    <s v="120/80"/>
    <n v="220"/>
    <s v="Lifestyle Modification"/>
    <d v="2019-12-01T00:00:00"/>
    <s v="Dr. Lee"/>
    <n v="21.95"/>
    <s v="Blood Test"/>
    <x v="2"/>
    <n v="470.37"/>
    <s v="Not Paid"/>
    <s v="0%"/>
  </r>
  <r>
    <s v="P0942"/>
    <s v="Michael Wilson"/>
    <n v="70"/>
    <s v="Senior Adults"/>
    <s v="Female"/>
    <s v="Diabetes"/>
    <s v="Atorvastatin"/>
    <x v="2"/>
    <s v="120/80"/>
    <n v="200"/>
    <s v="Dietary Changes"/>
    <d v="2019-12-01T00:00:00"/>
    <s v="Dr. Williams"/>
    <n v="37.93"/>
    <s v="Physiotherapy"/>
    <x v="2"/>
    <n v="434.3"/>
    <s v="Paid"/>
    <s v="75%"/>
  </r>
  <r>
    <s v="P0943"/>
    <s v="Laura Martinez"/>
    <n v="40"/>
    <s v="Middle Age Adults"/>
    <s v="Female"/>
    <s v="Unknown"/>
    <s v="Atorvastatin"/>
    <x v="0"/>
    <s v="120/80"/>
    <n v="220"/>
    <s v="Counseling"/>
    <d v="2020-01-15T00:00:00"/>
    <s v="Dr. Johnson"/>
    <n v="139.09"/>
    <s v="Medication Refill"/>
    <x v="0"/>
    <n v="299.98"/>
    <s v="Paid"/>
    <s v="0%"/>
  </r>
  <r>
    <s v="P0944"/>
    <s v="Laura Martinez"/>
    <n v="25"/>
    <s v="Young Adults"/>
    <s v="Female"/>
    <s v="Hypertension"/>
    <s v="Metformin"/>
    <x v="2"/>
    <s v="110/70"/>
    <n v="146"/>
    <s v="Counseling"/>
    <d v="2019-12-01T00:00:00"/>
    <s v="Dr. Lee"/>
    <n v="115.38"/>
    <s v="MRI Scan"/>
    <x v="2"/>
    <n v="170.94"/>
    <s v="Paid"/>
    <s v="75%"/>
  </r>
  <r>
    <s v="P0945"/>
    <s v="Robert Brown"/>
    <n v="60"/>
    <s v="Senior Adults"/>
    <s v="Male"/>
    <s v="Diabetes"/>
    <s v="Metformin"/>
    <x v="3"/>
    <s v="140/90"/>
    <n v="146"/>
    <s v="Dietary Changes"/>
    <d v="2020-02-20T00:00:00"/>
    <s v="Dr. Brown"/>
    <n v="122.97"/>
    <s v="Medication Refill"/>
    <x v="3"/>
    <n v="97.43"/>
    <s v="Pending"/>
    <s v="50%"/>
  </r>
  <r>
    <s v="P0946"/>
    <s v="David Lee"/>
    <n v="46"/>
    <s v="Middle Age Adults"/>
    <s v="Female"/>
    <s v="Diabetes"/>
    <s v="Lisinopril"/>
    <x v="2"/>
    <s v="120/80"/>
    <n v="160"/>
    <s v="Dietary Changes"/>
    <d v="2019-12-01T00:00:00"/>
    <s v="Dr. Lee"/>
    <n v="92.32"/>
    <s v="Medication Refill"/>
    <x v="2"/>
    <n v="127.93"/>
    <s v="Paid"/>
    <s v="75%"/>
  </r>
  <r>
    <s v="P0947"/>
    <s v="Robert Brown"/>
    <n v="40"/>
    <s v="Middle Age Adults"/>
    <s v="Female"/>
    <s v="Hypertension"/>
    <s v="Unknown"/>
    <x v="2"/>
    <s v="130/85"/>
    <n v="180"/>
    <s v="Lifestyle Modification"/>
    <d v="2019-12-01T00:00:00"/>
    <s v="Dr. Brown"/>
    <n v="169.37"/>
    <s v="Blood Test"/>
    <x v="2"/>
    <n v="283.44"/>
    <s v="Pending"/>
    <s v="75%"/>
  </r>
  <r>
    <s v="P0948"/>
    <s v="Sarah Johnson"/>
    <n v="60"/>
    <s v="Senior Adults"/>
    <s v="Female"/>
    <s v="Unknown"/>
    <s v="Unknown"/>
    <x v="0"/>
    <s v="110/70"/>
    <n v="180"/>
    <s v="Surgery"/>
    <d v="2020-01-15T00:00:00"/>
    <s v="Dr. Williams"/>
    <n v="98.55"/>
    <s v="X-ray"/>
    <x v="0"/>
    <n v="151.99"/>
    <s v="Not Paid"/>
    <s v="25%"/>
  </r>
  <r>
    <s v="P0949"/>
    <s v="Sarah Johnson"/>
    <n v="25"/>
    <s v="Young Adults"/>
    <s v="Male"/>
    <s v="Diabetes"/>
    <s v="Unknown"/>
    <x v="1"/>
    <s v="105/68"/>
    <n v="146"/>
    <s v="Medication"/>
    <d v="2018-04-05T00:00:00"/>
    <s v="Dr. Williams"/>
    <n v="51.82"/>
    <s v="Consultation"/>
    <x v="1"/>
    <n v="141.69"/>
    <s v="Pending"/>
    <s v="25%"/>
  </r>
  <r>
    <s v="P0950"/>
    <s v="Robert Brown"/>
    <n v="35"/>
    <s v="Adults"/>
    <s v="Male"/>
    <s v="Unknown"/>
    <s v="Lisinopril"/>
    <x v="2"/>
    <s v="105/68"/>
    <n v="160"/>
    <s v="Counseling"/>
    <d v="2019-12-01T00:00:00"/>
    <s v="Dr. Lee"/>
    <n v="53.25"/>
    <s v="MRI Scan"/>
    <x v="2"/>
    <n v="127.64"/>
    <s v="Paid"/>
    <s v="0%"/>
  </r>
  <r>
    <s v="P0951"/>
    <s v="David Lee"/>
    <n v="70"/>
    <s v="Senior Adults"/>
    <s v="Male"/>
    <s v="Asthma"/>
    <s v="Unknown"/>
    <x v="2"/>
    <s v="130/85"/>
    <n v="160"/>
    <s v="Medication"/>
    <d v="2019-12-01T00:00:00"/>
    <s v="Dr. Patel"/>
    <n v="143.65"/>
    <s v="Physiotherapy"/>
    <x v="2"/>
    <n v="250.13"/>
    <s v="Pending"/>
    <s v="50%"/>
  </r>
  <r>
    <s v="P0952"/>
    <s v="Robert Brown"/>
    <n v="60"/>
    <s v="Senior Adults"/>
    <s v="Female"/>
    <s v="Unknown"/>
    <s v="Unknown"/>
    <x v="1"/>
    <s v="140/90"/>
    <n v="200"/>
    <s v="Physiotherapy"/>
    <d v="2018-04-05T00:00:00"/>
    <s v="Dr. Brown"/>
    <n v="18.04"/>
    <s v="Blood Test"/>
    <x v="1"/>
    <n v="496.79"/>
    <s v="Pending"/>
    <s v="0%"/>
  </r>
  <r>
    <s v="P0953"/>
    <s v="Laura Martinez"/>
    <n v="60"/>
    <s v="Senior Adults"/>
    <s v="Male"/>
    <s v="Heart Disease"/>
    <s v="Atorvastatin"/>
    <x v="0"/>
    <s v="120/80"/>
    <n v="180"/>
    <s v="Dietary Changes"/>
    <d v="2020-01-15T00:00:00"/>
    <s v="Dr. Patel"/>
    <n v="151.76"/>
    <s v="Blood Test"/>
    <x v="0"/>
    <n v="186.78"/>
    <s v="Pending"/>
    <s v="25%"/>
  </r>
  <r>
    <s v="P0954"/>
    <s v="Mary Clark"/>
    <n v="35"/>
    <s v="Adults"/>
    <s v="Female"/>
    <s v="Heart Disease"/>
    <s v="Metformin"/>
    <x v="1"/>
    <s v="110/70"/>
    <n v="146"/>
    <s v="Lifestyle Modification"/>
    <d v="2018-04-05T00:00:00"/>
    <s v="Dr. Lee"/>
    <n v="39.67"/>
    <s v="MRI Scan"/>
    <x v="1"/>
    <n v="306.07"/>
    <s v="Not Paid"/>
    <s v="25%"/>
  </r>
  <r>
    <s v="P0955"/>
    <s v="Emily Davis"/>
    <n v="60"/>
    <s v="Senior Adults"/>
    <s v="Female"/>
    <s v="Unknown"/>
    <s v="Metformin"/>
    <x v="0"/>
    <s v="120/80"/>
    <n v="220"/>
    <s v="Physiotherapy"/>
    <d v="2020-01-15T00:00:00"/>
    <s v="Dr. Lee"/>
    <n v="184.2"/>
    <s v="MRI Scan"/>
    <x v="0"/>
    <n v="100.12"/>
    <s v="Pending"/>
    <s v="25%"/>
  </r>
  <r>
    <s v="P0956"/>
    <s v="John Doe"/>
    <n v="25"/>
    <s v="Young Adults"/>
    <s v="Female"/>
    <s v="Heart Disease"/>
    <s v="Atorvastatin"/>
    <x v="3"/>
    <s v="110/70"/>
    <n v="180"/>
    <s v="Dietary Changes"/>
    <d v="2020-02-20T00:00:00"/>
    <s v="Dr. Smith"/>
    <n v="87.56"/>
    <s v="X-ray"/>
    <x v="3"/>
    <n v="108.84"/>
    <s v="Not Paid"/>
    <s v="75%"/>
  </r>
  <r>
    <s v="P0957"/>
    <s v="Emily Davis"/>
    <n v="25"/>
    <s v="Young Adults"/>
    <s v="Female"/>
    <s v="Asthma"/>
    <s v="Atorvastatin"/>
    <x v="0"/>
    <s v="105/68"/>
    <n v="200"/>
    <s v="Lifestyle Modification"/>
    <d v="2020-01-15T00:00:00"/>
    <s v="Dr. Brown"/>
    <n v="185.69"/>
    <s v="MRI Scan"/>
    <x v="0"/>
    <n v="202.38"/>
    <s v="Not Paid"/>
    <s v="50%"/>
  </r>
  <r>
    <s v="P0958"/>
    <s v="David Lee"/>
    <n v="35"/>
    <s v="Adults"/>
    <s v="Female"/>
    <s v="Hypertension"/>
    <s v="Atorvastatin"/>
    <x v="3"/>
    <s v="120/80"/>
    <n v="160"/>
    <s v="Lifestyle Modification"/>
    <d v="2020-02-20T00:00:00"/>
    <s v="Dr. Brown"/>
    <n v="112.78"/>
    <s v="Blood Test"/>
    <x v="3"/>
    <n v="267.36"/>
    <s v="Pending"/>
    <s v="25%"/>
  </r>
  <r>
    <s v="P0959"/>
    <s v="Emily Davis"/>
    <n v="70"/>
    <s v="Senior Adults"/>
    <s v="Female"/>
    <s v="Heart Disease"/>
    <s v="Metformin"/>
    <x v="3"/>
    <s v="130/85"/>
    <n v="146"/>
    <s v="Physiotherapy"/>
    <d v="2020-02-20T00:00:00"/>
    <s v="Dr. Smith"/>
    <n v="149.22999999999999"/>
    <s v="X-ray"/>
    <x v="3"/>
    <n v="185.71"/>
    <s v="Paid"/>
    <s v="75%"/>
  </r>
  <r>
    <s v="P0960"/>
    <s v="Sarah Johnson"/>
    <n v="46"/>
    <s v="Middle Age Adults"/>
    <s v="Female"/>
    <s v="Heart Disease"/>
    <s v="Unknown"/>
    <x v="0"/>
    <s v="140/90"/>
    <n v="180"/>
    <s v="Dietary Changes"/>
    <d v="2020-01-15T00:00:00"/>
    <s v="Dr. Johnson"/>
    <n v="182.73"/>
    <s v="Consultation"/>
    <x v="0"/>
    <n v="296.89999999999998"/>
    <s v="Pending"/>
    <s v="75%"/>
  </r>
  <r>
    <s v="P0961"/>
    <s v="James Taylor"/>
    <n v="40"/>
    <s v="Middle Age Adults"/>
    <s v="Female"/>
    <s v="Unknown"/>
    <s v="Atorvastatin"/>
    <x v="4"/>
    <s v="130/85"/>
    <n v="220"/>
    <s v="Lifestyle Modification"/>
    <d v="2019-03-25T00:00:00"/>
    <s v="Dr. Lee"/>
    <n v="130.72"/>
    <s v="X-ray"/>
    <x v="4"/>
    <n v="336.38"/>
    <s v="Pending"/>
    <s v="50%"/>
  </r>
  <r>
    <s v="P0962"/>
    <s v="John Doe"/>
    <n v="46"/>
    <s v="Middle Age Adults"/>
    <s v="Female"/>
    <s v="Asthma"/>
    <s v="Lisinopril"/>
    <x v="0"/>
    <s v="140/90"/>
    <n v="200"/>
    <s v="Dietary Changes"/>
    <d v="2020-01-15T00:00:00"/>
    <s v="Dr. Smith"/>
    <n v="83.64"/>
    <s v="X-ray"/>
    <x v="0"/>
    <n v="152.68"/>
    <s v="Pending"/>
    <s v="75%"/>
  </r>
  <r>
    <s v="P0963"/>
    <s v="Michael Wilson"/>
    <n v="60"/>
    <s v="Senior Adults"/>
    <s v="Male"/>
    <s v="Hypertension"/>
    <s v="Atorvastatin"/>
    <x v="2"/>
    <s v="120/80"/>
    <n v="200"/>
    <s v="Surgery"/>
    <d v="2019-12-01T00:00:00"/>
    <s v="Dr. Johnson"/>
    <n v="143.43"/>
    <s v="MRI Scan"/>
    <x v="2"/>
    <n v="93.24"/>
    <s v="Pending"/>
    <s v="25%"/>
  </r>
  <r>
    <s v="P0964"/>
    <s v="David Lee"/>
    <n v="40"/>
    <s v="Middle Age Adults"/>
    <s v="Female"/>
    <s v="Unknown"/>
    <s v="Albuterol"/>
    <x v="2"/>
    <s v="120/80"/>
    <n v="180"/>
    <s v="Lifestyle Modification"/>
    <d v="2019-12-01T00:00:00"/>
    <s v="Dr. Patel"/>
    <n v="116.83"/>
    <s v="X-ray"/>
    <x v="2"/>
    <n v="309.52999999999997"/>
    <s v="Not Paid"/>
    <s v="0%"/>
  </r>
  <r>
    <s v="P0965"/>
    <s v="John Doe"/>
    <n v="35"/>
    <s v="Adults"/>
    <s v="Female"/>
    <s v="Unknown"/>
    <s v="Atorvastatin"/>
    <x v="4"/>
    <s v="140/90"/>
    <n v="220"/>
    <s v="Dietary Changes"/>
    <d v="2019-03-25T00:00:00"/>
    <s v="Dr. Lee"/>
    <n v="137.77000000000001"/>
    <s v="MRI Scan"/>
    <x v="4"/>
    <n v="61.41"/>
    <s v="Not Paid"/>
    <s v="25%"/>
  </r>
  <r>
    <s v="P0966"/>
    <s v="Emily Davis"/>
    <n v="35"/>
    <s v="Adults"/>
    <s v="Female"/>
    <s v="Asthma"/>
    <s v="Metformin"/>
    <x v="3"/>
    <s v="105/68"/>
    <n v="200"/>
    <s v="Medication"/>
    <d v="2020-02-20T00:00:00"/>
    <s v="Dr. Brown"/>
    <n v="79.09"/>
    <s v="Blood Test"/>
    <x v="3"/>
    <n v="167.52"/>
    <s v="Pending"/>
    <s v="75%"/>
  </r>
  <r>
    <s v="P0967"/>
    <s v="Sarah Johnson"/>
    <n v="70"/>
    <s v="Senior Adults"/>
    <s v="Female"/>
    <s v="Hypertension"/>
    <s v="Atorvastatin"/>
    <x v="4"/>
    <s v="110/70"/>
    <n v="146"/>
    <s v="Lifestyle Modification"/>
    <d v="2019-03-25T00:00:00"/>
    <s v="Dr. Smith"/>
    <n v="30.56"/>
    <s v="Physiotherapy"/>
    <x v="4"/>
    <n v="486.01"/>
    <s v="Paid"/>
    <s v="75%"/>
  </r>
  <r>
    <s v="P0968"/>
    <s v="Jane Smith"/>
    <n v="40"/>
    <s v="Middle Age Adults"/>
    <s v="Female"/>
    <s v="Asthma"/>
    <s v="Albuterol"/>
    <x v="2"/>
    <s v="130/85"/>
    <n v="200"/>
    <s v="Physiotherapy"/>
    <d v="2019-12-01T00:00:00"/>
    <s v="Dr. Johnson"/>
    <n v="196.22"/>
    <s v="Medication Refill"/>
    <x v="2"/>
    <n v="186.92"/>
    <s v="Pending"/>
    <s v="50%"/>
  </r>
  <r>
    <s v="P0969"/>
    <s v="Mary Clark"/>
    <n v="25"/>
    <s v="Young Adults"/>
    <s v="Male"/>
    <s v="Hypertension"/>
    <s v="Lisinopril"/>
    <x v="4"/>
    <s v="130/85"/>
    <n v="220"/>
    <s v="Counseling"/>
    <d v="2019-03-25T00:00:00"/>
    <s v="Dr. Smith"/>
    <n v="64.430000000000007"/>
    <s v="X-ray"/>
    <x v="4"/>
    <n v="282.57"/>
    <s v="Pending"/>
    <s v="25%"/>
  </r>
  <r>
    <s v="P0970"/>
    <s v="Michael Wilson"/>
    <n v="40"/>
    <s v="Middle Age Adults"/>
    <s v="Male"/>
    <s v="Asthma"/>
    <s v="Unknown"/>
    <x v="0"/>
    <s v="130/85"/>
    <n v="160"/>
    <s v="Surgery"/>
    <d v="2020-01-15T00:00:00"/>
    <s v="Dr. Brown"/>
    <n v="123.2"/>
    <s v="Physiotherapy"/>
    <x v="0"/>
    <n v="266.19"/>
    <s v="Pending"/>
    <s v="75%"/>
  </r>
  <r>
    <s v="P0971"/>
    <s v="Mary Clark"/>
    <n v="60"/>
    <s v="Senior Adults"/>
    <s v="Female"/>
    <s v="Unknown"/>
    <s v="Atorvastatin"/>
    <x v="4"/>
    <s v="120/80"/>
    <n v="160"/>
    <s v="Physiotherapy"/>
    <d v="2019-03-25T00:00:00"/>
    <s v="Dr. Brown"/>
    <n v="136.41"/>
    <s v="Consultation"/>
    <x v="4"/>
    <n v="444.91"/>
    <s v="Pending"/>
    <s v="50%"/>
  </r>
  <r>
    <s v="P0972"/>
    <s v="John Doe"/>
    <n v="25"/>
    <s v="Young Adults"/>
    <s v="Male"/>
    <s v="Unknown"/>
    <s v="Albuterol"/>
    <x v="3"/>
    <s v="130/85"/>
    <n v="180"/>
    <s v="Lifestyle Modification"/>
    <d v="2020-02-20T00:00:00"/>
    <s v="Dr. Patel"/>
    <n v="18.66"/>
    <s v="Consultation"/>
    <x v="3"/>
    <n v="479.49"/>
    <s v="Not Paid"/>
    <s v="75%"/>
  </r>
  <r>
    <s v="P0973"/>
    <s v="Sarah Johnson"/>
    <n v="35"/>
    <s v="Adults"/>
    <s v="Female"/>
    <s v="Diabetes"/>
    <s v="Albuterol"/>
    <x v="0"/>
    <s v="110/70"/>
    <n v="220"/>
    <s v="Physiotherapy"/>
    <d v="2020-01-15T00:00:00"/>
    <s v="Dr. Johnson"/>
    <n v="163.83000000000001"/>
    <s v="Blood Test"/>
    <x v="0"/>
    <n v="335.21"/>
    <s v="Pending"/>
    <s v="75%"/>
  </r>
  <r>
    <s v="P0974"/>
    <s v="Sarah Johnson"/>
    <n v="40"/>
    <s v="Middle Age Adults"/>
    <s v="Male"/>
    <s v="Heart Disease"/>
    <s v="Lisinopril"/>
    <x v="1"/>
    <s v="110/70"/>
    <n v="200"/>
    <s v="Physiotherapy"/>
    <d v="2018-04-05T00:00:00"/>
    <s v="Dr. Williams"/>
    <n v="26.36"/>
    <s v="Physiotherapy"/>
    <x v="1"/>
    <n v="127.86"/>
    <s v="Paid"/>
    <s v="25%"/>
  </r>
  <r>
    <s v="P0975"/>
    <s v="Emily Davis"/>
    <n v="46"/>
    <s v="Middle Age Adults"/>
    <s v="Female"/>
    <s v="Asthma"/>
    <s v="Metformin"/>
    <x v="2"/>
    <s v="140/90"/>
    <n v="200"/>
    <s v="Counseling"/>
    <d v="2019-12-01T00:00:00"/>
    <s v="Dr. Patel"/>
    <n v="45.52"/>
    <s v="Consultation"/>
    <x v="2"/>
    <n v="463.2"/>
    <s v="Paid"/>
    <s v="75%"/>
  </r>
  <r>
    <s v="P0976"/>
    <s v="Laura Martinez"/>
    <n v="70"/>
    <s v="Senior Adults"/>
    <s v="Female"/>
    <s v="Diabetes"/>
    <s v="Atorvastatin"/>
    <x v="2"/>
    <s v="120/80"/>
    <n v="160"/>
    <s v="Surgery"/>
    <d v="2019-12-01T00:00:00"/>
    <s v="Dr. Brown"/>
    <n v="173.78"/>
    <s v="X-ray"/>
    <x v="2"/>
    <n v="304.95999999999998"/>
    <s v="Paid"/>
    <s v="75%"/>
  </r>
  <r>
    <s v="P0977"/>
    <s v="Emily Davis"/>
    <n v="46"/>
    <s v="Middle Age Adults"/>
    <s v="Female"/>
    <s v="Heart Disease"/>
    <s v="Albuterol"/>
    <x v="4"/>
    <s v="110/70"/>
    <n v="160"/>
    <s v="Physiotherapy"/>
    <d v="2019-03-25T00:00:00"/>
    <s v="Dr. Johnson"/>
    <n v="74.7"/>
    <s v="Physiotherapy"/>
    <x v="4"/>
    <n v="51.43"/>
    <s v="Not Paid"/>
    <s v="0%"/>
  </r>
  <r>
    <s v="P0978"/>
    <s v="Laura Martinez"/>
    <n v="70"/>
    <s v="Senior Adults"/>
    <s v="Female"/>
    <s v="Asthma"/>
    <s v="Lisinopril"/>
    <x v="0"/>
    <s v="105/68"/>
    <n v="146"/>
    <s v="Medication"/>
    <d v="2020-01-15T00:00:00"/>
    <s v="Dr. Lee"/>
    <n v="109.63"/>
    <s v="Consultation"/>
    <x v="0"/>
    <n v="101.31"/>
    <s v="Not Paid"/>
    <s v="25%"/>
  </r>
  <r>
    <s v="P0979"/>
    <s v="Laura Martinez"/>
    <n v="60"/>
    <s v="Senior Adults"/>
    <s v="Female"/>
    <s v="Hypertension"/>
    <s v="Unknown"/>
    <x v="1"/>
    <s v="120/80"/>
    <n v="160"/>
    <s v="Counseling"/>
    <d v="2018-04-05T00:00:00"/>
    <s v="Dr. Smith"/>
    <n v="167.1"/>
    <s v="MRI Scan"/>
    <x v="1"/>
    <n v="491.88"/>
    <s v="Pending"/>
    <s v="75%"/>
  </r>
  <r>
    <s v="P0980"/>
    <s v="Michael Wilson"/>
    <n v="46"/>
    <s v="Middle Age Adults"/>
    <s v="Male"/>
    <s v="Heart Disease"/>
    <s v="Albuterol"/>
    <x v="0"/>
    <s v="120/80"/>
    <n v="146"/>
    <s v="Lifestyle Modification"/>
    <d v="2020-01-15T00:00:00"/>
    <s v="Dr. Smith"/>
    <n v="114.63"/>
    <s v="X-ray"/>
    <x v="0"/>
    <n v="74.09"/>
    <s v="Not Paid"/>
    <s v="75%"/>
  </r>
  <r>
    <s v="P0981"/>
    <s v="Emily Davis"/>
    <n v="40"/>
    <s v="Middle Age Adults"/>
    <s v="Female"/>
    <s v="Unknown"/>
    <s v="Lisinopril"/>
    <x v="2"/>
    <s v="110/70"/>
    <n v="200"/>
    <s v="Medication"/>
    <d v="2019-12-01T00:00:00"/>
    <s v="Dr. Williams"/>
    <n v="188.99"/>
    <s v="Physiotherapy"/>
    <x v="2"/>
    <n v="298.12"/>
    <s v="Pending"/>
    <s v="25%"/>
  </r>
  <r>
    <s v="P0982"/>
    <s v="Jane Smith"/>
    <n v="40"/>
    <s v="Middle Age Adults"/>
    <s v="Female"/>
    <s v="Diabetes"/>
    <s v="Metformin"/>
    <x v="0"/>
    <s v="105/68"/>
    <n v="146"/>
    <s v="Counseling"/>
    <d v="2020-01-15T00:00:00"/>
    <s v="Dr. Smith"/>
    <n v="55.79"/>
    <s v="Consultation"/>
    <x v="0"/>
    <n v="120.44"/>
    <s v="Pending"/>
    <s v="50%"/>
  </r>
  <r>
    <s v="P0983"/>
    <s v="Robert Brown"/>
    <n v="46"/>
    <s v="Middle Age Adults"/>
    <s v="Female"/>
    <s v="Heart Disease"/>
    <s v="Metformin"/>
    <x v="1"/>
    <s v="140/90"/>
    <n v="146"/>
    <s v="Counseling"/>
    <d v="2018-04-05T00:00:00"/>
    <s v="Dr. Lee"/>
    <n v="39.659999999999997"/>
    <s v="Consultation"/>
    <x v="1"/>
    <n v="209.69"/>
    <s v="Pending"/>
    <s v="75%"/>
  </r>
  <r>
    <s v="P0984"/>
    <s v="Robert Brown"/>
    <n v="40"/>
    <s v="Middle Age Adults"/>
    <s v="Male"/>
    <s v="Heart Disease"/>
    <s v="Albuterol"/>
    <x v="4"/>
    <s v="110/70"/>
    <n v="180"/>
    <s v="Surgery"/>
    <d v="2019-03-25T00:00:00"/>
    <s v="Dr. Patel"/>
    <n v="97.06"/>
    <s v="X-ray"/>
    <x v="4"/>
    <n v="56.43"/>
    <s v="Not Paid"/>
    <s v="75%"/>
  </r>
  <r>
    <s v="P0985"/>
    <s v="Emily Davis"/>
    <n v="60"/>
    <s v="Senior Adults"/>
    <s v="Female"/>
    <s v="Unknown"/>
    <s v="Albuterol"/>
    <x v="3"/>
    <s v="105/68"/>
    <n v="160"/>
    <s v="Counseling"/>
    <d v="2020-02-20T00:00:00"/>
    <s v="Dr. Lee"/>
    <n v="127.3"/>
    <s v="X-ray"/>
    <x v="3"/>
    <n v="127.1"/>
    <s v="Not Paid"/>
    <s v="50%"/>
  </r>
  <r>
    <s v="P0986"/>
    <s v="Emily Davis"/>
    <n v="25"/>
    <s v="Young Adults"/>
    <s v="Male"/>
    <s v="Asthma"/>
    <s v="Atorvastatin"/>
    <x v="0"/>
    <s v="120/80"/>
    <n v="146"/>
    <s v="Lifestyle Modification"/>
    <d v="2020-01-15T00:00:00"/>
    <s v="Dr. Lee"/>
    <n v="72.25"/>
    <s v="MRI Scan"/>
    <x v="0"/>
    <n v="162.12"/>
    <s v="Paid"/>
    <s v="50%"/>
  </r>
  <r>
    <s v="P0987"/>
    <s v="Mary Clark"/>
    <n v="60"/>
    <s v="Senior Adults"/>
    <s v="Female"/>
    <s v="Hypertension"/>
    <s v="Lisinopril"/>
    <x v="3"/>
    <s v="105/68"/>
    <n v="200"/>
    <s v="Surgery"/>
    <d v="2020-02-20T00:00:00"/>
    <s v="Dr. Johnson"/>
    <n v="71.06"/>
    <s v="X-ray"/>
    <x v="3"/>
    <n v="426.38"/>
    <s v="Pending"/>
    <s v="25%"/>
  </r>
  <r>
    <s v="P0988"/>
    <s v="Michael Wilson"/>
    <n v="70"/>
    <s v="Senior Adults"/>
    <s v="Male"/>
    <s v="Unknown"/>
    <s v="Albuterol"/>
    <x v="2"/>
    <s v="120/80"/>
    <n v="220"/>
    <s v="Surgery"/>
    <d v="2019-12-01T00:00:00"/>
    <s v="Dr. Smith"/>
    <n v="96.58"/>
    <s v="Physiotherapy"/>
    <x v="2"/>
    <n v="352.52"/>
    <s v="Pending"/>
    <s v="0%"/>
  </r>
  <r>
    <s v="P0989"/>
    <s v="Emily Davis"/>
    <n v="60"/>
    <s v="Senior Adults"/>
    <s v="Male"/>
    <s v="Hypertension"/>
    <s v="Atorvastatin"/>
    <x v="4"/>
    <s v="110/70"/>
    <n v="146"/>
    <s v="Medication"/>
    <d v="2019-03-25T00:00:00"/>
    <s v="Dr. Johnson"/>
    <n v="28.34"/>
    <s v="Consultation"/>
    <x v="4"/>
    <n v="434.93"/>
    <s v="Pending"/>
    <s v="25%"/>
  </r>
  <r>
    <s v="P0990"/>
    <s v="Mary Clark"/>
    <n v="70"/>
    <s v="Senior Adults"/>
    <s v="Female"/>
    <s v="Asthma"/>
    <s v="Atorvastatin"/>
    <x v="4"/>
    <s v="110/70"/>
    <n v="160"/>
    <s v="Medication"/>
    <d v="2019-03-25T00:00:00"/>
    <s v="Dr. Johnson"/>
    <n v="132.97"/>
    <s v="Consultation"/>
    <x v="4"/>
    <n v="175.35"/>
    <s v="Not Paid"/>
    <s v="75%"/>
  </r>
  <r>
    <s v="P0991"/>
    <s v="Laura Martinez"/>
    <n v="40"/>
    <s v="Middle Age Adults"/>
    <s v="Male"/>
    <s v="Heart Disease"/>
    <s v="Albuterol"/>
    <x v="0"/>
    <s v="130/85"/>
    <n v="180"/>
    <s v="Lifestyle Modification"/>
    <d v="2020-01-15T00:00:00"/>
    <s v="Dr. Smith"/>
    <n v="185.79"/>
    <s v="MRI Scan"/>
    <x v="0"/>
    <n v="348.49"/>
    <s v="Paid"/>
    <s v="50%"/>
  </r>
  <r>
    <s v="P0992"/>
    <s v="Sarah Johnson"/>
    <n v="25"/>
    <s v="Young Adults"/>
    <s v="Female"/>
    <s v="Hypertension"/>
    <s v="Metformin"/>
    <x v="4"/>
    <s v="130/85"/>
    <n v="200"/>
    <s v="Surgery"/>
    <d v="2019-03-25T00:00:00"/>
    <s v="Dr. Williams"/>
    <n v="191.59"/>
    <s v="Blood Test"/>
    <x v="4"/>
    <n v="461.74"/>
    <s v="Paid"/>
    <s v="50%"/>
  </r>
  <r>
    <s v="P0993"/>
    <s v="Sarah Johnson"/>
    <n v="40"/>
    <s v="Middle Age Adults"/>
    <s v="Female"/>
    <s v="Diabetes"/>
    <s v="Lisinopril"/>
    <x v="0"/>
    <s v="130/85"/>
    <n v="180"/>
    <s v="Counseling"/>
    <d v="2020-01-15T00:00:00"/>
    <s v="Dr. Lee"/>
    <n v="116.72"/>
    <s v="Consultation"/>
    <x v="0"/>
    <n v="462.3"/>
    <s v="Pending"/>
    <s v="50%"/>
  </r>
  <r>
    <s v="P0994"/>
    <s v="Laura Martinez"/>
    <n v="35"/>
    <s v="Adults"/>
    <s v="Female"/>
    <s v="Diabetes"/>
    <s v="Lisinopril"/>
    <x v="0"/>
    <s v="110/70"/>
    <n v="220"/>
    <s v="Surgery"/>
    <d v="2020-01-15T00:00:00"/>
    <s v="Dr. Lee"/>
    <n v="62.08"/>
    <s v="X-ray"/>
    <x v="0"/>
    <n v="407.83"/>
    <s v="Pending"/>
    <s v="75%"/>
  </r>
  <r>
    <s v="P0995"/>
    <s v="David Lee"/>
    <n v="40"/>
    <s v="Middle Age Adults"/>
    <s v="Female"/>
    <s v="Unknown"/>
    <s v="Metformin"/>
    <x v="3"/>
    <s v="140/90"/>
    <n v="146"/>
    <s v="Dietary Changes"/>
    <d v="2020-02-20T00:00:00"/>
    <s v="Dr. Lee"/>
    <n v="30.27"/>
    <s v="Blood Test"/>
    <x v="3"/>
    <n v="392.62"/>
    <s v="Pending"/>
    <s v="50%"/>
  </r>
  <r>
    <s v="P0996"/>
    <s v="Mary Clark"/>
    <n v="70"/>
    <s v="Senior Adults"/>
    <s v="Female"/>
    <s v="Asthma"/>
    <s v="Albuterol"/>
    <x v="4"/>
    <s v="110/70"/>
    <n v="146"/>
    <s v="Dietary Changes"/>
    <d v="2019-03-25T00:00:00"/>
    <s v="Dr. Brown"/>
    <n v="169.8"/>
    <s v="Blood Test"/>
    <x v="4"/>
    <n v="135.19"/>
    <s v="Not Paid"/>
    <s v="25%"/>
  </r>
  <r>
    <s v="P0997"/>
    <s v="Mary Clark"/>
    <n v="40"/>
    <s v="Middle Age Adults"/>
    <s v="Female"/>
    <s v="Unknown"/>
    <s v="Lisinopril"/>
    <x v="0"/>
    <s v="105/68"/>
    <n v="160"/>
    <s v="Surgery"/>
    <d v="2020-01-15T00:00:00"/>
    <s v="Dr. Williams"/>
    <n v="36.56"/>
    <s v="Blood Test"/>
    <x v="0"/>
    <n v="382.3"/>
    <s v="Pending"/>
    <s v="50%"/>
  </r>
  <r>
    <s v="P0998"/>
    <s v="Laura Martinez"/>
    <n v="40"/>
    <s v="Middle Age Adults"/>
    <s v="Female"/>
    <s v="Unknown"/>
    <s v="Albuterol"/>
    <x v="3"/>
    <s v="110/70"/>
    <n v="146"/>
    <s v="Antihistamines"/>
    <d v="2020-02-20T00:00:00"/>
    <s v="Dr. Green"/>
    <n v="30"/>
    <s v="Medication Refill"/>
    <x v="3"/>
    <n v="75"/>
    <s v="Pending"/>
    <s v="75%"/>
  </r>
  <r>
    <s v="P0999"/>
    <s v="Jane Smith"/>
    <n v="25"/>
    <s v="Young Adults"/>
    <s v="Male"/>
    <s v="Unknown"/>
    <s v="Albuterol"/>
    <x v="1"/>
    <s v="110/70"/>
    <n v="200"/>
    <s v="Physiotherapy"/>
    <d v="2018-04-05T00:00:00"/>
    <s v="Dr. Johnson"/>
    <n v="152.97999999999999"/>
    <s v="MRI Scan"/>
    <x v="1"/>
    <n v="167.23"/>
    <s v="Pending"/>
    <s v="75%"/>
  </r>
  <r>
    <s v="P1000"/>
    <s v="James Taylor"/>
    <n v="40"/>
    <s v="Middle Age Adults"/>
    <s v="Male"/>
    <s v="Diabetes"/>
    <s v="Atorvastatin"/>
    <x v="3"/>
    <s v="120/80"/>
    <n v="220"/>
    <s v="Lifestyle Modification"/>
    <d v="2020-02-20T00:00:00"/>
    <s v="Dr. Lee"/>
    <n v="48.7"/>
    <s v="Blood Test"/>
    <x v="3"/>
    <n v="189.48"/>
    <s v="Pending"/>
    <s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99F91A-A254-42F9-ACD2-28251F519287}" name="PivotTable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T2:U6" firstHeaderRow="1" firstDataRow="1" firstDataCol="1"/>
  <pivotFields count="23">
    <pivotField showAll="0"/>
    <pivotField showAll="0"/>
    <pivotField numFmtId="1" showAll="0"/>
    <pivotField showAll="0"/>
    <pivotField showAll="0"/>
    <pivotField showAll="0"/>
    <pivotField showAll="0"/>
    <pivotField numFmtId="165"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Row" numFmtId="165" showAll="0">
      <items count="15">
        <item x="0"/>
        <item x="1"/>
        <item x="2"/>
        <item x="3"/>
        <item x="4"/>
        <item x="5"/>
        <item x="6"/>
        <item x="7"/>
        <item x="8"/>
        <item x="9"/>
        <item x="10"/>
        <item x="11"/>
        <item x="12"/>
        <item x="13"/>
        <item t="default"/>
      </items>
    </pivotField>
    <pivotField dataField="1" numFmtId="168" showAll="0"/>
    <pivotField showAll="0"/>
    <pivotField showAll="0"/>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 showAll="0">
      <items count="7">
        <item x="0"/>
        <item x="1"/>
        <item x="2"/>
        <item x="3"/>
        <item x="4"/>
        <item x="5"/>
        <item t="default"/>
      </items>
    </pivotField>
    <pivotField showAll="0">
      <items count="6">
        <item x="0"/>
        <item x="1"/>
        <item x="2"/>
        <item x="3"/>
        <item x="4"/>
        <item t="default"/>
      </items>
    </pivotField>
  </pivotFields>
  <rowFields count="3">
    <field x="20"/>
    <field x="19"/>
    <field x="15"/>
  </rowFields>
  <rowItems count="4">
    <i>
      <x v="1"/>
    </i>
    <i>
      <x v="2"/>
    </i>
    <i>
      <x v="3"/>
    </i>
    <i t="grand">
      <x/>
    </i>
  </rowItems>
  <colItems count="1">
    <i/>
  </colItems>
  <dataFields count="1">
    <dataField name="Sum of TotalBill"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717324-C75D-47F0-9D12-FFD75DCC9E15}" name="PivotTable1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B31:D46" firstHeaderRow="0" firstDataRow="1" firstDataCol="1" rowPageCount="1" colPageCount="1"/>
  <pivotFields count="23">
    <pivotField dataField="1" showAll="0"/>
    <pivotField showAll="0"/>
    <pivotField numFmtId="1" showAll="0"/>
    <pivotField showAll="0"/>
    <pivotField showAll="0"/>
    <pivotField showAll="0"/>
    <pivotField showAll="0"/>
    <pivotField axis="axisRow" numFmtId="165"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Row" numFmtId="165" showAll="0">
      <items count="15">
        <item x="0"/>
        <item x="1"/>
        <item x="2"/>
        <item x="3"/>
        <item x="4"/>
        <item x="5"/>
        <item x="6"/>
        <item x="7"/>
        <item x="8"/>
        <item x="9"/>
        <item x="10"/>
        <item x="11"/>
        <item x="12"/>
        <item x="13"/>
        <item t="default"/>
      </items>
    </pivotField>
    <pivotField dataField="1" numFmtId="168" showAll="0"/>
    <pivotField showAll="0"/>
    <pivotField showAll="0"/>
    <pivotField axis="axisRow" showAll="0" defaultSubtotal="0">
      <items count="6">
        <item x="0"/>
        <item x="1"/>
        <item x="2"/>
        <item x="3"/>
        <item x="4"/>
        <item x="5"/>
      </items>
    </pivotField>
    <pivotField axis="axisPage" showAll="0" defaultSubtotal="0">
      <items count="5">
        <item x="0"/>
        <item x="1"/>
        <item x="2"/>
        <item x="3"/>
        <item x="4"/>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3">
    <field x="7"/>
    <field x="19"/>
    <field x="15"/>
  </rowFields>
  <rowItems count="15">
    <i>
      <x v="1"/>
    </i>
    <i r="1">
      <x v="1"/>
    </i>
    <i r="2">
      <x v="1"/>
    </i>
    <i>
      <x v="2"/>
    </i>
    <i r="1">
      <x v="1"/>
    </i>
    <i r="2">
      <x v="2"/>
    </i>
    <i>
      <x v="3"/>
    </i>
    <i r="1">
      <x v="1"/>
    </i>
    <i r="2">
      <x v="3"/>
    </i>
    <i>
      <x v="4"/>
    </i>
    <i r="1">
      <x v="2"/>
    </i>
    <i r="2">
      <x v="4"/>
    </i>
    <i>
      <x v="12"/>
    </i>
    <i r="1">
      <x v="4"/>
    </i>
    <i r="2">
      <x v="12"/>
    </i>
  </rowItems>
  <colFields count="1">
    <field x="-2"/>
  </colFields>
  <colItems count="2">
    <i>
      <x/>
    </i>
    <i i="1">
      <x v="1"/>
    </i>
  </colItems>
  <pageFields count="1">
    <pageField fld="20" hier="-1"/>
  </pageFields>
  <dataFields count="2">
    <dataField name="Sum of TotalBill" fld="16" baseField="0" baseItem="0"/>
    <dataField name="Count of Patien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5C4F90-B450-A640-B01E-49C6D40FBEA8}" name="PivotTable18" cacheId="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C10:C11" firstHeaderRow="1" firstDataRow="1" firstDataCol="0"/>
  <pivotFields count="6">
    <pivotField showAll="0"/>
    <pivotField showAll="0"/>
    <pivotField numFmtId="165" showAll="0"/>
    <pivotField dataField="1" numFmtId="168" showAll="0"/>
    <pivotField showAll="0"/>
    <pivotField showAll="0"/>
  </pivotFields>
  <rowItems count="1">
    <i/>
  </rowItems>
  <colItems count="1">
    <i/>
  </colItems>
  <dataFields count="1">
    <dataField name="Total Revenue" fld="3" baseField="0" baseItem="0" numFmtId="171"/>
  </dataFields>
  <formats count="2">
    <format dxfId="16">
      <pivotArea outline="0" collapsedLevelsAreSubtotals="1" fieldPosition="0"/>
    </format>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A000000}" name="PivotTable8"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rowHeaderCaption="Blood Pressure">
  <location ref="I11:J17" firstHeaderRow="1" firstDataRow="1" firstDataCol="1"/>
  <pivotFields count="10">
    <pivotField dataField="1" showAll="0"/>
    <pivotField showAll="0"/>
    <pivotField numFmtId="1" showAll="0"/>
    <pivotField showAll="0" defaultSubtotal="0"/>
    <pivotField showAll="0">
      <items count="3">
        <item x="1"/>
        <item x="0"/>
        <item t="default"/>
      </items>
    </pivotField>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numFmtId="165" showAll="0" sortType="descending">
      <items count="6">
        <item x="1"/>
        <item x="4"/>
        <item x="2"/>
        <item x="0"/>
        <item x="3"/>
        <item t="default"/>
      </items>
      <autoSortScope>
        <pivotArea dataOnly="0" outline="0" fieldPosition="0">
          <references count="1">
            <reference field="4294967294" count="1" selected="0">
              <x v="0"/>
            </reference>
          </references>
        </pivotArea>
      </autoSortScope>
    </pivotField>
    <pivotField axis="axisRow" showAll="0">
      <items count="6">
        <item x="3"/>
        <item x="2"/>
        <item x="1"/>
        <item x="4"/>
        <item x="0"/>
        <item t="default"/>
      </items>
    </pivotField>
    <pivotField showAll="0"/>
  </pivotFields>
  <rowFields count="1">
    <field x="8"/>
  </rowFields>
  <rowItems count="6">
    <i>
      <x/>
    </i>
    <i>
      <x v="1"/>
    </i>
    <i>
      <x v="2"/>
    </i>
    <i>
      <x v="3"/>
    </i>
    <i>
      <x v="4"/>
    </i>
    <i t="grand">
      <x/>
    </i>
  </rowItems>
  <colItems count="1">
    <i/>
  </colItems>
  <dataFields count="1">
    <dataField name="Amount of Patients"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5"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10" rowHeaderCaption="Medication">
  <location ref="F11:G16" firstHeaderRow="1" firstDataRow="1" firstDataCol="1"/>
  <pivotFields count="10">
    <pivotField dataField="1" showAll="0"/>
    <pivotField showAll="0"/>
    <pivotField numFmtId="1" showAll="0"/>
    <pivotField showAll="0" defaultSubtotal="0"/>
    <pivotField showAll="0">
      <items count="3">
        <item x="1"/>
        <item x="0"/>
        <item t="default"/>
      </items>
    </pivotField>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7">
        <item x="2"/>
        <item x="4"/>
        <item x="3"/>
        <item x="0"/>
        <item m="1" x="5"/>
        <item h="1" x="1"/>
        <item t="default"/>
      </items>
      <autoSortScope>
        <pivotArea dataOnly="0" outline="0" fieldPosition="0">
          <references count="1">
            <reference field="4294967294" count="1" selected="0">
              <x v="0"/>
            </reference>
          </references>
        </pivotArea>
      </autoSortScope>
    </pivotField>
    <pivotField numFmtId="165" showAll="0">
      <items count="6">
        <item x="1"/>
        <item x="4"/>
        <item x="2"/>
        <item x="0"/>
        <item x="3"/>
        <item t="default"/>
      </items>
    </pivotField>
    <pivotField showAll="0"/>
    <pivotField showAll="0"/>
  </pivotFields>
  <rowFields count="1">
    <field x="6"/>
  </rowFields>
  <rowItems count="5">
    <i>
      <x v="1"/>
    </i>
    <i>
      <x v="3"/>
    </i>
    <i>
      <x/>
    </i>
    <i>
      <x v="2"/>
    </i>
    <i t="grand">
      <x/>
    </i>
  </rowItems>
  <colItems count="1">
    <i/>
  </colItems>
  <dataFields count="1">
    <dataField name="Amount of Patients" fld="0" subtotal="count" baseField="4" baseItem="0"/>
  </dataFields>
  <chartFormats count="5">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6" count="1" selected="0">
            <x v="1"/>
          </reference>
        </references>
      </pivotArea>
    </chartFormat>
    <chartFormat chart="7" format="6">
      <pivotArea type="data" outline="0" fieldPosition="0">
        <references count="2">
          <reference field="4294967294" count="1" selected="0">
            <x v="0"/>
          </reference>
          <reference field="6" count="1" selected="0">
            <x v="3"/>
          </reference>
        </references>
      </pivotArea>
    </chartFormat>
    <chartFormat chart="7" format="7">
      <pivotArea type="data" outline="0" fieldPosition="0">
        <references count="2">
          <reference field="4294967294" count="1" selected="0">
            <x v="0"/>
          </reference>
          <reference field="6" count="1" selected="0">
            <x v="0"/>
          </reference>
        </references>
      </pivotArea>
    </chartFormat>
    <chartFormat chart="7"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PivotTable2"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8" rowHeaderCaption="Doctor">
  <location ref="B2:C8" firstHeaderRow="1" firstDataRow="1" firstDataCol="1"/>
  <pivotFields count="5">
    <pivotField dataField="1" showAll="0"/>
    <pivotField showAll="0"/>
    <pivotField numFmtId="165" showAll="0"/>
    <pivotField axis="axisRow" showAll="0" measureFilter="1" sortType="ascending">
      <items count="14">
        <item x="6"/>
        <item x="1"/>
        <item x="7"/>
        <item x="9"/>
        <item x="8"/>
        <item x="10"/>
        <item x="12"/>
        <item x="0"/>
        <item x="5"/>
        <item x="4"/>
        <item x="3"/>
        <item x="11"/>
        <item x="2"/>
        <item t="default"/>
      </items>
      <autoSortScope>
        <pivotArea dataOnly="0" outline="0" fieldPosition="0">
          <references count="1">
            <reference field="4294967294" count="1" selected="0">
              <x v="0"/>
            </reference>
          </references>
        </pivotArea>
      </autoSortScope>
    </pivotField>
    <pivotField numFmtId="166" showAll="0"/>
  </pivotFields>
  <rowFields count="1">
    <field x="3"/>
  </rowFields>
  <rowItems count="6">
    <i>
      <x v="1"/>
    </i>
    <i>
      <x v="10"/>
    </i>
    <i>
      <x v="7"/>
    </i>
    <i>
      <x v="9"/>
    </i>
    <i>
      <x v="12"/>
    </i>
    <i t="grand">
      <x/>
    </i>
  </rowItems>
  <colItems count="1">
    <i/>
  </colItems>
  <dataFields count="1">
    <dataField name="Amount of Patients" fld="0" subtotal="count" baseField="4" baseItem="12"/>
  </dataFields>
  <chartFormats count="7">
    <chartFormat chart="8" format="3"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3" count="1" selected="0">
            <x v="12"/>
          </reference>
        </references>
      </pivotArea>
    </chartFormat>
    <chartFormat chart="15" format="4">
      <pivotArea type="data" outline="0" fieldPosition="0">
        <references count="2">
          <reference field="4294967294" count="1" selected="0">
            <x v="0"/>
          </reference>
          <reference field="3" count="1" selected="0">
            <x v="9"/>
          </reference>
        </references>
      </pivotArea>
    </chartFormat>
    <chartFormat chart="15" format="5">
      <pivotArea type="data" outline="0" fieldPosition="0">
        <references count="2">
          <reference field="4294967294" count="1" selected="0">
            <x v="0"/>
          </reference>
          <reference field="3" count="1" selected="0">
            <x v="7"/>
          </reference>
        </references>
      </pivotArea>
    </chartFormat>
    <chartFormat chart="15" format="6">
      <pivotArea type="data" outline="0" fieldPosition="0">
        <references count="2">
          <reference field="4294967294" count="1" selected="0">
            <x v="0"/>
          </reference>
          <reference field="3" count="1" selected="0">
            <x v="1"/>
          </reference>
        </references>
      </pivotArea>
    </chartFormat>
    <chartFormat chart="15" format="7">
      <pivotArea type="data" outline="0" fieldPosition="0">
        <references count="2">
          <reference field="4294967294" count="1" selected="0">
            <x v="0"/>
          </reference>
          <reference field="3" count="1" selected="0">
            <x v="1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7"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10" rowHeaderCaption="Age Group">
  <location ref="I20:J25" firstHeaderRow="1" firstDataRow="1" firstDataCol="1"/>
  <pivotFields count="10">
    <pivotField dataField="1" showAll="0"/>
    <pivotField showAll="0"/>
    <pivotField numFmtId="1" showAll="0"/>
    <pivotField axis="axisRow" showAll="0" sortType="descending" defaultSubtotal="0">
      <items count="4">
        <item x="2"/>
        <item x="1"/>
        <item x="3"/>
        <item x="0"/>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numFmtId="165" showAll="0">
      <items count="6">
        <item x="1"/>
        <item x="4"/>
        <item x="2"/>
        <item x="0"/>
        <item x="3"/>
        <item t="default"/>
      </items>
    </pivotField>
    <pivotField showAll="0"/>
    <pivotField showAll="0"/>
  </pivotFields>
  <rowFields count="1">
    <field x="3"/>
  </rowFields>
  <rowItems count="5">
    <i>
      <x v="1"/>
    </i>
    <i>
      <x v="2"/>
    </i>
    <i>
      <x v="3"/>
    </i>
    <i>
      <x/>
    </i>
    <i t="grand">
      <x/>
    </i>
  </rowItems>
  <colItems count="1">
    <i/>
  </colItems>
  <dataFields count="1">
    <dataField name="Amount of Patients" fld="0" subtotal="count" baseField="4" baseItem="0"/>
  </dataFields>
  <chartFormats count="5">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3" count="1" selected="0">
            <x v="1"/>
          </reference>
        </references>
      </pivotArea>
    </chartFormat>
    <chartFormat chart="7" format="18">
      <pivotArea type="data" outline="0" fieldPosition="0">
        <references count="2">
          <reference field="4294967294" count="1" selected="0">
            <x v="0"/>
          </reference>
          <reference field="3" count="1" selected="0">
            <x v="2"/>
          </reference>
        </references>
      </pivotArea>
    </chartFormat>
    <chartFormat chart="7" format="19">
      <pivotArea type="data" outline="0" fieldPosition="0">
        <references count="2">
          <reference field="4294967294" count="1" selected="0">
            <x v="0"/>
          </reference>
          <reference field="3" count="1" selected="0">
            <x v="3"/>
          </reference>
        </references>
      </pivotArea>
    </chartFormat>
    <chartFormat chart="7" format="20">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9000000}" name="PivotTable1"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10" rowHeaderCaption="Gender">
  <location ref="F20:G23" firstHeaderRow="1" firstDataRow="1" firstDataCol="1"/>
  <pivotFields count="10">
    <pivotField dataField="1" showAll="0"/>
    <pivotField showAll="0"/>
    <pivotField numFmtId="1" showAll="0"/>
    <pivotField showAll="0" defaultSubtotal="0"/>
    <pivotField axis="axisRow" showAll="0">
      <items count="3">
        <item x="1"/>
        <item x="0"/>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numFmtId="165" showAll="0">
      <items count="6">
        <item x="1"/>
        <item x="4"/>
        <item x="2"/>
        <item x="0"/>
        <item x="3"/>
        <item t="default"/>
      </items>
    </pivotField>
    <pivotField showAll="0"/>
    <pivotField showAll="0"/>
  </pivotFields>
  <rowFields count="1">
    <field x="4"/>
  </rowFields>
  <rowItems count="3">
    <i>
      <x/>
    </i>
    <i>
      <x v="1"/>
    </i>
    <i t="grand">
      <x/>
    </i>
  </rowItems>
  <colItems count="1">
    <i/>
  </colItems>
  <dataFields count="1">
    <dataField name="Amount of Patients" fld="0" subtotal="count" baseField="4" baseItem="0"/>
  </dataFields>
  <chartFormats count="3">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4" count="1" selected="0">
            <x v="0"/>
          </reference>
        </references>
      </pivotArea>
    </chartFormat>
    <chartFormat chart="7" format="14">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17" rowHeaderCaption="Condition">
  <location ref="F2:G7" firstHeaderRow="1" firstDataRow="1" firstDataCol="1"/>
  <pivotFields count="10">
    <pivotField dataField="1" showAll="0"/>
    <pivotField showAll="0"/>
    <pivotField numFmtId="1" showAll="0"/>
    <pivotField showAll="0" defaultSubtotal="0"/>
    <pivotField showAll="0">
      <items count="3">
        <item x="1"/>
        <item x="0"/>
        <item t="default"/>
      </items>
    </pivotField>
    <pivotField axis="axisRow" showAll="0" sortType="descending">
      <items count="7">
        <item x="2"/>
        <item x="1"/>
        <item x="0"/>
        <item x="3"/>
        <item h="1" m="1" x="5"/>
        <item h="1" x="4"/>
        <item t="default"/>
      </items>
      <autoSortScope>
        <pivotArea dataOnly="0" outline="0" fieldPosition="0">
          <references count="1">
            <reference field="4294967294" count="1" selected="0">
              <x v="0"/>
            </reference>
          </references>
        </pivotArea>
      </autoSortScope>
    </pivotField>
    <pivotField showAll="0"/>
    <pivotField numFmtId="165" showAll="0">
      <items count="6">
        <item x="1"/>
        <item x="4"/>
        <item x="2"/>
        <item x="0"/>
        <item x="3"/>
        <item t="default"/>
      </items>
    </pivotField>
    <pivotField showAll="0"/>
    <pivotField showAll="0"/>
  </pivotFields>
  <rowFields count="1">
    <field x="5"/>
  </rowFields>
  <rowItems count="5">
    <i>
      <x/>
    </i>
    <i>
      <x v="2"/>
    </i>
    <i>
      <x v="1"/>
    </i>
    <i>
      <x v="3"/>
    </i>
    <i t="grand">
      <x/>
    </i>
  </rowItems>
  <colItems count="1">
    <i/>
  </colItems>
  <dataFields count="1">
    <dataField name="Amount of Patients" fld="0" subtotal="count" baseField="4" baseItem="0"/>
  </dataFields>
  <chartFormats count="5">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5" count="1" selected="0">
            <x v="0"/>
          </reference>
        </references>
      </pivotArea>
    </chartFormat>
    <chartFormat chart="14" format="12">
      <pivotArea type="data" outline="0" fieldPosition="0">
        <references count="2">
          <reference field="4294967294" count="1" selected="0">
            <x v="0"/>
          </reference>
          <reference field="5" count="1" selected="0">
            <x v="2"/>
          </reference>
        </references>
      </pivotArea>
    </chartFormat>
    <chartFormat chart="14" format="13">
      <pivotArea type="data" outline="0" fieldPosition="0">
        <references count="2">
          <reference field="4294967294" count="1" selected="0">
            <x v="0"/>
          </reference>
          <reference field="5" count="1" selected="0">
            <x v="1"/>
          </reference>
        </references>
      </pivotArea>
    </chartFormat>
    <chartFormat chart="14"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4" cacheId="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rowHeaderCaption="Service Provided">
  <location ref="O2:P16" firstHeaderRow="1" firstDataRow="1" firstDataCol="1"/>
  <pivotFields count="6">
    <pivotField dataField="1" showAll="0"/>
    <pivotField axis="axisRow" showAll="0" sortType="descending">
      <items count="14">
        <item x="5"/>
        <item x="0"/>
        <item x="6"/>
        <item x="10"/>
        <item x="8"/>
        <item x="3"/>
        <item x="12"/>
        <item x="4"/>
        <item x="2"/>
        <item x="11"/>
        <item x="7"/>
        <item x="9"/>
        <item x="1"/>
        <item t="default"/>
      </items>
      <autoSortScope>
        <pivotArea dataOnly="0" outline="0" fieldPosition="0">
          <references count="1">
            <reference field="4294967294" count="1" selected="0">
              <x v="0"/>
            </reference>
          </references>
        </pivotArea>
      </autoSortScope>
    </pivotField>
    <pivotField numFmtId="165" showAll="0"/>
    <pivotField numFmtId="168" showAll="0"/>
    <pivotField showAll="0"/>
    <pivotField showAll="0"/>
  </pivotFields>
  <rowFields count="1">
    <field x="1"/>
  </rowFields>
  <rowItems count="14">
    <i>
      <x v="1"/>
    </i>
    <i>
      <x v="12"/>
    </i>
    <i>
      <x v="7"/>
    </i>
    <i>
      <x v="8"/>
    </i>
    <i>
      <x/>
    </i>
    <i>
      <x v="5"/>
    </i>
    <i>
      <x v="9"/>
    </i>
    <i>
      <x v="11"/>
    </i>
    <i>
      <x v="10"/>
    </i>
    <i>
      <x v="4"/>
    </i>
    <i>
      <x v="3"/>
    </i>
    <i>
      <x v="2"/>
    </i>
    <i>
      <x v="6"/>
    </i>
    <i t="grand">
      <x/>
    </i>
  </rowItems>
  <colItems count="1">
    <i/>
  </colItems>
  <dataFields count="1">
    <dataField name="Amount of patients" fld="0" subtotal="count" baseField="1"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300-000008000000}" name="PivotTable10"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8" rowHeaderCaption="Treatment">
  <location ref="L11:M18" firstHeaderRow="1" firstDataRow="1" firstDataCol="1"/>
  <pivotFields count="5">
    <pivotField dataField="1" showAll="0"/>
    <pivotField axis="axisRow" showAll="0" measureFilter="1" sortType="ascending">
      <items count="17">
        <item x="15"/>
        <item x="10"/>
        <item x="8"/>
        <item x="4"/>
        <item x="0"/>
        <item x="5"/>
        <item x="14"/>
        <item x="1"/>
        <item x="2"/>
        <item x="13"/>
        <item x="9"/>
        <item x="11"/>
        <item x="3"/>
        <item x="7"/>
        <item x="6"/>
        <item x="12"/>
        <item t="default"/>
      </items>
      <autoSortScope>
        <pivotArea dataOnly="0" outline="0" fieldPosition="0">
          <references count="1">
            <reference field="4294967294" count="1" selected="0">
              <x v="0"/>
            </reference>
          </references>
        </pivotArea>
      </autoSortScope>
    </pivotField>
    <pivotField numFmtId="165" showAll="0"/>
    <pivotField showAll="0"/>
    <pivotField numFmtId="166" showAll="0"/>
  </pivotFields>
  <rowFields count="1">
    <field x="1"/>
  </rowFields>
  <rowItems count="7">
    <i>
      <x v="3"/>
    </i>
    <i>
      <x v="4"/>
    </i>
    <i>
      <x v="14"/>
    </i>
    <i>
      <x v="8"/>
    </i>
    <i>
      <x v="12"/>
    </i>
    <i>
      <x v="7"/>
    </i>
    <i t="grand">
      <x/>
    </i>
  </rowItems>
  <colItems count="1">
    <i/>
  </colItems>
  <dataFields count="1">
    <dataField name="Amount of Patients" fld="0" subtotal="count" baseField="2" baseItem="7"/>
  </dataFields>
  <chartFormats count="6">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 count="1" selected="0">
            <x v="3"/>
          </reference>
        </references>
      </pivotArea>
    </chartFormat>
    <chartFormat chart="5" format="6">
      <pivotArea type="data" outline="0" fieldPosition="0">
        <references count="2">
          <reference field="4294967294" count="1" selected="0">
            <x v="0"/>
          </reference>
          <reference field="1" count="1" selected="0">
            <x v="7"/>
          </reference>
        </references>
      </pivotArea>
    </chartFormat>
    <chartFormat chart="5" format="7">
      <pivotArea type="data" outline="0" fieldPosition="0">
        <references count="2">
          <reference field="4294967294" count="1" selected="0">
            <x v="0"/>
          </reference>
          <reference field="1" count="1" selected="0">
            <x v="12"/>
          </reference>
        </references>
      </pivotArea>
    </chartFormat>
    <chartFormat chart="5" format="8">
      <pivotArea type="data" outline="0" fieldPosition="0">
        <references count="2">
          <reference field="4294967294" count="1" selected="0">
            <x v="0"/>
          </reference>
          <reference field="1" count="1" selected="0">
            <x v="8"/>
          </reference>
        </references>
      </pivotArea>
    </chartFormat>
    <chartFormat chart="5" format="9">
      <pivotArea type="data" outline="0" fieldPosition="0">
        <references count="2">
          <reference field="4294967294" count="1" selected="0">
            <x v="0"/>
          </reference>
          <reference field="1" count="1" selected="0">
            <x v="14"/>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9"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rowHeaderCaption="Cholesterol">
  <location ref="L2:M8" firstHeaderRow="1" firstDataRow="1" firstDataCol="1"/>
  <pivotFields count="10">
    <pivotField dataField="1" showAll="0"/>
    <pivotField showAll="0"/>
    <pivotField numFmtId="1" showAll="0"/>
    <pivotField showAll="0" defaultSubtotal="0"/>
    <pivotField showAll="0">
      <items count="3">
        <item x="1"/>
        <item x="0"/>
        <item t="default"/>
      </items>
    </pivotField>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numFmtId="165" showAll="0" sortType="descending">
      <items count="6">
        <item x="1"/>
        <item x="4"/>
        <item x="2"/>
        <item x="0"/>
        <item x="3"/>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6">
        <item x="2"/>
        <item x="1"/>
        <item x="3"/>
        <item x="0"/>
        <item x="4"/>
        <item t="default"/>
      </items>
      <autoSortScope>
        <pivotArea dataOnly="0" outline="0" fieldPosition="0">
          <references count="1">
            <reference field="4294967294" count="1" selected="0">
              <x v="0"/>
            </reference>
          </references>
        </pivotArea>
      </autoSortScope>
    </pivotField>
  </pivotFields>
  <rowFields count="1">
    <field x="9"/>
  </rowFields>
  <rowItems count="6">
    <i>
      <x/>
    </i>
    <i>
      <x v="1"/>
    </i>
    <i>
      <x v="3"/>
    </i>
    <i>
      <x v="2"/>
    </i>
    <i>
      <x v="4"/>
    </i>
    <i t="grand">
      <x/>
    </i>
  </rowItems>
  <colItems count="1">
    <i/>
  </colItems>
  <dataFields count="1">
    <dataField name="Amount of Patients"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28A1003-6701-554E-847F-395A92111E1F}" name="PivotTable16"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10" rowHeaderCaption="Visit Date">
  <location ref="I2:J8" firstHeaderRow="1" firstDataRow="1" firstDataCol="1"/>
  <pivotFields count="10">
    <pivotField dataField="1" showAll="0"/>
    <pivotField showAll="0"/>
    <pivotField numFmtId="1" showAll="0"/>
    <pivotField showAll="0" defaultSubtotal="0"/>
    <pivotField showAll="0">
      <items count="3">
        <item x="1"/>
        <item x="0"/>
        <item t="default"/>
      </items>
    </pivotField>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axis="axisRow" numFmtId="165" sortType="descending" defaultSubtotal="0">
      <items count="5">
        <item x="1"/>
        <item x="4"/>
        <item x="2"/>
        <item x="0"/>
        <item x="3"/>
      </items>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s>
  <rowFields count="1">
    <field x="7"/>
  </rowFields>
  <rowItems count="6">
    <i>
      <x/>
    </i>
    <i>
      <x v="1"/>
    </i>
    <i>
      <x v="2"/>
    </i>
    <i>
      <x v="4"/>
    </i>
    <i>
      <x v="3"/>
    </i>
    <i t="grand">
      <x/>
    </i>
  </rowItems>
  <colItems count="1">
    <i/>
  </colItems>
  <dataFields count="1">
    <dataField name="Amount of Patients" fld="0" subtotal="count" baseField="4" baseItem="0"/>
  </dataFields>
  <chartFormats count="6">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7" count="1" selected="0">
            <x v="0"/>
          </reference>
        </references>
      </pivotArea>
    </chartFormat>
    <chartFormat chart="7" format="26">
      <pivotArea type="data" outline="0" fieldPosition="0">
        <references count="2">
          <reference field="4294967294" count="1" selected="0">
            <x v="0"/>
          </reference>
          <reference field="7" count="1" selected="0">
            <x v="1"/>
          </reference>
        </references>
      </pivotArea>
    </chartFormat>
    <chartFormat chart="7" format="27">
      <pivotArea type="data" outline="0" fieldPosition="0">
        <references count="2">
          <reference field="4294967294" count="1" selected="0">
            <x v="0"/>
          </reference>
          <reference field="7" count="1" selected="0">
            <x v="2"/>
          </reference>
        </references>
      </pivotArea>
    </chartFormat>
    <chartFormat chart="7" format="28">
      <pivotArea type="data" outline="0" fieldPosition="0">
        <references count="2">
          <reference field="4294967294" count="1" selected="0">
            <x v="0"/>
          </reference>
          <reference field="7" count="1" selected="0">
            <x v="4"/>
          </reference>
        </references>
      </pivotArea>
    </chartFormat>
    <chartFormat chart="7" format="29">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12"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rowHeaderCaption="Condition" colHeaderCaption="Gender">
  <location ref="O19:R24" firstHeaderRow="1" firstDataRow="2" firstDataCol="1"/>
  <pivotFields count="10">
    <pivotField dataField="1" showAll="0"/>
    <pivotField showAll="0"/>
    <pivotField numFmtId="1" showAll="0"/>
    <pivotField showAll="0" defaultSubtotal="0"/>
    <pivotField axis="axisCol" showAll="0">
      <items count="3">
        <item x="1"/>
        <item x="0"/>
        <item t="default"/>
      </items>
    </pivotField>
    <pivotField axis="axisRow" showAll="0" measureFilter="1">
      <items count="7">
        <item x="2"/>
        <item x="1"/>
        <item x="0"/>
        <item x="3"/>
        <item m="1" x="5"/>
        <item x="4"/>
        <item t="default"/>
      </items>
    </pivotField>
    <pivotField showAll="0"/>
    <pivotField numFmtId="165" showAll="0">
      <items count="6">
        <item x="1"/>
        <item x="4"/>
        <item x="2"/>
        <item x="0"/>
        <item x="3"/>
        <item t="default"/>
      </items>
    </pivotField>
    <pivotField showAll="0"/>
    <pivotField showAll="0"/>
  </pivotFields>
  <rowFields count="1">
    <field x="5"/>
  </rowFields>
  <rowItems count="4">
    <i>
      <x/>
    </i>
    <i>
      <x v="2"/>
    </i>
    <i>
      <x v="5"/>
    </i>
    <i t="grand">
      <x/>
    </i>
  </rowItems>
  <colFields count="1">
    <field x="4"/>
  </colFields>
  <colItems count="3">
    <i>
      <x/>
    </i>
    <i>
      <x v="1"/>
    </i>
    <i t="grand">
      <x/>
    </i>
  </colItems>
  <dataFields count="1">
    <dataField name="Amount of Patients" fld="0" subtotal="count" baseField="0" baseItem="0"/>
  </dataFields>
  <pivotTableStyleInfo name="PivotStyleLight16" showRowHeaders="1" showColHeaders="1" showRowStripes="0" showColStripes="0" showLastColumn="1"/>
  <filters count="1">
    <filter fld="5"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0C028C8-BE2F-4C1B-8C56-369F03D4E31E}" name="PivotTable22" cacheId="17" applyNumberFormats="0" applyBorderFormats="0" applyFontFormats="0" applyPatternFormats="0" applyAlignmentFormats="0" applyWidthHeightFormats="1" dataCaption="Values" updatedVersion="7" minRefreshableVersion="3" useAutoFormatting="1" subtotalHiddenItems="1" rowGrandTotals="0" itemPrintTitles="1" createdVersion="7" indent="0" outline="1" outlineData="1" multipleFieldFilters="0" chartFormat="1">
  <location ref="C33:D36" firstHeaderRow="1" firstDataRow="1" firstDataCol="1"/>
  <pivotFields count="4">
    <pivotField axis="axisRow" allDrilled="1" subtotalTop="0" showAll="0" dataSourceSort="1" defaultSubtotal="0" defaultAttributeDrillState="1">
      <items count="5">
        <item x="0"/>
        <item x="1"/>
        <item x="2"/>
        <item x="3"/>
        <item x="4"/>
      </items>
    </pivotField>
    <pivotField axis="axisRow" allDrilled="1" subtotalTop="0" showAll="0" dataSourceSort="1" defaultSubtotal="0">
      <items count="3">
        <item x="0" e="0"/>
        <item x="1" e="0"/>
        <item x="2" e="0"/>
      </items>
    </pivotField>
    <pivotField dataField="1" subtotalTop="0" showAll="0" defaultSubtotal="0"/>
    <pivotField allDrilled="1" subtotalTop="0" showAll="0" dataSourceSort="1" defaultSubtotal="0" defaultAttributeDrillState="1"/>
  </pivotFields>
  <rowFields count="2">
    <field x="1"/>
    <field x="0"/>
  </rowFields>
  <rowItems count="3">
    <i>
      <x/>
    </i>
    <i>
      <x v="1"/>
    </i>
    <i>
      <x v="2"/>
    </i>
  </rowItems>
  <colItems count="1">
    <i/>
  </colItems>
  <dataFields count="1">
    <dataField name="Count of Visit Date" fld="2" subtotal="count" baseField="0" baseItem="0"/>
  </dataField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5"/>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pati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8EDDBD7-2D5A-4180-8E82-029DDA15A81D}" name="PivotTable18" cacheId="1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N9:O15" firstHeaderRow="1" firstDataRow="1" firstDataCol="1"/>
  <pivotFields count="3">
    <pivotField dataField="1" subtotalTop="0" showAll="0" defaultSubtotal="0"/>
    <pivotField axis="axisRow" allDrilled="1" subtotalTop="0" showAll="0" measureFilter="1" sortType="a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5"/>
    </i>
    <i>
      <x v="3"/>
    </i>
    <i>
      <x v="2"/>
    </i>
    <i>
      <x v="1"/>
    </i>
    <i>
      <x v="4"/>
    </i>
  </rowItems>
  <colItems count="1">
    <i/>
  </colItems>
  <dataFields count="1">
    <dataField name="Sum of TotalBill" fld="0" baseField="0" baseItem="0" numFmtId="171"/>
  </dataFields>
  <formats count="1">
    <format dxfId="0">
      <pivotArea outline="0" collapsedLevelsAreSubtotals="1" fieldPosition="0"/>
    </format>
  </formats>
  <chartFormats count="3">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4"/>
          </reference>
        </references>
      </pivotArea>
    </chartFormat>
    <chartFormat chart="5" format="4">
      <pivotArea type="data" outline="0" fieldPosition="0">
        <references count="2">
          <reference field="4294967294" count="1" selected="0">
            <x v="0"/>
          </reference>
          <reference field="1" count="1" selected="0">
            <x v="0"/>
          </reference>
        </references>
      </pivotArea>
    </chartFormat>
  </chartFormat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Blood Pressure"/>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36">
      <autoFilter ref="A1">
        <filterColumn colId="0">
          <top10 val="6" filterVal="6"/>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patient]"/>
        <x15:activeTabTopLevelEntity name="[cleaned_medic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EE3D042-57F2-4B9E-97C1-90249C787C8F}" name="PivotTable16" cacheId="1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K10:L23" firstHeaderRow="1" firstDataRow="1" firstDataCol="1"/>
  <pivotFields count="3">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x v="12"/>
    </i>
  </rowItems>
  <colItems count="1">
    <i/>
  </colItems>
  <dataFields count="1">
    <dataField name="Count of ServiceProvided" fld="1" subtotal="count" baseField="0" baseItem="0"/>
  </dataField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bill_reco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6C1D4F4-787F-4221-B524-65E4A0DC3BE5}" name="PivotTable8" cacheId="29"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22:B27"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Count of Medication" fld="1" subtotal="count" baseField="0" baseItem="0"/>
  </dataField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pati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CAD4889-D8BF-41AB-B309-2084E7A7AC55}" name="PivotTable23" cacheId="1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F33:F3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9"/>
  </dataFields>
  <formats count="1">
    <format dxfId="1">
      <pivotArea outline="0" collapsedLevelsAreSubtotals="1" fieldPosition="0"/>
    </format>
  </format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bill_reco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65A772D-CCDF-476E-AED8-6A9383961234}" name="PivotTable19" cacheId="1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29:A3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9"/>
  </dataFields>
  <formats count="1">
    <format dxfId="2">
      <pivotArea outline="0" collapsedLevelsAreSubtotals="1" fieldPosition="0"/>
    </format>
  </format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medic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7D72267-1455-48A3-B61F-6B2A04E57CF0}" name="PivotTable26"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39:D4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Age" fld="0" subtotal="average" baseField="0" baseItem="0" numFmtId="1"/>
  </dataFields>
  <formats count="1">
    <format dxfId="3">
      <pivotArea outline="0" collapsedLevelsAreSubtotals="1" fieldPosition="0"/>
    </format>
  </format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pati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8D4AEF5-757B-4615-9F63-546EBA59DCF7}" name="PivotTable4"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Patient Id" fld="0" subtotal="count" baseField="0" baseItem="0"/>
  </dataField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pati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43589E4-9F47-449C-8412-4C94E942268B}" name="PivotTable38" cacheId="24"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N28:O44" firstHeaderRow="1" firstDataRow="1" firstDataCol="1"/>
  <pivotFields count="7">
    <pivotField axis="axisRow" allDrilled="1" subtotalTop="0" showAll="0" dataSourceSort="1" defaultSubtotal="0" defaultAttributeDrillState="1">
      <items count="5">
        <item x="0"/>
        <item x="1"/>
        <item x="2"/>
        <item x="3"/>
        <item x="4"/>
      </items>
    </pivotField>
    <pivotField axis="axisRow" allDrilled="1" subtotalTop="0" showAll="0" dataSourceSort="1" defaultSubtotal="0">
      <items count="5">
        <item x="0" e="0"/>
        <item x="1" e="0"/>
        <item x="2" e="0"/>
        <item x="3" e="0"/>
        <item x="4" e="0"/>
      </items>
    </pivotField>
    <pivotField axis="axisRow" allDrilled="1" subtotalTop="0" showAll="0" dataSourceSort="1" defaultSubtotal="0">
      <items count="3">
        <item x="0" e="0"/>
        <item x="1" e="0"/>
        <item x="2" e="0"/>
      </items>
    </pivotField>
    <pivotField axis="axisRow" allDrilled="1" subtotalTop="0" showAll="0" dataSourceSort="1" defaultSubtotal="0">
      <items count="3">
        <item x="0" e="0"/>
        <item x="1" e="0"/>
        <item x="2" e="0"/>
      </items>
    </pivotField>
    <pivotField dataField="1" subtotalTop="0" showAll="0" defaultSubtotal="0"/>
    <pivotField axis="axisRow" allDrilled="1" subtotalTop="0" showAll="0" defaultSubtotal="0" defaultAttributeDrillState="1">
      <items count="4">
        <item x="1"/>
        <item x="0"/>
        <item x="2"/>
        <item x="3"/>
      </items>
    </pivotField>
    <pivotField allDrilled="1" subtotalTop="0" showAll="0" dataSourceSort="1" defaultSubtotal="0" defaultAttributeDrillState="1"/>
  </pivotFields>
  <rowFields count="5">
    <field x="5"/>
    <field x="3"/>
    <field x="2"/>
    <field x="1"/>
    <field x="0"/>
  </rowFields>
  <rowItems count="16">
    <i>
      <x/>
    </i>
    <i r="1">
      <x/>
    </i>
    <i r="1">
      <x v="1"/>
    </i>
    <i r="1">
      <x v="2"/>
    </i>
    <i>
      <x v="1"/>
    </i>
    <i r="1">
      <x/>
    </i>
    <i r="1">
      <x v="1"/>
    </i>
    <i r="1">
      <x v="2"/>
    </i>
    <i>
      <x v="2"/>
    </i>
    <i r="1">
      <x/>
    </i>
    <i r="1">
      <x v="1"/>
    </i>
    <i r="1">
      <x v="2"/>
    </i>
    <i>
      <x v="3"/>
    </i>
    <i r="1">
      <x/>
    </i>
    <i r="1">
      <x v="1"/>
    </i>
    <i r="1">
      <x v="2"/>
    </i>
  </rowItems>
  <colItems count="1">
    <i/>
  </colItems>
  <dataFields count="1">
    <dataField fld="4" subtotal="count" baseField="0" baseItem="0" numFmtId="9"/>
  </dataFields>
  <formats count="1">
    <format dxfId="4">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5">
    <rowHierarchyUsage hierarchyUsage="18"/>
    <rowHierarchyUsage hierarchyUsage="25"/>
    <rowHierarchyUsage hierarchyUsage="26"/>
    <rowHierarchyUsage hierarchyUsage="27"/>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patient]"/>
        <x15:activeTabTopLevelEntity name="[cleaned_medic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ABE524D-9DDB-44C5-A3C7-92D75C299ADC}" name="PivotTable21"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5:A3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bill_reco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721E9EB-3A36-4BAB-BBFF-927545E1F144}" name="PivotTable36"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F42:G46" firstHeaderRow="1" firstDataRow="1"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items count="3">
        <item x="0" e="0"/>
        <item x="1" e="0"/>
        <item x="2" e="0"/>
      </items>
    </pivotField>
    <pivotField dataField="1" subtotalTop="0" showAll="0" defaultSubtotal="0"/>
    <pivotField allDrilled="1" subtotalTop="0" showAll="0" dataSourceSort="1" defaultSubtotal="0" defaultAttributeDrillState="1"/>
  </pivotFields>
  <rowFields count="2">
    <field x="1"/>
    <field x="0"/>
  </rowFields>
  <rowItems count="4">
    <i>
      <x/>
    </i>
    <i>
      <x v="1"/>
    </i>
    <i>
      <x v="2"/>
    </i>
    <i t="grand">
      <x/>
    </i>
  </rowItems>
  <colItems count="1">
    <i/>
  </colItems>
  <dataFields count="1">
    <dataField fld="2"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5"/>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patient]"/>
        <x15:activeTabTopLevelEntity name="[cleaned_bill_reco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CA349C3-7800-44AB-80AA-8ACAA03EDA47}" name="PivotTable25" cacheId="2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I32:J45" firstHeaderRow="1" firstDataRow="1" firstDataCol="1"/>
  <pivotFields count="3">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x v="12"/>
    </i>
  </rowItems>
  <colItems count="1">
    <i/>
  </colItems>
  <dataFields count="1">
    <dataField name="Count of Patientid" fld="1" subtotal="count" baseField="0" baseItem="0"/>
  </dataField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medic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D00B5A8-1EA3-428F-9309-94F9F14CF707}" name="PivotTable1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2:D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73"/>
  </dataFields>
  <formats count="1">
    <format dxfId="5">
      <pivotArea outline="0" collapsedLevelsAreSubtotals="1" fieldPosition="0"/>
    </format>
  </format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bill_reco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31F89E7-549D-488C-A304-EFEFB5E38D56}" name="PivotTable24" cacheId="1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42:A4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patient]"/>
        <x15:activeTabTopLevelEntity name="[cleaned_bill_reco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DA64308B-2C64-4282-B561-A255DA85354B}" name="PivotTable9" cacheId="3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D2:E7"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Count of Condition" fld="1" subtotal="count" baseField="0" baseItem="0"/>
  </dataField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pati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C9FF98F-4464-4990-9186-7912A247225F}" name="PivotTable5" cacheId="2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71"/>
  </dataFields>
  <formats count="1">
    <format dxfId="6">
      <pivotArea outline="0" collapsedLevelsAreSubtotals="1" fieldPosition="0"/>
    </format>
  </format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bill_record]"/>
        <x15:activeTabTopLevelEntity name="[cleaned_medic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B8CD0CE3-3559-4601-AF53-A723B0A2AE52}" name="PivotTable37"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28:L45" firstHeaderRow="1" firstDataRow="1" firstDataCol="1"/>
  <pivotFields count="2">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t="grand">
      <x/>
    </i>
  </rowItem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medic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4F884D77-29F6-4CA0-A363-77C7F844D5BB}" name="PivotTable7" cacheId="2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15:B1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Count of Age Group" fld="1" subtotal="count" baseField="0" baseItem="0"/>
  </dataField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pati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94B31DF0-2169-471A-911A-AB31F032E980}" name="PivotTable13"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2:I19" firstHeaderRow="1" firstDataRow="1" firstDataCol="1"/>
  <pivotFields count="3">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ount of Treatment" fld="1" subtotal="count" baseField="0" baseItem="0"/>
  </dataField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medic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28160A40-EF44-4E9A-904B-D808286CF6F3}" name="PivotTable6" cacheId="2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10:B12"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Count of Gender" fld="1" subtotal="count" baseField="0" baseItem="0"/>
  </dataField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pati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67C820F-B74A-4DD7-89DF-D5C14993B6D3}" name="PivotTable39"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Q1:S4" firstHeaderRow="0"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3">
    <i>
      <x/>
    </i>
    <i>
      <x v="1"/>
    </i>
    <i t="grand">
      <x/>
    </i>
  </rowItems>
  <colFields count="1">
    <field x="-2"/>
  </colFields>
  <colItems count="2">
    <i>
      <x/>
    </i>
    <i i="1">
      <x v="1"/>
    </i>
  </colItems>
  <dataFields count="2">
    <dataField fld="0" subtotal="count" baseField="0" baseItem="0"/>
    <dataField fld="2" subtotal="count" baseField="0" baseItem="0"/>
  </dataFields>
  <formats count="1">
    <format dxfId="7">
      <pivotArea outline="0" collapsedLevelsAreSubtotals="1" fieldPosition="0"/>
    </format>
  </formats>
  <chartFormats count="5">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2" format="7" series="1">
      <pivotArea type="data" outline="0" fieldPosition="0">
        <references count="1">
          <reference field="4294967294" count="1" selected="0">
            <x v="1"/>
          </reference>
        </references>
      </pivotArea>
    </chartFormat>
    <chartFormat chart="2" format="8">
      <pivotArea type="data" outline="0" fieldPosition="0">
        <references count="2">
          <reference field="4294967294" count="1" selected="0">
            <x v="1"/>
          </reference>
          <reference field="1" count="1" selected="0">
            <x v="1"/>
          </reference>
        </references>
      </pivotArea>
    </chartFormat>
    <chartFormat chart="2" format="9">
      <pivotArea type="data" outline="0" fieldPosition="0">
        <references count="2">
          <reference field="4294967294" count="1" selected="0">
            <x v="0"/>
          </reference>
          <reference field="1" count="1" selected="0">
            <x v="0"/>
          </reference>
        </references>
      </pivotArea>
    </chartFormat>
  </chartFormat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bill_reco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E94CA43A-0DF8-4393-9C86-31CF03E8DBC3}" name="PivotTable17" cacheId="1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N2:O6" firstHeaderRow="1" firstDataRow="1" firstDataCol="1"/>
  <pivotFields count="4">
    <pivotField axis="axisRow" allDrilled="1" subtotalTop="0" showAll="0" dataSourceSort="1" defaultSubtotal="0" defaultAttributeDrillState="1">
      <items count="4">
        <item x="0" e="0"/>
        <item x="1" e="0"/>
        <item x="2" e="0"/>
        <item x="3" e="0"/>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2">
    <field x="0"/>
    <field x="1"/>
  </rowFields>
  <rowItems count="4">
    <i>
      <x/>
    </i>
    <i>
      <x v="1"/>
    </i>
    <i>
      <x v="2"/>
    </i>
    <i>
      <x v="3"/>
    </i>
  </rowItems>
  <colItems count="1">
    <i/>
  </colItems>
  <dataFields count="1">
    <dataField name="Count of Condition" fld="2" subtotal="count" baseField="0" baseItem="0"/>
  </dataField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8"/>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pati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3AFC3FDD-9629-4EF8-B11A-6F22806B3724}" name="PivotTable10"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9:D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73"/>
  </dataFields>
  <formats count="1">
    <format dxfId="8">
      <pivotArea outline="0" collapsedLevelsAreSubtotals="1" fieldPosition="0"/>
    </format>
  </format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bill_reco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F3A5BC36-8A95-47CD-A0E2-89340BFC1A55}" name="PivotTable15" cacheId="1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K2:L7"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Count of Blood Pressure" fld="1" subtotal="count" baseField="0" baseItem="0"/>
  </dataField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pati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49FD3489-D437-42C4-B7BA-059D06DF937F}" name="PivotTable35"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C42:D4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TotalBill" fld="1" baseField="0" baseItem="0" numFmtId="171"/>
  </dataFields>
  <formats count="1">
    <format dxfId="9">
      <pivotArea outline="0" collapsedLevelsAreSubtotals="1"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bill_reco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B55BF760-EA68-44AD-8964-A838EB6249AB}" name="PivotTable14" cacheId="9"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H22:I26" firstHeaderRow="1" firstDataRow="1" firstDataCol="1"/>
  <pivotFields count="4">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4">
        <item x="0" e="0"/>
        <item x="1" e="0"/>
        <item x="2" e="0"/>
        <item x="3" e="0"/>
      </items>
    </pivotField>
    <pivotField dataField="1" subtotalTop="0" showAll="0" defaultSubtotal="0"/>
    <pivotField allDrilled="1" subtotalTop="0" showAll="0" dataSourceSort="1" defaultSubtotal="0" defaultAttributeDrillState="1"/>
  </pivotFields>
  <rowFields count="2">
    <field x="1"/>
    <field x="0"/>
  </rowFields>
  <rowItems count="4">
    <i>
      <x/>
    </i>
    <i>
      <x v="1"/>
    </i>
    <i>
      <x v="2"/>
    </i>
    <i>
      <x v="3"/>
    </i>
  </rowItems>
  <colItems count="1">
    <i/>
  </colItems>
  <dataFields count="1">
    <dataField name="Average of Cholesterol" fld="2" subtotal="average" baseField="0" baseItem="0" numFmtId="1"/>
  </dataFields>
  <formats count="1">
    <format dxfId="10">
      <pivotArea outline="0" collapsedLevelsAreSubtotals="1" fieldPosition="0"/>
    </format>
  </format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8"/>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pati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A8ABA403-DAB6-4612-AB0F-AB943F9A8E1F}" name="PivotTable20" cacheId="1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2:A3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bill_record]"/>
        <x15:activeTabTopLevelEntity name="[cleaned_medic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CFFE8652-B58E-4157-98BF-FD7ADFB14F9D}" name="PivotTable12" cacheId="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8">
  <location ref="D16:F23" firstHeaderRow="0" firstDataRow="1" firstDataCol="1"/>
  <pivotFields count="4">
    <pivotField axis="axisRow" allDrilled="1" subtotalTop="0" showAll="0" measureFilter="1" sortType="ascending"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Fields count="1">
    <field x="-2"/>
  </colFields>
  <colItems count="2">
    <i>
      <x/>
    </i>
    <i i="1">
      <x v="1"/>
    </i>
  </colItems>
  <dataFields count="2">
    <dataField name="Sum of TotalBill" fld="1" baseField="0" baseItem="0"/>
    <dataField name="Count of Patientid" fld="2" subtotal="count" baseField="0" baseItem="0"/>
  </dataFields>
  <formats count="4">
    <format dxfId="14">
      <pivotArea collapsedLevelsAreSubtotals="1" fieldPosition="0">
        <references count="1">
          <reference field="0" count="0"/>
        </references>
      </pivotArea>
    </format>
    <format dxfId="13">
      <pivotArea grandRow="1" outline="0" collapsedLevelsAreSubtotals="1" fieldPosition="0"/>
    </format>
    <format dxfId="12">
      <pivotArea collapsedLevelsAreSubtotals="1" fieldPosition="0">
        <references count="2">
          <reference field="4294967294" count="1" selected="0">
            <x v="0"/>
          </reference>
          <reference field="0" count="0"/>
        </references>
      </pivotArea>
    </format>
    <format dxfId="11">
      <pivotArea field="0" grandRow="1" outline="0" collapsedLevelsAreSubtotals="1" axis="axisRow" fieldPosition="0">
        <references count="1">
          <reference field="4294967294" count="1" selected="0">
            <x v="0"/>
          </reference>
        </references>
      </pivotArea>
    </format>
  </formats>
  <chartFormats count="11">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6" format="6">
      <pivotArea type="data" outline="0" fieldPosition="0">
        <references count="2">
          <reference field="4294967294" count="1" selected="0">
            <x v="0"/>
          </reference>
          <reference field="0" count="1" selected="0">
            <x v="5"/>
          </reference>
        </references>
      </pivotArea>
    </chartFormat>
    <chartFormat chart="6" format="7">
      <pivotArea type="data" outline="0" fieldPosition="0">
        <references count="2">
          <reference field="4294967294" count="1" selected="0">
            <x v="0"/>
          </reference>
          <reference field="0" count="1" selected="0">
            <x v="2"/>
          </reference>
        </references>
      </pivotArea>
    </chartFormat>
    <chartFormat chart="6" format="8">
      <pivotArea type="data" outline="0" fieldPosition="0">
        <references count="2">
          <reference field="4294967294" count="1" selected="0">
            <x v="1"/>
          </reference>
          <reference field="0" count="1" selected="0">
            <x v="0"/>
          </reference>
        </references>
      </pivotArea>
    </chartFormat>
    <chartFormat chart="6" format="9">
      <pivotArea type="data" outline="0" fieldPosition="0">
        <references count="2">
          <reference field="4294967294" count="1" selected="0">
            <x v="0"/>
          </reference>
          <reference field="0" count="1" selected="0">
            <x v="0"/>
          </reference>
        </references>
      </pivotArea>
    </chartFormat>
    <chartFormat chart="6" format="10">
      <pivotArea type="data" outline="0" fieldPosition="0">
        <references count="2">
          <reference field="4294967294" count="1" selected="0">
            <x v="0"/>
          </reference>
          <reference field="0" count="1" selected="0">
            <x v="4"/>
          </reference>
        </references>
      </pivotArea>
    </chartFormat>
    <chartFormat chart="6" format="11">
      <pivotArea type="data" outline="0" fieldPosition="0">
        <references count="2">
          <reference field="4294967294" count="1" selected="0">
            <x v="1"/>
          </reference>
          <reference field="0" count="1" selected="0">
            <x v="1"/>
          </reference>
        </references>
      </pivotArea>
    </chartFormat>
    <chartFormat chart="6" format="12">
      <pivotArea type="data" outline="0" fieldPosition="0">
        <references count="2">
          <reference field="4294967294" count="1" selected="0">
            <x v="1"/>
          </reference>
          <reference field="0" count="1" selected="0">
            <x v="3"/>
          </reference>
        </references>
      </pivotArea>
    </chartFormat>
    <chartFormat chart="6" format="13">
      <pivotArea type="data" outline="0" fieldPosition="0">
        <references count="2">
          <reference field="4294967294" count="1" selected="0">
            <x v="1"/>
          </reference>
          <reference field="0" count="1" selected="0">
            <x v="4"/>
          </reference>
        </references>
      </pivotArea>
    </chartFormat>
    <chartFormat chart="6" format="14">
      <pivotArea type="data" outline="0" fieldPosition="0">
        <references count="2">
          <reference field="4294967294" count="1" selected="0">
            <x v="0"/>
          </reference>
          <reference field="0" count="1" selected="0">
            <x v="3"/>
          </reference>
        </references>
      </pivotArea>
    </chartFormat>
  </chartFormats>
  <pivotHierarchies count="67">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6">
      <autoFilter ref="A1">
        <filterColumn colId="0">
          <top10 val="6" filterVal="6"/>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_medical]"/>
        <x15:activeTabTopLevelEntity name="[cleaned_bill_record]"/>
        <x15:activeTabTopLevelEntity name="[cleaned_patien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sit_Date" xr10:uid="{8C1F70B4-1420-E647-87FC-0CC033904274}" sourceName="Visit Date">
  <pivotTables>
    <pivotTable tabId="4" name="PivotTable1"/>
    <pivotTable tabId="4" name="PivotTable12"/>
    <pivotTable tabId="4" name="PivotTable3"/>
    <pivotTable tabId="4" name="PivotTable5"/>
    <pivotTable tabId="4" name="PivotTable7"/>
    <pivotTable tabId="4" name="PivotTable8"/>
    <pivotTable tabId="4" name="PivotTable9"/>
    <pivotTable tabId="4" name="PivotTable16"/>
  </pivotTables>
  <data>
    <tabular pivotCacheId="414810051">
      <items count="5">
        <i x="1" s="1"/>
        <i x="4" s="1"/>
        <i x="2"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2153D5C7-F8D9-45D1-A5A3-E432D310342D}" sourceName="Gender">
  <pivotTables>
    <pivotTable tabId="4" name="PivotTable1"/>
    <pivotTable tabId="4" name="PivotTable16"/>
    <pivotTable tabId="4" name="PivotTable9"/>
    <pivotTable tabId="4" name="PivotTable8"/>
    <pivotTable tabId="4" name="PivotTable7"/>
    <pivotTable tabId="4" name="PivotTable5"/>
    <pivotTable tabId="4" name="PivotTable3"/>
    <pivotTable tabId="4" name="PivotTable12"/>
  </pivotTables>
  <data>
    <tabular pivotCacheId="41481005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Status" xr10:uid="{A1C6F81D-2D4E-42AC-A2F9-A6596934BE6E}" sourceName="[cleaned_bill_record].[PaymentStatus]">
  <pivotTables>
    <pivotTable tabId="15" name="PivotTable36"/>
    <pivotTable tabId="15" name="PivotTable10"/>
    <pivotTable tabId="15" name="PivotTable11"/>
    <pivotTable tabId="15" name="PivotTable12"/>
    <pivotTable tabId="15" name="PivotTable13"/>
    <pivotTable tabId="15" name="PivotTable14"/>
    <pivotTable tabId="15" name="PivotTable15"/>
    <pivotTable tabId="15" name="PivotTable16"/>
    <pivotTable tabId="15" name="PivotTable17"/>
    <pivotTable tabId="15" name="PivotTable18"/>
    <pivotTable tabId="15" name="PivotTable19"/>
    <pivotTable tabId="15" name="PivotTable20"/>
    <pivotTable tabId="15" name="PivotTable21"/>
    <pivotTable tabId="15" name="PivotTable22"/>
    <pivotTable tabId="15" name="PivotTable23"/>
    <pivotTable tabId="15" name="PivotTable24"/>
    <pivotTable tabId="15" name="PivotTable25"/>
    <pivotTable tabId="15" name="PivotTable26"/>
    <pivotTable tabId="15" name="PivotTable35"/>
    <pivotTable tabId="15" name="PivotTable37"/>
    <pivotTable tabId="15" name="PivotTable38"/>
    <pivotTable tabId="15" name="PivotTable39"/>
    <pivotTable tabId="15" name="PivotTable4"/>
    <pivotTable tabId="15" name="PivotTable5"/>
    <pivotTable tabId="15" name="PivotTable6"/>
    <pivotTable tabId="15" name="PivotTable7"/>
    <pivotTable tabId="15" name="PivotTable8"/>
    <pivotTable tabId="15" name="PivotTable9"/>
  </pivotTables>
  <data>
    <olap pivotCacheId="308006927">
      <levels count="2">
        <level uniqueName="[cleaned_bill_record].[PaymentStatus].[(All)]" sourceCaption="(All)" count="0"/>
        <level uniqueName="[cleaned_bill_record].[PaymentStatus].[PaymentStatus]" sourceCaption="PaymentStatus" count="3">
          <ranges>
            <range startItem="0">
              <i n="[cleaned_bill_record].[PaymentStatus].&amp;[Not Paid]" c="Not Paid"/>
              <i n="[cleaned_bill_record].[PaymentStatus].&amp;[Paid]" c="Paid"/>
              <i n="[cleaned_bill_record].[PaymentStatus].&amp;[Pending]" c="Pending"/>
            </range>
          </ranges>
        </level>
      </levels>
      <selections count="1">
        <selection n="[cleaned_bill_record].[PaymentStatu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ed" xr10:uid="{6F84A10B-AB68-418A-B989-79BEBEABC2C9}" sourceName="[cleaned_bill_record].[Insured]">
  <pivotTables>
    <pivotTable tabId="15" name="PivotTable36"/>
    <pivotTable tabId="15" name="PivotTable10"/>
    <pivotTable tabId="15" name="PivotTable11"/>
    <pivotTable tabId="15" name="PivotTable12"/>
    <pivotTable tabId="15" name="PivotTable13"/>
    <pivotTable tabId="15" name="PivotTable14"/>
    <pivotTable tabId="15" name="PivotTable15"/>
    <pivotTable tabId="15" name="PivotTable16"/>
    <pivotTable tabId="15" name="PivotTable17"/>
    <pivotTable tabId="15" name="PivotTable18"/>
    <pivotTable tabId="15" name="PivotTable19"/>
    <pivotTable tabId="15" name="PivotTable20"/>
    <pivotTable tabId="15" name="PivotTable21"/>
    <pivotTable tabId="15" name="PivotTable22"/>
    <pivotTable tabId="15" name="PivotTable23"/>
    <pivotTable tabId="15" name="PivotTable24"/>
    <pivotTable tabId="15" name="PivotTable25"/>
    <pivotTable tabId="15" name="PivotTable26"/>
    <pivotTable tabId="15" name="PivotTable35"/>
    <pivotTable tabId="15" name="PivotTable37"/>
    <pivotTable tabId="15" name="PivotTable38"/>
    <pivotTable tabId="15" name="PivotTable39"/>
    <pivotTable tabId="15" name="PivotTable4"/>
    <pivotTable tabId="15" name="PivotTable5"/>
    <pivotTable tabId="15" name="PivotTable6"/>
    <pivotTable tabId="15" name="PivotTable7"/>
    <pivotTable tabId="15" name="PivotTable8"/>
    <pivotTable tabId="15" name="PivotTable9"/>
  </pivotTables>
  <data>
    <olap pivotCacheId="308006927">
      <levels count="2">
        <level uniqueName="[cleaned_bill_record].[Insured].[(All)]" sourceCaption="(All)" count="0"/>
        <level uniqueName="[cleaned_bill_record].[Insured].[Insured]" sourceCaption="Insured" count="2">
          <ranges>
            <range startItem="0">
              <i n="[cleaned_bill_record].[Insured].&amp;[No]" c="No"/>
              <i n="[cleaned_bill_record].[Insured].&amp;[Yes]" c="Yes"/>
            </range>
          </ranges>
        </level>
      </levels>
      <selections count="1">
        <selection n="[cleaned_bill_record].[Insured].[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46661A18-6C43-4188-8326-F4EE24D2AF29}" sourceName="[cleaned_patient].[Age Group]">
  <pivotTables>
    <pivotTable tabId="15" name="PivotTable36"/>
    <pivotTable tabId="15" name="PivotTable10"/>
    <pivotTable tabId="15" name="PivotTable11"/>
    <pivotTable tabId="15" name="PivotTable12"/>
    <pivotTable tabId="15" name="PivotTable13"/>
    <pivotTable tabId="15" name="PivotTable14"/>
    <pivotTable tabId="15" name="PivotTable15"/>
    <pivotTable tabId="15" name="PivotTable16"/>
    <pivotTable tabId="15" name="PivotTable17"/>
    <pivotTable tabId="15" name="PivotTable18"/>
    <pivotTable tabId="15" name="PivotTable19"/>
    <pivotTable tabId="15" name="PivotTable20"/>
    <pivotTable tabId="15" name="PivotTable21"/>
    <pivotTable tabId="15" name="PivotTable22"/>
    <pivotTable tabId="15" name="PivotTable23"/>
    <pivotTable tabId="15" name="PivotTable24"/>
    <pivotTable tabId="15" name="PivotTable25"/>
    <pivotTable tabId="15" name="PivotTable26"/>
    <pivotTable tabId="15" name="PivotTable35"/>
    <pivotTable tabId="15" name="PivotTable37"/>
    <pivotTable tabId="15" name="PivotTable38"/>
    <pivotTable tabId="15" name="PivotTable39"/>
    <pivotTable tabId="15" name="PivotTable4"/>
    <pivotTable tabId="15" name="PivotTable5"/>
    <pivotTable tabId="15" name="PivotTable6"/>
    <pivotTable tabId="15" name="PivotTable7"/>
    <pivotTable tabId="15" name="PivotTable8"/>
    <pivotTable tabId="15" name="PivotTable9"/>
  </pivotTables>
  <data>
    <olap pivotCacheId="308006927">
      <levels count="2">
        <level uniqueName="[cleaned_patient].[Age Group].[(All)]" sourceCaption="(All)" count="0"/>
        <level uniqueName="[cleaned_patient].[Age Group].[Age Group]" sourceCaption="Age Group" count="4">
          <ranges>
            <range startItem="0">
              <i n="[cleaned_patient].[Age Group].&amp;[Adults]" c="Adults"/>
              <i n="[cleaned_patient].[Age Group].&amp;[Middle Age Adults]" c="Middle Age Adults"/>
              <i n="[cleaned_patient].[Age Group].&amp;[Senior Adults]" c="Senior Adults"/>
              <i n="[cleaned_patient].[Age Group].&amp;[Young Adults]" c="Young Adults"/>
            </range>
          </ranges>
        </level>
      </levels>
      <selections count="1">
        <selection n="[cleaned_patient].[Age Group].[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558A337-9837-4B79-92D4-DBA6049EA2A9}" sourceName="[cleaned_patient].[Gender]">
  <pivotTables>
    <pivotTable tabId="15" name="PivotTable36"/>
    <pivotTable tabId="15" name="PivotTable10"/>
    <pivotTable tabId="15" name="PivotTable11"/>
    <pivotTable tabId="15" name="PivotTable12"/>
    <pivotTable tabId="15" name="PivotTable13"/>
    <pivotTable tabId="15" name="PivotTable14"/>
    <pivotTable tabId="15" name="PivotTable15"/>
    <pivotTable tabId="15" name="PivotTable16"/>
    <pivotTable tabId="15" name="PivotTable17"/>
    <pivotTable tabId="15" name="PivotTable18"/>
    <pivotTable tabId="15" name="PivotTable19"/>
    <pivotTable tabId="15" name="PivotTable20"/>
    <pivotTable tabId="15" name="PivotTable21"/>
    <pivotTable tabId="15" name="PivotTable22"/>
    <pivotTable tabId="15" name="PivotTable23"/>
    <pivotTable tabId="15" name="PivotTable24"/>
    <pivotTable tabId="15" name="PivotTable25"/>
    <pivotTable tabId="15" name="PivotTable26"/>
    <pivotTable tabId="15" name="PivotTable35"/>
    <pivotTable tabId="15" name="PivotTable37"/>
    <pivotTable tabId="15" name="PivotTable38"/>
    <pivotTable tabId="15" name="PivotTable39"/>
    <pivotTable tabId="15" name="PivotTable4"/>
    <pivotTable tabId="15" name="PivotTable5"/>
    <pivotTable tabId="15" name="PivotTable6"/>
    <pivotTable tabId="15" name="PivotTable7"/>
    <pivotTable tabId="15" name="PivotTable8"/>
    <pivotTable tabId="15" name="PivotTable9"/>
  </pivotTables>
  <data>
    <olap pivotCacheId="308006927">
      <levels count="2">
        <level uniqueName="[cleaned_patient].[Gender].[(All)]" sourceCaption="(All)" count="0"/>
        <level uniqueName="[cleaned_patient].[Gender].[Gender]" sourceCaption="Gender" count="2">
          <ranges>
            <range startItem="0">
              <i n="[cleaned_patient].[Gender].&amp;[Female]" c="Female"/>
              <i n="[cleaned_patient].[Gender].&amp;[Male]" c="Male"/>
            </range>
          </ranges>
        </level>
      </levels>
      <selections count="1">
        <selection n="[cleaned_patient].[Gender].[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sit_Date__Month" xr10:uid="{AFB79226-171B-47A6-978A-6E84AB59F154}" sourceName="[cleaned_patient].[Visit Date (Month)]">
  <pivotTables>
    <pivotTable tabId="15" name="PivotTable36"/>
    <pivotTable tabId="15" name="PivotTable10"/>
    <pivotTable tabId="15" name="PivotTable11"/>
    <pivotTable tabId="15" name="PivotTable12"/>
    <pivotTable tabId="15" name="PivotTable13"/>
    <pivotTable tabId="15" name="PivotTable14"/>
    <pivotTable tabId="15" name="PivotTable15"/>
    <pivotTable tabId="15" name="PivotTable16"/>
    <pivotTable tabId="15" name="PivotTable17"/>
    <pivotTable tabId="15" name="PivotTable18"/>
    <pivotTable tabId="15" name="PivotTable19"/>
    <pivotTable tabId="15" name="PivotTable20"/>
    <pivotTable tabId="15" name="PivotTable21"/>
    <pivotTable tabId="15" name="PivotTable22"/>
    <pivotTable tabId="15" name="PivotTable23"/>
    <pivotTable tabId="15" name="PivotTable24"/>
    <pivotTable tabId="15" name="PivotTable25"/>
    <pivotTable tabId="15" name="PivotTable26"/>
    <pivotTable tabId="15" name="PivotTable35"/>
    <pivotTable tabId="15" name="PivotTable37"/>
    <pivotTable tabId="15" name="PivotTable38"/>
    <pivotTable tabId="15" name="PivotTable39"/>
    <pivotTable tabId="15" name="PivotTable4"/>
    <pivotTable tabId="15" name="PivotTable5"/>
    <pivotTable tabId="15" name="PivotTable6"/>
    <pivotTable tabId="15" name="PivotTable7"/>
    <pivotTable tabId="15" name="PivotTable8"/>
    <pivotTable tabId="15" name="PivotTable9"/>
  </pivotTables>
  <data>
    <olap pivotCacheId="308006927">
      <levels count="2">
        <level uniqueName="[cleaned_patient].[Visit Date (Month)].[(All)]" sourceCaption="(All)" count="0"/>
        <level uniqueName="[cleaned_patient].[Visit Date (Month)].[Visit Date (Month)]" sourceCaption="Visit Date (Month)" count="5">
          <ranges>
            <range startItem="0">
              <i n="[cleaned_patient].[Visit Date (Month)].&amp;[Jan]" c="Jan"/>
              <i n="[cleaned_patient].[Visit Date (Month)].&amp;[Feb]" c="Feb"/>
              <i n="[cleaned_patient].[Visit Date (Month)].&amp;[Mar]" c="Mar"/>
              <i n="[cleaned_patient].[Visit Date (Month)].&amp;[Apr]" c="Apr"/>
              <i n="[cleaned_patient].[Visit Date (Month)].&amp;[Dec]" c="Dec"/>
            </range>
          </ranges>
        </level>
      </levels>
      <selections count="1">
        <selection n="[cleaned_patient].[Visit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isit Date 1" xr10:uid="{0AACEDA0-CA3F-47DE-B4F5-592DDA7B50CB}" cache="Slicer_Visit_Date" caption="Visit Date" style="SlicerStyleOther2" rowHeight="241300"/>
  <slicer name="Gender 1" xr10:uid="{B81A1437-85E3-45AA-9E60-334A5EFC52F3}" cache="Slicer_Gender1" caption="Gender" startItem="1" style="SlicerStyleLight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Status" xr10:uid="{4C3AB13F-3128-4838-947C-68E27C0825B5}" cache="Slicer_PaymentStatus" caption="PaymentStatus" columnCount="3" level="1" rowHeight="241300"/>
  <slicer name="Insured" xr10:uid="{C527CA6B-DFF9-4BC0-8FB4-2D2962DBAE42}" cache="Slicer_Insured" caption="Insured" level="1" rowHeight="241300"/>
  <slicer name="Age Group" xr10:uid="{FD1EC6DC-B3C5-4228-A62D-0BDE51E9C039}" cache="Slicer_Age_Group" caption="Age Group" columnCount="4" level="1" rowHeight="241300"/>
  <slicer name="Gender" xr10:uid="{409C5166-2594-495B-A095-003EFAC18ACA}" cache="Slicer_Gender" caption="Gender" level="1" rowHeight="241300"/>
  <slicer name="Visit Date (Month)" xr10:uid="{7D3DD557-614A-4D85-BA22-1A0FF0DF89CE}" cache="Slicer_Visit_Date__Month" caption="Visit Date (Month)" columnCount="4"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healthcare_messy_data" displayName="healthcare_messy_data" ref="A1:K1001" totalsRowShown="0">
  <autoFilter ref="A1:K1001" xr:uid="{00000000-0009-0000-0100-000001000000}"/>
  <sortState xmlns:xlrd2="http://schemas.microsoft.com/office/spreadsheetml/2017/richdata2" ref="A2:K1001">
    <sortCondition descending="1" ref="I1:I1001"/>
  </sortState>
  <tableColumns count="11">
    <tableColumn id="1" xr3:uid="{00000000-0010-0000-0000-000001000000}" name="Patient Id" dataDxfId="53"/>
    <tableColumn id="2" xr3:uid="{00000000-0010-0000-0000-000002000000}" name="Patient Name" dataDxfId="52"/>
    <tableColumn id="3" xr3:uid="{00000000-0010-0000-0000-000003000000}" name="Age" dataDxfId="51"/>
    <tableColumn id="12" xr3:uid="{00000000-0010-0000-0000-00000C000000}" name="Age Group" dataDxfId="50"/>
    <tableColumn id="4" xr3:uid="{00000000-0010-0000-0000-000004000000}" name="Gender" dataDxfId="49"/>
    <tableColumn id="5" xr3:uid="{00000000-0010-0000-0000-000005000000}" name="Condition" dataDxfId="48"/>
    <tableColumn id="6" xr3:uid="{00000000-0010-0000-0000-000006000000}" name="Medication" dataDxfId="47"/>
    <tableColumn id="7" xr3:uid="{00000000-0010-0000-0000-000007000000}" name="Visit Date" dataDxfId="46"/>
    <tableColumn id="8" xr3:uid="{00000000-0010-0000-0000-000008000000}" name="Blood Pressure" dataDxfId="45"/>
    <tableColumn id="9" xr3:uid="{00000000-0010-0000-0000-000009000000}" name="Cholesterol"/>
    <tableColumn id="10" xr3:uid="{3B6CFED0-5486-4425-B880-DAB8FC46D03B}" name="TotalBill" dataDxfId="44"/>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medical_history" displayName="medical_history" ref="A1:E1048576" totalsRowShown="0">
  <autoFilter ref="A1:E1048576" xr:uid="{00000000-0009-0000-0100-000002000000}"/>
  <sortState xmlns:xlrd2="http://schemas.microsoft.com/office/spreadsheetml/2017/richdata2" ref="A2:F1001">
    <sortCondition ref="A1:A1048576"/>
  </sortState>
  <tableColumns count="5">
    <tableColumn id="1" xr3:uid="{00000000-0010-0000-0100-000001000000}" name="Patientid" dataDxfId="43"/>
    <tableColumn id="3" xr3:uid="{00000000-0010-0000-0100-000003000000}" name="Treatment" dataDxfId="42"/>
    <tableColumn id="4" xr3:uid="{00000000-0010-0000-0100-000004000000}" name="DateOfVisit" dataDxfId="41"/>
    <tableColumn id="5" xr3:uid="{00000000-0010-0000-0100-000005000000}" name="DoctorName" dataDxfId="40"/>
    <tableColumn id="6" xr3:uid="{00000000-0010-0000-0100-000006000000}" name="PrescriptionCost" dataDxfId="39"/>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F7062C7-5D21-451E-93FD-3F18A71D1157}" name="Table6" displayName="Table6" ref="A1:I1001" totalsRowShown="0">
  <autoFilter ref="A1:I1001" xr:uid="{EF7062C7-5D21-451E-93FD-3F18A71D1157}"/>
  <tableColumns count="9">
    <tableColumn id="1" xr3:uid="{0A49E1C2-EB43-4127-9925-3DA55E106541}" name="Patientid"/>
    <tableColumn id="2" xr3:uid="{C4B64FA6-5BAD-464F-BA0B-3DDABD54C8A8}" name="ServiceProvided"/>
    <tableColumn id="3" xr3:uid="{84F3470F-CAA5-4ACC-8FFE-3C68D825294D}" name="ServiceDate" dataDxfId="38"/>
    <tableColumn id="4" xr3:uid="{6BAB8E9D-3E98-498E-B6DF-3232BB39042E}" name="TotalBill" dataDxfId="37"/>
    <tableColumn id="5" xr3:uid="{865AA441-F0F0-4077-8311-97CA5125F892}" name="PaymentStatus"/>
    <tableColumn id="6" xr3:uid="{ACF48C44-4C01-4C7E-A36D-B9ACFB6F4FB6}" name="InsuranceCoverage" dataDxfId="36"/>
    <tableColumn id="7" xr3:uid="{4386F5FF-51FE-45C8-A9D7-C09BB20C77C7}" name="Insured" dataDxfId="35">
      <calculatedColumnFormula>IF(Table6[[#This Row],[InsuranceCoverage]], "Yes", "No")</calculatedColumnFormula>
    </tableColumn>
    <tableColumn id="8" xr3:uid="{5B50924C-018F-4E51-8F1C-9AE318089419}" name="InsuranceAmount" dataDxfId="34">
      <calculatedColumnFormula>Table6[[#This Row],[InsuranceCoverage]]*Table6[[#This Row],[TotalBill]]</calculatedColumnFormula>
    </tableColumn>
    <tableColumn id="9" xr3:uid="{DE87CA9E-EFF9-4913-A573-76B9CA64392C}" name="AfterInsurance" dataDxfId="33">
      <calculatedColumnFormula>Table6[[#This Row],[TotalBill]]-Table6[[#This Row],[InsuranceAmount]]</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1D53E8-E6B9-42CA-9F36-DCA9BEEDD6E3}" name="healthcare_messy_data5" displayName="healthcare_messy_data5" ref="B1:T1001" totalsRowShown="0">
  <autoFilter ref="B1:T1001" xr:uid="{601D53E8-E6B9-42CA-9F36-DCA9BEEDD6E3}"/>
  <tableColumns count="19">
    <tableColumn id="1" xr3:uid="{10981C3C-F5A3-456E-B3D9-2520531A465B}" name="Patient Id" dataDxfId="32"/>
    <tableColumn id="2" xr3:uid="{01016F67-ABD0-4F49-8DD1-1533D4671400}" name="Patient Name" dataDxfId="31"/>
    <tableColumn id="3" xr3:uid="{AAEC695A-D124-41A4-AEEF-E1F001DF7166}" name="Age" dataDxfId="30"/>
    <tableColumn id="12" xr3:uid="{C82DC93C-A847-451E-B487-B706803EFE3D}" name="Age Group" dataDxfId="29"/>
    <tableColumn id="4" xr3:uid="{6619303A-AB03-4FE6-B987-396F174DBA06}" name="Gender" dataDxfId="28"/>
    <tableColumn id="5" xr3:uid="{B825E033-3FF3-40B2-8779-25788B8BB777}" name="Condition" dataDxfId="27"/>
    <tableColumn id="6" xr3:uid="{59BED85A-280C-4052-81E7-20506C5454DC}" name="Medication" dataDxfId="26"/>
    <tableColumn id="7" xr3:uid="{B3160A79-B513-47CA-BE2E-7D37B2499B4E}" name="Visit Date" dataDxfId="25"/>
    <tableColumn id="8" xr3:uid="{1F8C66D1-FF0C-4360-B95F-12D7D6C89588}" name="Blood Pressure" dataDxfId="24"/>
    <tableColumn id="9" xr3:uid="{108FB538-9A41-4654-82AB-EDDD310F0507}" name="Cholesterol"/>
    <tableColumn id="10" xr3:uid="{3BA7CBC3-26E9-4D9E-862A-E6DA4696E9B0}" name="Treatment" dataDxfId="23">
      <calculatedColumnFormula>_xlfn.XLOOKUP(healthcare_messy_data5[[#This Row],[Patient Id]],cleaned_medical!A2:A1001, cleaned_medical!B2:B1001)</calculatedColumnFormula>
    </tableColumn>
    <tableColumn id="11" xr3:uid="{77D10078-1D39-4B58-9C2A-9C4D966EAC19}" name="DateOfVisit" dataDxfId="22">
      <calculatedColumnFormula>_xlfn.XLOOKUP(healthcare_messy_data5[[#This Row],[Patient Id]],cleaned_medical!A2:A1001,cleaned_medical!C2:C1001)</calculatedColumnFormula>
    </tableColumn>
    <tableColumn id="13" xr3:uid="{96C87A8F-2E96-46E0-A6FE-B065A0F1B507}" name="DoctorName" dataDxfId="21">
      <calculatedColumnFormula>_xlfn.XLOOKUP(healthcare_messy_data5[[#This Row],[Patient Id]],cleaned_medical!A2:A1001, cleaned_medical!D2:D1001)</calculatedColumnFormula>
    </tableColumn>
    <tableColumn id="14" xr3:uid="{181402B3-E2E4-4578-B4AB-524D8A494F2A}" name="PrescriptionCost" dataDxfId="20">
      <calculatedColumnFormula>_xlfn.XLOOKUP(healthcare_messy_data5[[#This Row],[Patient Id]], cleaned_medical!A2:A1001, cleaned_medical!E2:E1001)</calculatedColumnFormula>
    </tableColumn>
    <tableColumn id="15" xr3:uid="{A3E500E7-A9D9-40BF-A1C2-B95995634AC8}" name="ServiceProvided"/>
    <tableColumn id="16" xr3:uid="{2DDB5D39-E0C8-436A-BD5F-516F7F2631BF}" name="ServiceDate" dataDxfId="19"/>
    <tableColumn id="17" xr3:uid="{36571FBE-53C8-4238-9A17-1481F2D1A8AD}" name="TotalBill" dataDxfId="18"/>
    <tableColumn id="18" xr3:uid="{8C6CC036-8E1C-420B-8DA9-132D35C3259C}" name="PaymentStatus"/>
    <tableColumn id="19" xr3:uid="{5C77BD71-90CA-490C-8DF1-D0D7862481E1}" name="InsuranceCoverage" dataDxfId="17"/>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4.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2.xml"/><Relationship Id="rId13" Type="http://schemas.openxmlformats.org/officeDocument/2006/relationships/pivotTable" Target="../pivotTables/pivotTable27.xml"/><Relationship Id="rId18" Type="http://schemas.openxmlformats.org/officeDocument/2006/relationships/pivotTable" Target="../pivotTables/pivotTable32.xml"/><Relationship Id="rId26" Type="http://schemas.openxmlformats.org/officeDocument/2006/relationships/pivotTable" Target="../pivotTables/pivotTable40.xml"/><Relationship Id="rId3" Type="http://schemas.openxmlformats.org/officeDocument/2006/relationships/pivotTable" Target="../pivotTables/pivotTable17.xml"/><Relationship Id="rId21" Type="http://schemas.openxmlformats.org/officeDocument/2006/relationships/pivotTable" Target="../pivotTables/pivotTable35.xml"/><Relationship Id="rId7" Type="http://schemas.openxmlformats.org/officeDocument/2006/relationships/pivotTable" Target="../pivotTables/pivotTable21.xml"/><Relationship Id="rId12" Type="http://schemas.openxmlformats.org/officeDocument/2006/relationships/pivotTable" Target="../pivotTables/pivotTable26.xml"/><Relationship Id="rId17" Type="http://schemas.openxmlformats.org/officeDocument/2006/relationships/pivotTable" Target="../pivotTables/pivotTable31.xml"/><Relationship Id="rId25" Type="http://schemas.openxmlformats.org/officeDocument/2006/relationships/pivotTable" Target="../pivotTables/pivotTable39.xml"/><Relationship Id="rId2" Type="http://schemas.openxmlformats.org/officeDocument/2006/relationships/pivotTable" Target="../pivotTables/pivotTable16.xml"/><Relationship Id="rId16" Type="http://schemas.openxmlformats.org/officeDocument/2006/relationships/pivotTable" Target="../pivotTables/pivotTable30.xml"/><Relationship Id="rId20" Type="http://schemas.openxmlformats.org/officeDocument/2006/relationships/pivotTable" Target="../pivotTables/pivotTable34.xml"/><Relationship Id="rId29" Type="http://schemas.openxmlformats.org/officeDocument/2006/relationships/drawing" Target="../drawings/drawing3.xml"/><Relationship Id="rId1" Type="http://schemas.openxmlformats.org/officeDocument/2006/relationships/pivotTable" Target="../pivotTables/pivotTable15.xml"/><Relationship Id="rId6" Type="http://schemas.openxmlformats.org/officeDocument/2006/relationships/pivotTable" Target="../pivotTables/pivotTable20.xml"/><Relationship Id="rId11" Type="http://schemas.openxmlformats.org/officeDocument/2006/relationships/pivotTable" Target="../pivotTables/pivotTable25.xml"/><Relationship Id="rId24" Type="http://schemas.openxmlformats.org/officeDocument/2006/relationships/pivotTable" Target="../pivotTables/pivotTable38.xml"/><Relationship Id="rId5" Type="http://schemas.openxmlformats.org/officeDocument/2006/relationships/pivotTable" Target="../pivotTables/pivotTable19.xml"/><Relationship Id="rId15" Type="http://schemas.openxmlformats.org/officeDocument/2006/relationships/pivotTable" Target="../pivotTables/pivotTable29.xml"/><Relationship Id="rId23" Type="http://schemas.openxmlformats.org/officeDocument/2006/relationships/pivotTable" Target="../pivotTables/pivotTable37.xml"/><Relationship Id="rId28" Type="http://schemas.openxmlformats.org/officeDocument/2006/relationships/pivotTable" Target="../pivotTables/pivotTable42.xml"/><Relationship Id="rId10" Type="http://schemas.openxmlformats.org/officeDocument/2006/relationships/pivotTable" Target="../pivotTables/pivotTable24.xml"/><Relationship Id="rId19" Type="http://schemas.openxmlformats.org/officeDocument/2006/relationships/pivotTable" Target="../pivotTables/pivotTable33.xml"/><Relationship Id="rId4" Type="http://schemas.openxmlformats.org/officeDocument/2006/relationships/pivotTable" Target="../pivotTables/pivotTable18.xml"/><Relationship Id="rId9" Type="http://schemas.openxmlformats.org/officeDocument/2006/relationships/pivotTable" Target="../pivotTables/pivotTable23.xml"/><Relationship Id="rId14" Type="http://schemas.openxmlformats.org/officeDocument/2006/relationships/pivotTable" Target="../pivotTables/pivotTable28.xml"/><Relationship Id="rId22" Type="http://schemas.openxmlformats.org/officeDocument/2006/relationships/pivotTable" Target="../pivotTables/pivotTable36.xml"/><Relationship Id="rId27" Type="http://schemas.openxmlformats.org/officeDocument/2006/relationships/pivotTable" Target="../pivotTables/pivotTable41.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F904C-4BC8-6645-AFD5-A3AA09835375}">
  <sheetPr codeName="Sheet1"/>
  <dimension ref="A1:L1001"/>
  <sheetViews>
    <sheetView workbookViewId="0">
      <selection activeCell="G37" sqref="G37"/>
    </sheetView>
  </sheetViews>
  <sheetFormatPr defaultColWidth="8.88671875" defaultRowHeight="14.4" x14ac:dyDescent="0.3"/>
  <sheetData>
    <row r="1" spans="1:12" x14ac:dyDescent="0.3">
      <c r="A1" t="s">
        <v>1276</v>
      </c>
      <c r="B1" t="s">
        <v>0</v>
      </c>
      <c r="C1" t="s">
        <v>1</v>
      </c>
      <c r="D1" t="s">
        <v>2</v>
      </c>
      <c r="E1" t="s">
        <v>3</v>
      </c>
      <c r="F1" t="s">
        <v>4</v>
      </c>
      <c r="G1" t="s">
        <v>5</v>
      </c>
      <c r="H1" t="s">
        <v>6</v>
      </c>
      <c r="I1" t="s">
        <v>7</v>
      </c>
      <c r="J1" t="s">
        <v>1277</v>
      </c>
      <c r="K1" t="s">
        <v>1278</v>
      </c>
      <c r="L1" t="s">
        <v>1279</v>
      </c>
    </row>
    <row r="2" spans="1:12" x14ac:dyDescent="0.3">
      <c r="A2" t="s">
        <v>8</v>
      </c>
      <c r="B2" t="s">
        <v>9</v>
      </c>
      <c r="C2">
        <v>25</v>
      </c>
      <c r="D2" t="s">
        <v>10</v>
      </c>
      <c r="E2" t="s">
        <v>11</v>
      </c>
      <c r="F2" t="s">
        <v>1280</v>
      </c>
      <c r="G2" s="8">
        <v>43845</v>
      </c>
      <c r="H2" t="s">
        <v>12</v>
      </c>
      <c r="I2">
        <v>200</v>
      </c>
      <c r="J2" t="s">
        <v>1281</v>
      </c>
      <c r="K2">
        <v>1234567890</v>
      </c>
      <c r="L2" s="8">
        <v>30025</v>
      </c>
    </row>
    <row r="3" spans="1:12" x14ac:dyDescent="0.3">
      <c r="A3" t="s">
        <v>13</v>
      </c>
      <c r="B3" t="s">
        <v>1282</v>
      </c>
      <c r="C3" t="s">
        <v>1283</v>
      </c>
      <c r="D3" t="s">
        <v>15</v>
      </c>
      <c r="E3" t="s">
        <v>16</v>
      </c>
      <c r="F3" t="s">
        <v>1284</v>
      </c>
      <c r="G3" s="20">
        <v>43195</v>
      </c>
      <c r="H3" t="s">
        <v>17</v>
      </c>
      <c r="I3">
        <v>200</v>
      </c>
      <c r="J3" t="s">
        <v>1283</v>
      </c>
      <c r="K3">
        <v>4567891234</v>
      </c>
      <c r="L3" s="8">
        <v>34839</v>
      </c>
    </row>
    <row r="4" spans="1:12" x14ac:dyDescent="0.3">
      <c r="A4" t="s">
        <v>18</v>
      </c>
      <c r="B4" t="s">
        <v>1285</v>
      </c>
      <c r="C4">
        <v>35</v>
      </c>
      <c r="D4" t="s">
        <v>10</v>
      </c>
      <c r="E4" t="s">
        <v>20</v>
      </c>
      <c r="F4" t="s">
        <v>1280</v>
      </c>
      <c r="G4" t="s">
        <v>1286</v>
      </c>
      <c r="H4" t="s">
        <v>21</v>
      </c>
      <c r="I4">
        <v>160</v>
      </c>
      <c r="J4" t="s">
        <v>1287</v>
      </c>
      <c r="K4" t="s">
        <v>1288</v>
      </c>
      <c r="L4" s="8">
        <v>27453</v>
      </c>
    </row>
    <row r="5" spans="1:12" x14ac:dyDescent="0.3">
      <c r="A5" t="s">
        <v>22</v>
      </c>
      <c r="B5" t="s">
        <v>1289</v>
      </c>
      <c r="C5" t="s">
        <v>1283</v>
      </c>
      <c r="D5" t="s">
        <v>1290</v>
      </c>
      <c r="E5" t="s">
        <v>16</v>
      </c>
      <c r="F5" t="s">
        <v>1291</v>
      </c>
      <c r="G5" s="8">
        <v>43845</v>
      </c>
      <c r="H5" t="s">
        <v>21</v>
      </c>
      <c r="I5" t="s">
        <v>1292</v>
      </c>
      <c r="J5" t="s">
        <v>1281</v>
      </c>
      <c r="K5" t="s">
        <v>1293</v>
      </c>
      <c r="L5" s="8">
        <v>33938</v>
      </c>
    </row>
    <row r="6" spans="1:12" x14ac:dyDescent="0.3">
      <c r="A6" t="s">
        <v>23</v>
      </c>
      <c r="B6" t="s">
        <v>1294</v>
      </c>
      <c r="C6" t="s">
        <v>1283</v>
      </c>
      <c r="D6" t="s">
        <v>15</v>
      </c>
      <c r="E6" t="s">
        <v>20</v>
      </c>
      <c r="F6" t="s">
        <v>1284</v>
      </c>
      <c r="G6" t="s">
        <v>1295</v>
      </c>
      <c r="H6" t="s">
        <v>21</v>
      </c>
      <c r="I6">
        <v>180</v>
      </c>
      <c r="K6" t="s">
        <v>1288</v>
      </c>
      <c r="L6" s="8">
        <v>34040</v>
      </c>
    </row>
    <row r="7" spans="1:12" x14ac:dyDescent="0.3">
      <c r="A7" t="s">
        <v>25</v>
      </c>
      <c r="B7" t="s">
        <v>1296</v>
      </c>
      <c r="C7" t="s">
        <v>1283</v>
      </c>
      <c r="D7" t="s">
        <v>10</v>
      </c>
      <c r="E7" t="s">
        <v>27</v>
      </c>
      <c r="F7" t="s">
        <v>1280</v>
      </c>
      <c r="G7" s="8">
        <v>43549</v>
      </c>
      <c r="H7" t="s">
        <v>12</v>
      </c>
      <c r="I7">
        <v>180</v>
      </c>
      <c r="J7" t="s">
        <v>1283</v>
      </c>
      <c r="K7" t="s">
        <v>1288</v>
      </c>
      <c r="L7" s="8">
        <v>30219</v>
      </c>
    </row>
    <row r="8" spans="1:12" x14ac:dyDescent="0.3">
      <c r="A8" t="s">
        <v>28</v>
      </c>
      <c r="B8" t="s">
        <v>1297</v>
      </c>
      <c r="C8" t="s">
        <v>1283</v>
      </c>
      <c r="D8" t="s">
        <v>10</v>
      </c>
      <c r="E8" t="s">
        <v>27</v>
      </c>
      <c r="F8" t="s">
        <v>1298</v>
      </c>
      <c r="G8" t="s">
        <v>1295</v>
      </c>
      <c r="H8" t="s">
        <v>17</v>
      </c>
      <c r="I8" t="s">
        <v>1292</v>
      </c>
      <c r="J8" t="s">
        <v>1281</v>
      </c>
      <c r="L8" s="8">
        <v>32312</v>
      </c>
    </row>
    <row r="9" spans="1:12" x14ac:dyDescent="0.3">
      <c r="A9" t="s">
        <v>29</v>
      </c>
      <c r="B9" t="s">
        <v>1299</v>
      </c>
      <c r="C9">
        <v>60</v>
      </c>
      <c r="D9" t="s">
        <v>15</v>
      </c>
      <c r="E9" t="s">
        <v>31</v>
      </c>
      <c r="F9" t="s">
        <v>1284</v>
      </c>
      <c r="G9" t="s">
        <v>1295</v>
      </c>
      <c r="H9" t="s">
        <v>1292</v>
      </c>
      <c r="I9" t="s">
        <v>1292</v>
      </c>
      <c r="J9" t="s">
        <v>1281</v>
      </c>
      <c r="K9" t="s">
        <v>1288</v>
      </c>
      <c r="L9" s="8">
        <v>29417</v>
      </c>
    </row>
    <row r="10" spans="1:12" x14ac:dyDescent="0.3">
      <c r="A10" t="s">
        <v>32</v>
      </c>
      <c r="B10" t="s">
        <v>1300</v>
      </c>
      <c r="C10">
        <v>60</v>
      </c>
      <c r="D10" t="s">
        <v>1301</v>
      </c>
      <c r="E10" t="s">
        <v>11</v>
      </c>
      <c r="F10" t="s">
        <v>1284</v>
      </c>
      <c r="G10" s="8">
        <v>43845</v>
      </c>
      <c r="H10" t="s">
        <v>12</v>
      </c>
      <c r="I10">
        <v>180</v>
      </c>
      <c r="J10" t="s">
        <v>1281</v>
      </c>
      <c r="K10" t="s">
        <v>1302</v>
      </c>
      <c r="L10" s="8">
        <v>45087</v>
      </c>
    </row>
    <row r="11" spans="1:12" x14ac:dyDescent="0.3">
      <c r="A11" t="s">
        <v>34</v>
      </c>
      <c r="B11" t="s">
        <v>1303</v>
      </c>
      <c r="C11" t="s">
        <v>1304</v>
      </c>
      <c r="D11" t="s">
        <v>15</v>
      </c>
      <c r="E11" t="s">
        <v>31</v>
      </c>
      <c r="F11" t="s">
        <v>1291</v>
      </c>
      <c r="G11" t="s">
        <v>1295</v>
      </c>
      <c r="H11" t="s">
        <v>12</v>
      </c>
      <c r="I11">
        <v>220</v>
      </c>
      <c r="J11" t="s">
        <v>1305</v>
      </c>
      <c r="K11" t="s">
        <v>1288</v>
      </c>
      <c r="L11" s="8">
        <v>45143</v>
      </c>
    </row>
    <row r="12" spans="1:12" x14ac:dyDescent="0.3">
      <c r="A12" t="s">
        <v>36</v>
      </c>
      <c r="B12" t="s">
        <v>1306</v>
      </c>
      <c r="C12">
        <v>25</v>
      </c>
      <c r="D12" t="s">
        <v>10</v>
      </c>
      <c r="E12" t="s">
        <v>20</v>
      </c>
      <c r="F12" t="s">
        <v>1307</v>
      </c>
      <c r="G12" s="20">
        <v>43195</v>
      </c>
      <c r="H12" t="s">
        <v>17</v>
      </c>
      <c r="I12">
        <v>200</v>
      </c>
      <c r="J12" t="s">
        <v>1283</v>
      </c>
      <c r="K12">
        <v>1234567890</v>
      </c>
      <c r="L12" s="8">
        <v>31179</v>
      </c>
    </row>
    <row r="13" spans="1:12" x14ac:dyDescent="0.3">
      <c r="A13" t="s">
        <v>38</v>
      </c>
      <c r="B13" t="s">
        <v>1308</v>
      </c>
      <c r="C13" t="s">
        <v>1283</v>
      </c>
      <c r="D13" t="s">
        <v>1290</v>
      </c>
      <c r="E13" t="s">
        <v>31</v>
      </c>
      <c r="F13" t="s">
        <v>1307</v>
      </c>
      <c r="G13" t="s">
        <v>1295</v>
      </c>
      <c r="H13" t="s">
        <v>40</v>
      </c>
      <c r="I13">
        <v>200</v>
      </c>
      <c r="J13" t="s">
        <v>1281</v>
      </c>
      <c r="K13" t="s">
        <v>1288</v>
      </c>
      <c r="L13" s="8">
        <v>28827</v>
      </c>
    </row>
    <row r="14" spans="1:12" x14ac:dyDescent="0.3">
      <c r="A14" t="s">
        <v>41</v>
      </c>
      <c r="B14" t="s">
        <v>42</v>
      </c>
      <c r="C14" t="s">
        <v>1304</v>
      </c>
      <c r="D14" t="s">
        <v>15</v>
      </c>
      <c r="E14" t="s">
        <v>16</v>
      </c>
      <c r="F14" t="s">
        <v>1291</v>
      </c>
      <c r="G14" s="8">
        <v>43549</v>
      </c>
      <c r="H14" t="s">
        <v>12</v>
      </c>
      <c r="I14">
        <v>180</v>
      </c>
      <c r="J14" t="s">
        <v>1283</v>
      </c>
      <c r="K14" t="s">
        <v>1309</v>
      </c>
      <c r="L14" s="8">
        <v>33107</v>
      </c>
    </row>
    <row r="15" spans="1:12" x14ac:dyDescent="0.3">
      <c r="A15" t="s">
        <v>43</v>
      </c>
      <c r="B15" t="s">
        <v>1310</v>
      </c>
      <c r="C15">
        <v>25</v>
      </c>
      <c r="D15" t="s">
        <v>1301</v>
      </c>
      <c r="E15" t="s">
        <v>20</v>
      </c>
      <c r="F15" t="s">
        <v>1291</v>
      </c>
      <c r="G15" s="8">
        <v>43549</v>
      </c>
      <c r="H15" t="s">
        <v>40</v>
      </c>
      <c r="I15" t="s">
        <v>1292</v>
      </c>
      <c r="J15" t="s">
        <v>1281</v>
      </c>
      <c r="L15" t="s">
        <v>1311</v>
      </c>
    </row>
    <row r="16" spans="1:12" x14ac:dyDescent="0.3">
      <c r="A16" t="s">
        <v>45</v>
      </c>
      <c r="B16" t="s">
        <v>1312</v>
      </c>
      <c r="C16">
        <v>70</v>
      </c>
      <c r="D16" t="s">
        <v>15</v>
      </c>
      <c r="E16" t="s">
        <v>27</v>
      </c>
      <c r="F16" t="s">
        <v>1291</v>
      </c>
      <c r="G16" t="s">
        <v>1286</v>
      </c>
      <c r="H16" t="s">
        <v>40</v>
      </c>
      <c r="I16">
        <v>220</v>
      </c>
      <c r="K16">
        <v>4567891234</v>
      </c>
      <c r="L16" t="s">
        <v>1313</v>
      </c>
    </row>
    <row r="17" spans="1:12" x14ac:dyDescent="0.3">
      <c r="A17" t="s">
        <v>46</v>
      </c>
      <c r="B17" t="s">
        <v>1314</v>
      </c>
      <c r="C17">
        <v>35</v>
      </c>
      <c r="D17" t="s">
        <v>10</v>
      </c>
      <c r="E17" t="s">
        <v>11</v>
      </c>
      <c r="F17" t="s">
        <v>1307</v>
      </c>
      <c r="G17" s="8">
        <v>43549</v>
      </c>
      <c r="H17" t="s">
        <v>21</v>
      </c>
      <c r="I17">
        <v>180</v>
      </c>
      <c r="K17" t="s">
        <v>1288</v>
      </c>
      <c r="L17" t="s">
        <v>1315</v>
      </c>
    </row>
    <row r="18" spans="1:12" x14ac:dyDescent="0.3">
      <c r="A18" t="s">
        <v>48</v>
      </c>
      <c r="B18" t="s">
        <v>49</v>
      </c>
      <c r="C18">
        <v>60</v>
      </c>
      <c r="D18" t="s">
        <v>1290</v>
      </c>
      <c r="E18" t="s">
        <v>20</v>
      </c>
      <c r="F18" t="s">
        <v>1291</v>
      </c>
      <c r="G18" t="s">
        <v>1295</v>
      </c>
      <c r="H18" t="s">
        <v>17</v>
      </c>
      <c r="I18">
        <v>200</v>
      </c>
      <c r="K18" t="s">
        <v>1293</v>
      </c>
      <c r="L18" t="s">
        <v>1316</v>
      </c>
    </row>
    <row r="19" spans="1:12" x14ac:dyDescent="0.3">
      <c r="A19" t="s">
        <v>50</v>
      </c>
      <c r="B19" t="s">
        <v>1224</v>
      </c>
      <c r="C19">
        <v>70</v>
      </c>
      <c r="D19" t="s">
        <v>10</v>
      </c>
      <c r="E19" t="s">
        <v>20</v>
      </c>
      <c r="F19" t="s">
        <v>1280</v>
      </c>
      <c r="G19" s="8">
        <v>43549</v>
      </c>
      <c r="H19" t="s">
        <v>40</v>
      </c>
      <c r="I19">
        <v>160</v>
      </c>
      <c r="J19" t="s">
        <v>1287</v>
      </c>
      <c r="K19" t="s">
        <v>1288</v>
      </c>
      <c r="L19" t="s">
        <v>1317</v>
      </c>
    </row>
    <row r="20" spans="1:12" x14ac:dyDescent="0.3">
      <c r="A20" t="s">
        <v>51</v>
      </c>
      <c r="B20" t="s">
        <v>1318</v>
      </c>
      <c r="C20">
        <v>25</v>
      </c>
      <c r="D20" t="s">
        <v>15</v>
      </c>
      <c r="E20" t="s">
        <v>16</v>
      </c>
      <c r="F20" t="s">
        <v>1284</v>
      </c>
      <c r="G20" s="8">
        <v>43845</v>
      </c>
      <c r="H20" t="s">
        <v>17</v>
      </c>
      <c r="I20" t="s">
        <v>1292</v>
      </c>
      <c r="J20" t="s">
        <v>1281</v>
      </c>
      <c r="K20" t="s">
        <v>1288</v>
      </c>
      <c r="L20" s="8">
        <v>34306</v>
      </c>
    </row>
    <row r="21" spans="1:12" x14ac:dyDescent="0.3">
      <c r="A21" t="s">
        <v>53</v>
      </c>
      <c r="B21" t="s">
        <v>1225</v>
      </c>
      <c r="C21">
        <v>70</v>
      </c>
      <c r="D21" t="s">
        <v>10</v>
      </c>
      <c r="E21" t="s">
        <v>11</v>
      </c>
      <c r="F21" t="s">
        <v>1284</v>
      </c>
      <c r="G21" s="8">
        <v>43549</v>
      </c>
      <c r="H21" t="s">
        <v>21</v>
      </c>
      <c r="I21">
        <v>160</v>
      </c>
      <c r="J21" t="s">
        <v>1287</v>
      </c>
      <c r="K21" t="s">
        <v>1288</v>
      </c>
      <c r="L21" t="s">
        <v>1319</v>
      </c>
    </row>
    <row r="22" spans="1:12" x14ac:dyDescent="0.3">
      <c r="A22" t="s">
        <v>54</v>
      </c>
      <c r="B22" t="s">
        <v>1320</v>
      </c>
      <c r="C22">
        <v>35</v>
      </c>
      <c r="D22" t="s">
        <v>10</v>
      </c>
      <c r="E22" t="s">
        <v>27</v>
      </c>
      <c r="F22" t="s">
        <v>1298</v>
      </c>
      <c r="G22" s="20">
        <v>43195</v>
      </c>
      <c r="H22" t="s">
        <v>17</v>
      </c>
      <c r="I22">
        <v>180</v>
      </c>
      <c r="J22" t="s">
        <v>1283</v>
      </c>
      <c r="K22" t="s">
        <v>1283</v>
      </c>
      <c r="L22" s="8">
        <v>40615</v>
      </c>
    </row>
    <row r="23" spans="1:12" x14ac:dyDescent="0.3">
      <c r="A23" t="s">
        <v>55</v>
      </c>
      <c r="B23" t="s">
        <v>1321</v>
      </c>
      <c r="C23">
        <v>25</v>
      </c>
      <c r="D23" t="s">
        <v>10</v>
      </c>
      <c r="E23" t="s">
        <v>20</v>
      </c>
      <c r="F23" t="s">
        <v>1298</v>
      </c>
      <c r="G23" s="8">
        <v>43845</v>
      </c>
      <c r="H23" t="s">
        <v>12</v>
      </c>
      <c r="I23">
        <v>200</v>
      </c>
      <c r="J23" t="s">
        <v>1287</v>
      </c>
      <c r="K23" t="s">
        <v>1322</v>
      </c>
      <c r="L23" t="s">
        <v>1323</v>
      </c>
    </row>
    <row r="24" spans="1:12" x14ac:dyDescent="0.3">
      <c r="A24" t="s">
        <v>57</v>
      </c>
      <c r="B24" t="s">
        <v>1324</v>
      </c>
      <c r="C24">
        <v>70</v>
      </c>
      <c r="D24" t="s">
        <v>10</v>
      </c>
      <c r="E24" t="s">
        <v>20</v>
      </c>
      <c r="F24" t="s">
        <v>1284</v>
      </c>
      <c r="G24" t="s">
        <v>1286</v>
      </c>
      <c r="H24" t="s">
        <v>40</v>
      </c>
      <c r="I24">
        <v>220</v>
      </c>
      <c r="J24" t="s">
        <v>1283</v>
      </c>
      <c r="K24" t="s">
        <v>1293</v>
      </c>
      <c r="L24" t="s">
        <v>1325</v>
      </c>
    </row>
    <row r="25" spans="1:12" x14ac:dyDescent="0.3">
      <c r="A25" t="s">
        <v>59</v>
      </c>
      <c r="B25" t="s">
        <v>1326</v>
      </c>
      <c r="C25">
        <v>60</v>
      </c>
      <c r="D25" t="s">
        <v>10</v>
      </c>
      <c r="E25" t="s">
        <v>16</v>
      </c>
      <c r="F25" t="s">
        <v>1280</v>
      </c>
      <c r="G25" s="20">
        <v>43195</v>
      </c>
      <c r="H25" t="s">
        <v>17</v>
      </c>
      <c r="I25">
        <v>160</v>
      </c>
      <c r="J25" t="s">
        <v>1283</v>
      </c>
      <c r="K25" t="s">
        <v>1293</v>
      </c>
      <c r="L25" t="s">
        <v>1327</v>
      </c>
    </row>
    <row r="26" spans="1:12" x14ac:dyDescent="0.3">
      <c r="A26" t="s">
        <v>60</v>
      </c>
      <c r="B26" t="s">
        <v>1328</v>
      </c>
      <c r="C26">
        <v>60</v>
      </c>
      <c r="D26" t="s">
        <v>10</v>
      </c>
      <c r="E26" t="s">
        <v>31</v>
      </c>
      <c r="F26" t="s">
        <v>1307</v>
      </c>
      <c r="G26" t="s">
        <v>1295</v>
      </c>
      <c r="H26" t="s">
        <v>1292</v>
      </c>
      <c r="I26">
        <v>220</v>
      </c>
      <c r="J26" t="s">
        <v>1283</v>
      </c>
      <c r="K26" t="s">
        <v>1288</v>
      </c>
      <c r="L26" t="s">
        <v>1329</v>
      </c>
    </row>
    <row r="27" spans="1:12" x14ac:dyDescent="0.3">
      <c r="A27" t="s">
        <v>62</v>
      </c>
      <c r="B27" t="s">
        <v>1330</v>
      </c>
      <c r="C27" t="s">
        <v>1304</v>
      </c>
      <c r="D27" t="s">
        <v>10</v>
      </c>
      <c r="E27" t="s">
        <v>27</v>
      </c>
      <c r="F27" t="s">
        <v>1307</v>
      </c>
      <c r="G27" t="s">
        <v>1295</v>
      </c>
      <c r="H27" t="s">
        <v>17</v>
      </c>
      <c r="I27">
        <v>200</v>
      </c>
      <c r="J27" t="s">
        <v>1287</v>
      </c>
      <c r="K27" t="s">
        <v>1331</v>
      </c>
      <c r="L27" t="s">
        <v>1332</v>
      </c>
    </row>
    <row r="28" spans="1:12" x14ac:dyDescent="0.3">
      <c r="A28" t="s">
        <v>64</v>
      </c>
      <c r="B28" t="s">
        <v>1333</v>
      </c>
      <c r="C28">
        <v>70</v>
      </c>
      <c r="D28" t="s">
        <v>10</v>
      </c>
      <c r="E28" t="s">
        <v>11</v>
      </c>
      <c r="F28" t="s">
        <v>1280</v>
      </c>
      <c r="G28" t="s">
        <v>1295</v>
      </c>
      <c r="H28" t="s">
        <v>40</v>
      </c>
      <c r="I28">
        <v>160</v>
      </c>
      <c r="J28" t="s">
        <v>1281</v>
      </c>
      <c r="K28" t="s">
        <v>1331</v>
      </c>
      <c r="L28" t="s">
        <v>1334</v>
      </c>
    </row>
    <row r="29" spans="1:12" x14ac:dyDescent="0.3">
      <c r="A29" t="s">
        <v>65</v>
      </c>
      <c r="B29" t="s">
        <v>1335</v>
      </c>
      <c r="C29" t="s">
        <v>1283</v>
      </c>
      <c r="D29" t="s">
        <v>1336</v>
      </c>
      <c r="E29" t="s">
        <v>20</v>
      </c>
      <c r="F29" t="s">
        <v>1307</v>
      </c>
      <c r="G29" s="20">
        <v>43195</v>
      </c>
      <c r="H29" t="s">
        <v>21</v>
      </c>
      <c r="I29">
        <v>220</v>
      </c>
      <c r="J29" t="s">
        <v>1287</v>
      </c>
      <c r="K29" t="s">
        <v>1322</v>
      </c>
      <c r="L29" s="20">
        <v>25161</v>
      </c>
    </row>
    <row r="30" spans="1:12" x14ac:dyDescent="0.3">
      <c r="A30" t="s">
        <v>67</v>
      </c>
      <c r="B30" t="s">
        <v>1337</v>
      </c>
      <c r="C30">
        <v>70</v>
      </c>
      <c r="D30" t="s">
        <v>10</v>
      </c>
      <c r="E30" t="s">
        <v>20</v>
      </c>
      <c r="F30" t="s">
        <v>1291</v>
      </c>
      <c r="G30" s="20">
        <v>43195</v>
      </c>
      <c r="H30" t="s">
        <v>21</v>
      </c>
      <c r="I30">
        <v>220</v>
      </c>
      <c r="J30" t="s">
        <v>1281</v>
      </c>
      <c r="K30" t="s">
        <v>1283</v>
      </c>
      <c r="L30" s="8">
        <v>41363</v>
      </c>
    </row>
    <row r="31" spans="1:12" x14ac:dyDescent="0.3">
      <c r="A31" t="s">
        <v>69</v>
      </c>
      <c r="B31" t="s">
        <v>1338</v>
      </c>
      <c r="C31">
        <v>25</v>
      </c>
      <c r="D31" t="s">
        <v>1336</v>
      </c>
      <c r="E31" t="s">
        <v>27</v>
      </c>
      <c r="F31" t="s">
        <v>1284</v>
      </c>
      <c r="G31" s="20">
        <v>43195</v>
      </c>
      <c r="H31" t="s">
        <v>40</v>
      </c>
      <c r="I31">
        <v>160</v>
      </c>
      <c r="J31" t="s">
        <v>1281</v>
      </c>
      <c r="K31" t="s">
        <v>1331</v>
      </c>
      <c r="L31" t="s">
        <v>1325</v>
      </c>
    </row>
    <row r="32" spans="1:12" x14ac:dyDescent="0.3">
      <c r="A32" t="s">
        <v>71</v>
      </c>
      <c r="B32" t="s">
        <v>1339</v>
      </c>
      <c r="C32">
        <v>25</v>
      </c>
      <c r="D32" t="s">
        <v>15</v>
      </c>
      <c r="E32" t="s">
        <v>31</v>
      </c>
      <c r="F32" t="s">
        <v>1284</v>
      </c>
      <c r="G32" s="8">
        <v>43845</v>
      </c>
      <c r="H32" t="s">
        <v>12</v>
      </c>
      <c r="I32">
        <v>200</v>
      </c>
      <c r="J32" t="s">
        <v>1283</v>
      </c>
      <c r="K32" t="s">
        <v>1322</v>
      </c>
      <c r="L32" t="s">
        <v>1340</v>
      </c>
    </row>
    <row r="33" spans="1:12" x14ac:dyDescent="0.3">
      <c r="A33" t="s">
        <v>73</v>
      </c>
      <c r="B33" t="s">
        <v>1341</v>
      </c>
      <c r="C33">
        <v>70</v>
      </c>
      <c r="D33" t="s">
        <v>10</v>
      </c>
      <c r="E33" t="s">
        <v>20</v>
      </c>
      <c r="F33" t="s">
        <v>1280</v>
      </c>
      <c r="G33" s="8">
        <v>43845</v>
      </c>
      <c r="H33" t="s">
        <v>12</v>
      </c>
      <c r="I33">
        <v>220</v>
      </c>
      <c r="J33" t="s">
        <v>1287</v>
      </c>
      <c r="K33" t="s">
        <v>1322</v>
      </c>
      <c r="L33" s="20">
        <v>23924</v>
      </c>
    </row>
    <row r="34" spans="1:12" x14ac:dyDescent="0.3">
      <c r="A34" t="s">
        <v>75</v>
      </c>
      <c r="B34" t="s">
        <v>1342</v>
      </c>
      <c r="C34">
        <v>35</v>
      </c>
      <c r="D34" t="s">
        <v>15</v>
      </c>
      <c r="E34" t="s">
        <v>27</v>
      </c>
      <c r="F34" t="s">
        <v>1307</v>
      </c>
      <c r="G34" t="s">
        <v>1295</v>
      </c>
      <c r="H34" t="s">
        <v>21</v>
      </c>
      <c r="I34">
        <v>180</v>
      </c>
      <c r="J34" t="s">
        <v>1281</v>
      </c>
      <c r="K34" t="s">
        <v>1331</v>
      </c>
      <c r="L34" t="s">
        <v>1343</v>
      </c>
    </row>
    <row r="35" spans="1:12" x14ac:dyDescent="0.3">
      <c r="A35" t="s">
        <v>76</v>
      </c>
      <c r="B35" t="s">
        <v>1344</v>
      </c>
      <c r="C35">
        <v>60</v>
      </c>
      <c r="D35" t="s">
        <v>15</v>
      </c>
      <c r="E35" t="s">
        <v>16</v>
      </c>
      <c r="F35" t="s">
        <v>1298</v>
      </c>
      <c r="G35" s="8">
        <v>43549</v>
      </c>
      <c r="H35" t="s">
        <v>21</v>
      </c>
      <c r="I35">
        <v>160</v>
      </c>
      <c r="K35" t="s">
        <v>1322</v>
      </c>
      <c r="L35" t="s">
        <v>1345</v>
      </c>
    </row>
    <row r="36" spans="1:12" x14ac:dyDescent="0.3">
      <c r="A36" t="s">
        <v>78</v>
      </c>
      <c r="B36" t="s">
        <v>1346</v>
      </c>
      <c r="C36">
        <v>25</v>
      </c>
      <c r="D36" t="s">
        <v>15</v>
      </c>
      <c r="E36" t="s">
        <v>31</v>
      </c>
      <c r="F36" t="s">
        <v>1298</v>
      </c>
      <c r="G36" t="s">
        <v>1295</v>
      </c>
      <c r="H36" t="s">
        <v>40</v>
      </c>
      <c r="I36" t="s">
        <v>1292</v>
      </c>
      <c r="J36" t="s">
        <v>1281</v>
      </c>
      <c r="K36" t="s">
        <v>1288</v>
      </c>
      <c r="L36" s="8">
        <v>42615</v>
      </c>
    </row>
    <row r="37" spans="1:12" x14ac:dyDescent="0.3">
      <c r="A37" t="s">
        <v>80</v>
      </c>
      <c r="B37" t="s">
        <v>1347</v>
      </c>
      <c r="C37">
        <v>60</v>
      </c>
      <c r="D37" t="s">
        <v>1336</v>
      </c>
      <c r="E37" t="s">
        <v>11</v>
      </c>
      <c r="F37" t="s">
        <v>1307</v>
      </c>
      <c r="G37" t="s">
        <v>1286</v>
      </c>
      <c r="H37" t="s">
        <v>12</v>
      </c>
      <c r="I37" t="s">
        <v>1292</v>
      </c>
      <c r="K37" t="s">
        <v>1288</v>
      </c>
      <c r="L37" s="8">
        <v>20304</v>
      </c>
    </row>
    <row r="38" spans="1:12" x14ac:dyDescent="0.3">
      <c r="A38" t="s">
        <v>82</v>
      </c>
      <c r="B38" t="s">
        <v>1348</v>
      </c>
      <c r="C38">
        <v>25</v>
      </c>
      <c r="D38" t="s">
        <v>15</v>
      </c>
      <c r="E38" t="s">
        <v>20</v>
      </c>
      <c r="F38" t="s">
        <v>1298</v>
      </c>
      <c r="G38" s="8">
        <v>43845</v>
      </c>
      <c r="H38" t="s">
        <v>21</v>
      </c>
      <c r="I38">
        <v>200</v>
      </c>
      <c r="J38" t="s">
        <v>1287</v>
      </c>
      <c r="K38" t="s">
        <v>1331</v>
      </c>
      <c r="L38" s="20">
        <v>28325</v>
      </c>
    </row>
    <row r="39" spans="1:12" x14ac:dyDescent="0.3">
      <c r="A39" t="s">
        <v>84</v>
      </c>
      <c r="B39" t="s">
        <v>1349</v>
      </c>
      <c r="C39" t="s">
        <v>1304</v>
      </c>
      <c r="D39" t="s">
        <v>15</v>
      </c>
      <c r="E39" t="s">
        <v>27</v>
      </c>
      <c r="F39" t="s">
        <v>1280</v>
      </c>
      <c r="G39" s="20">
        <v>43195</v>
      </c>
      <c r="H39" t="s">
        <v>12</v>
      </c>
      <c r="I39">
        <v>180</v>
      </c>
      <c r="J39" t="s">
        <v>1287</v>
      </c>
      <c r="K39" t="s">
        <v>1283</v>
      </c>
      <c r="L39" s="8">
        <v>40492</v>
      </c>
    </row>
    <row r="40" spans="1:12" x14ac:dyDescent="0.3">
      <c r="A40" t="s">
        <v>86</v>
      </c>
      <c r="B40" t="s">
        <v>1350</v>
      </c>
      <c r="C40" t="s">
        <v>1283</v>
      </c>
      <c r="D40" t="s">
        <v>15</v>
      </c>
      <c r="E40" t="s">
        <v>16</v>
      </c>
      <c r="F40" t="s">
        <v>1280</v>
      </c>
      <c r="G40" s="8">
        <v>43845</v>
      </c>
      <c r="H40" t="s">
        <v>21</v>
      </c>
      <c r="I40">
        <v>220</v>
      </c>
      <c r="J40" t="s">
        <v>1287</v>
      </c>
      <c r="K40" t="s">
        <v>1288</v>
      </c>
    </row>
    <row r="41" spans="1:12" x14ac:dyDescent="0.3">
      <c r="A41" t="s">
        <v>87</v>
      </c>
      <c r="B41" t="s">
        <v>1351</v>
      </c>
      <c r="C41">
        <v>25</v>
      </c>
      <c r="D41" t="s">
        <v>10</v>
      </c>
      <c r="E41" t="s">
        <v>11</v>
      </c>
      <c r="F41" t="s">
        <v>1307</v>
      </c>
      <c r="G41" s="20">
        <v>43195</v>
      </c>
      <c r="H41" t="s">
        <v>17</v>
      </c>
      <c r="I41" t="s">
        <v>1292</v>
      </c>
      <c r="J41" t="s">
        <v>1281</v>
      </c>
      <c r="K41" t="s">
        <v>1288</v>
      </c>
      <c r="L41" s="8">
        <v>28799</v>
      </c>
    </row>
    <row r="42" spans="1:12" x14ac:dyDescent="0.3">
      <c r="A42" t="s">
        <v>89</v>
      </c>
      <c r="B42" t="s">
        <v>1352</v>
      </c>
      <c r="C42">
        <v>60</v>
      </c>
      <c r="D42" t="s">
        <v>10</v>
      </c>
      <c r="E42" t="s">
        <v>27</v>
      </c>
      <c r="F42" t="s">
        <v>1298</v>
      </c>
      <c r="G42" t="s">
        <v>1286</v>
      </c>
      <c r="H42" t="s">
        <v>1292</v>
      </c>
      <c r="I42">
        <v>200</v>
      </c>
      <c r="J42" t="s">
        <v>1305</v>
      </c>
      <c r="K42" t="s">
        <v>1331</v>
      </c>
      <c r="L42" t="s">
        <v>1353</v>
      </c>
    </row>
    <row r="43" spans="1:12" x14ac:dyDescent="0.3">
      <c r="A43" t="s">
        <v>91</v>
      </c>
      <c r="B43" t="s">
        <v>92</v>
      </c>
      <c r="C43" t="s">
        <v>1304</v>
      </c>
      <c r="D43" t="s">
        <v>1336</v>
      </c>
      <c r="E43" t="s">
        <v>27</v>
      </c>
      <c r="F43" t="s">
        <v>1280</v>
      </c>
      <c r="G43" t="s">
        <v>1286</v>
      </c>
      <c r="H43" t="s">
        <v>17</v>
      </c>
      <c r="I43">
        <v>180</v>
      </c>
      <c r="J43" t="s">
        <v>1281</v>
      </c>
      <c r="K43" t="s">
        <v>1293</v>
      </c>
      <c r="L43" s="8">
        <v>35350</v>
      </c>
    </row>
    <row r="44" spans="1:12" x14ac:dyDescent="0.3">
      <c r="A44" t="s">
        <v>93</v>
      </c>
      <c r="B44" t="s">
        <v>1354</v>
      </c>
      <c r="C44">
        <v>25</v>
      </c>
      <c r="D44" t="s">
        <v>1336</v>
      </c>
      <c r="E44" t="s">
        <v>11</v>
      </c>
      <c r="F44" t="s">
        <v>1280</v>
      </c>
      <c r="G44" s="8">
        <v>43845</v>
      </c>
      <c r="H44" t="s">
        <v>21</v>
      </c>
      <c r="I44">
        <v>180</v>
      </c>
      <c r="J44" t="s">
        <v>1281</v>
      </c>
      <c r="K44" t="s">
        <v>1322</v>
      </c>
      <c r="L44" s="8">
        <v>34942</v>
      </c>
    </row>
    <row r="45" spans="1:12" x14ac:dyDescent="0.3">
      <c r="A45" t="s">
        <v>95</v>
      </c>
      <c r="B45" t="s">
        <v>1355</v>
      </c>
      <c r="C45">
        <v>35</v>
      </c>
      <c r="D45" t="s">
        <v>10</v>
      </c>
      <c r="E45" t="s">
        <v>16</v>
      </c>
      <c r="F45" t="s">
        <v>1291</v>
      </c>
      <c r="G45" s="20">
        <v>43195</v>
      </c>
      <c r="H45" t="s">
        <v>1292</v>
      </c>
      <c r="I45">
        <v>200</v>
      </c>
      <c r="J45" t="s">
        <v>1283</v>
      </c>
      <c r="K45" t="s">
        <v>1288</v>
      </c>
      <c r="L45" s="20">
        <v>32819</v>
      </c>
    </row>
    <row r="46" spans="1:12" x14ac:dyDescent="0.3">
      <c r="A46" t="s">
        <v>97</v>
      </c>
      <c r="B46" t="s">
        <v>98</v>
      </c>
      <c r="C46" t="s">
        <v>1283</v>
      </c>
      <c r="D46" t="s">
        <v>1336</v>
      </c>
      <c r="E46" t="s">
        <v>16</v>
      </c>
      <c r="F46" t="s">
        <v>1291</v>
      </c>
      <c r="G46" t="s">
        <v>1286</v>
      </c>
      <c r="H46" t="s">
        <v>1292</v>
      </c>
      <c r="I46">
        <v>200</v>
      </c>
      <c r="J46" t="s">
        <v>1283</v>
      </c>
      <c r="K46" t="s">
        <v>1293</v>
      </c>
      <c r="L46" s="8">
        <v>43264</v>
      </c>
    </row>
    <row r="47" spans="1:12" x14ac:dyDescent="0.3">
      <c r="A47" t="s">
        <v>99</v>
      </c>
      <c r="B47" t="s">
        <v>1356</v>
      </c>
      <c r="C47">
        <v>25</v>
      </c>
      <c r="D47" t="s">
        <v>10</v>
      </c>
      <c r="E47" t="s">
        <v>31</v>
      </c>
      <c r="F47" t="s">
        <v>1280</v>
      </c>
      <c r="G47" t="s">
        <v>1295</v>
      </c>
      <c r="H47" t="s">
        <v>21</v>
      </c>
      <c r="I47">
        <v>220</v>
      </c>
      <c r="J47" t="s">
        <v>1281</v>
      </c>
      <c r="K47" t="s">
        <v>1283</v>
      </c>
      <c r="L47" t="s">
        <v>1357</v>
      </c>
    </row>
    <row r="48" spans="1:12" x14ac:dyDescent="0.3">
      <c r="A48" t="s">
        <v>100</v>
      </c>
      <c r="B48" t="s">
        <v>1358</v>
      </c>
      <c r="C48" t="s">
        <v>1304</v>
      </c>
      <c r="D48" t="s">
        <v>15</v>
      </c>
      <c r="E48" t="s">
        <v>20</v>
      </c>
      <c r="F48" t="s">
        <v>1307</v>
      </c>
      <c r="G48" t="s">
        <v>1295</v>
      </c>
      <c r="H48" t="s">
        <v>21</v>
      </c>
      <c r="I48">
        <v>200</v>
      </c>
      <c r="K48" t="s">
        <v>1293</v>
      </c>
      <c r="L48" s="20">
        <v>26130</v>
      </c>
    </row>
    <row r="49" spans="1:12" x14ac:dyDescent="0.3">
      <c r="A49" t="s">
        <v>102</v>
      </c>
      <c r="B49" t="s">
        <v>1359</v>
      </c>
      <c r="C49">
        <v>35</v>
      </c>
      <c r="D49" t="s">
        <v>15</v>
      </c>
      <c r="E49" t="s">
        <v>11</v>
      </c>
      <c r="F49" t="s">
        <v>1284</v>
      </c>
      <c r="G49" s="20">
        <v>43195</v>
      </c>
      <c r="H49" t="s">
        <v>12</v>
      </c>
      <c r="I49">
        <v>220</v>
      </c>
      <c r="J49" t="s">
        <v>1283</v>
      </c>
      <c r="K49" t="s">
        <v>1331</v>
      </c>
      <c r="L49" t="s">
        <v>1360</v>
      </c>
    </row>
    <row r="50" spans="1:12" x14ac:dyDescent="0.3">
      <c r="A50" t="s">
        <v>104</v>
      </c>
      <c r="B50" t="s">
        <v>1361</v>
      </c>
      <c r="C50">
        <v>70</v>
      </c>
      <c r="D50" t="s">
        <v>1336</v>
      </c>
      <c r="E50" t="s">
        <v>11</v>
      </c>
      <c r="F50" t="s">
        <v>1284</v>
      </c>
      <c r="G50" s="8">
        <v>43845</v>
      </c>
      <c r="H50" t="s">
        <v>21</v>
      </c>
      <c r="I50">
        <v>220</v>
      </c>
      <c r="J50" t="s">
        <v>1281</v>
      </c>
      <c r="K50" t="s">
        <v>1283</v>
      </c>
      <c r="L50" s="20">
        <v>40223</v>
      </c>
    </row>
    <row r="51" spans="1:12" x14ac:dyDescent="0.3">
      <c r="A51" t="s">
        <v>106</v>
      </c>
      <c r="B51" t="s">
        <v>1362</v>
      </c>
      <c r="C51" t="s">
        <v>1304</v>
      </c>
      <c r="D51" t="s">
        <v>10</v>
      </c>
      <c r="E51" t="s">
        <v>11</v>
      </c>
      <c r="F51" t="s">
        <v>1280</v>
      </c>
      <c r="G51" t="s">
        <v>1286</v>
      </c>
      <c r="H51" t="s">
        <v>40</v>
      </c>
      <c r="I51">
        <v>160</v>
      </c>
      <c r="J51" t="s">
        <v>1305</v>
      </c>
      <c r="K51" t="s">
        <v>1283</v>
      </c>
      <c r="L51" t="s">
        <v>1363</v>
      </c>
    </row>
    <row r="52" spans="1:12" x14ac:dyDescent="0.3">
      <c r="A52" t="s">
        <v>107</v>
      </c>
      <c r="B52" t="s">
        <v>1364</v>
      </c>
      <c r="C52" t="s">
        <v>1304</v>
      </c>
      <c r="D52" t="s">
        <v>10</v>
      </c>
      <c r="E52" t="s">
        <v>16</v>
      </c>
      <c r="F52" t="s">
        <v>1280</v>
      </c>
      <c r="G52" s="8">
        <v>43845</v>
      </c>
      <c r="H52" t="s">
        <v>21</v>
      </c>
      <c r="I52">
        <v>180</v>
      </c>
      <c r="K52" t="s">
        <v>1293</v>
      </c>
      <c r="L52" s="8">
        <v>28219</v>
      </c>
    </row>
    <row r="53" spans="1:12" x14ac:dyDescent="0.3">
      <c r="A53" t="s">
        <v>109</v>
      </c>
      <c r="B53" t="s">
        <v>1365</v>
      </c>
      <c r="C53">
        <v>35</v>
      </c>
      <c r="D53" t="s">
        <v>1336</v>
      </c>
      <c r="E53" t="s">
        <v>20</v>
      </c>
      <c r="F53" t="s">
        <v>1280</v>
      </c>
      <c r="G53" t="s">
        <v>1295</v>
      </c>
      <c r="H53" t="s">
        <v>40</v>
      </c>
      <c r="I53">
        <v>180</v>
      </c>
      <c r="J53" t="s">
        <v>1287</v>
      </c>
      <c r="K53" t="s">
        <v>1331</v>
      </c>
      <c r="L53" s="8">
        <v>38114</v>
      </c>
    </row>
    <row r="54" spans="1:12" x14ac:dyDescent="0.3">
      <c r="A54" t="s">
        <v>111</v>
      </c>
      <c r="B54" t="s">
        <v>1366</v>
      </c>
      <c r="C54" t="s">
        <v>1304</v>
      </c>
      <c r="D54" t="s">
        <v>10</v>
      </c>
      <c r="E54" t="s">
        <v>31</v>
      </c>
      <c r="F54" t="s">
        <v>1307</v>
      </c>
      <c r="G54" t="s">
        <v>1286</v>
      </c>
      <c r="H54" t="s">
        <v>21</v>
      </c>
      <c r="I54">
        <v>180</v>
      </c>
      <c r="J54" t="s">
        <v>1281</v>
      </c>
      <c r="K54" t="s">
        <v>1288</v>
      </c>
      <c r="L54" s="8">
        <v>32411</v>
      </c>
    </row>
    <row r="55" spans="1:12" x14ac:dyDescent="0.3">
      <c r="A55" t="s">
        <v>113</v>
      </c>
      <c r="B55" t="s">
        <v>1367</v>
      </c>
      <c r="C55">
        <v>35</v>
      </c>
      <c r="D55" t="s">
        <v>15</v>
      </c>
      <c r="E55" t="s">
        <v>27</v>
      </c>
      <c r="F55" t="s">
        <v>1291</v>
      </c>
      <c r="G55" s="8">
        <v>43845</v>
      </c>
      <c r="H55" t="s">
        <v>12</v>
      </c>
      <c r="I55">
        <v>160</v>
      </c>
      <c r="J55" t="s">
        <v>1281</v>
      </c>
      <c r="K55" t="s">
        <v>1293</v>
      </c>
      <c r="L55" t="s">
        <v>1368</v>
      </c>
    </row>
    <row r="56" spans="1:12" x14ac:dyDescent="0.3">
      <c r="A56" t="s">
        <v>115</v>
      </c>
      <c r="B56" t="s">
        <v>116</v>
      </c>
      <c r="C56">
        <v>25</v>
      </c>
      <c r="D56" t="s">
        <v>1336</v>
      </c>
      <c r="E56" t="s">
        <v>27</v>
      </c>
      <c r="F56" t="s">
        <v>1280</v>
      </c>
      <c r="G56" s="8">
        <v>43549</v>
      </c>
      <c r="H56" t="s">
        <v>40</v>
      </c>
      <c r="I56">
        <v>220</v>
      </c>
      <c r="K56" t="s">
        <v>1288</v>
      </c>
      <c r="L56" t="s">
        <v>1325</v>
      </c>
    </row>
    <row r="57" spans="1:12" x14ac:dyDescent="0.3">
      <c r="A57" t="s">
        <v>117</v>
      </c>
      <c r="B57" t="s">
        <v>1369</v>
      </c>
      <c r="C57">
        <v>35</v>
      </c>
      <c r="D57" t="s">
        <v>1336</v>
      </c>
      <c r="E57" t="s">
        <v>11</v>
      </c>
      <c r="F57" t="s">
        <v>1280</v>
      </c>
      <c r="G57" s="20">
        <v>43195</v>
      </c>
      <c r="H57" t="s">
        <v>17</v>
      </c>
      <c r="I57">
        <v>220</v>
      </c>
      <c r="J57" t="s">
        <v>1283</v>
      </c>
      <c r="K57" t="s">
        <v>1293</v>
      </c>
      <c r="L57" s="8">
        <v>20195</v>
      </c>
    </row>
    <row r="58" spans="1:12" x14ac:dyDescent="0.3">
      <c r="A58" t="s">
        <v>119</v>
      </c>
      <c r="B58" t="s">
        <v>1370</v>
      </c>
      <c r="C58">
        <v>35</v>
      </c>
      <c r="D58" t="s">
        <v>10</v>
      </c>
      <c r="E58" t="s">
        <v>20</v>
      </c>
      <c r="F58" t="s">
        <v>1298</v>
      </c>
      <c r="G58" s="20">
        <v>43195</v>
      </c>
      <c r="H58" t="s">
        <v>40</v>
      </c>
      <c r="I58">
        <v>200</v>
      </c>
      <c r="J58" t="s">
        <v>1283</v>
      </c>
      <c r="K58" t="s">
        <v>1288</v>
      </c>
    </row>
    <row r="59" spans="1:12" x14ac:dyDescent="0.3">
      <c r="A59" t="s">
        <v>121</v>
      </c>
      <c r="B59" t="s">
        <v>1371</v>
      </c>
      <c r="C59" t="s">
        <v>1283</v>
      </c>
      <c r="D59" t="s">
        <v>1336</v>
      </c>
      <c r="E59" t="s">
        <v>16</v>
      </c>
      <c r="F59" t="s">
        <v>1307</v>
      </c>
      <c r="G59" s="8">
        <v>43549</v>
      </c>
      <c r="H59" t="s">
        <v>12</v>
      </c>
      <c r="I59">
        <v>160</v>
      </c>
      <c r="J59" t="s">
        <v>1283</v>
      </c>
      <c r="K59" t="s">
        <v>1293</v>
      </c>
      <c r="L59" t="s">
        <v>1372</v>
      </c>
    </row>
    <row r="60" spans="1:12" x14ac:dyDescent="0.3">
      <c r="A60" t="s">
        <v>123</v>
      </c>
      <c r="B60" t="s">
        <v>1373</v>
      </c>
      <c r="C60">
        <v>35</v>
      </c>
      <c r="D60" t="s">
        <v>10</v>
      </c>
      <c r="E60" t="s">
        <v>20</v>
      </c>
      <c r="F60" t="s">
        <v>1280</v>
      </c>
      <c r="G60" t="s">
        <v>1295</v>
      </c>
      <c r="H60" t="s">
        <v>40</v>
      </c>
      <c r="I60">
        <v>200</v>
      </c>
      <c r="J60" t="s">
        <v>1287</v>
      </c>
      <c r="K60" t="s">
        <v>1283</v>
      </c>
    </row>
    <row r="61" spans="1:12" x14ac:dyDescent="0.3">
      <c r="A61" t="s">
        <v>125</v>
      </c>
      <c r="B61" t="s">
        <v>1374</v>
      </c>
      <c r="C61">
        <v>35</v>
      </c>
      <c r="D61" t="s">
        <v>10</v>
      </c>
      <c r="E61" t="s">
        <v>20</v>
      </c>
      <c r="F61" t="s">
        <v>1298</v>
      </c>
      <c r="G61" t="s">
        <v>1286</v>
      </c>
      <c r="H61" t="s">
        <v>21</v>
      </c>
      <c r="I61">
        <v>160</v>
      </c>
      <c r="K61" t="s">
        <v>1322</v>
      </c>
    </row>
    <row r="62" spans="1:12" x14ac:dyDescent="0.3">
      <c r="A62" t="s">
        <v>127</v>
      </c>
      <c r="B62" t="s">
        <v>1371</v>
      </c>
      <c r="C62">
        <v>70</v>
      </c>
      <c r="D62" t="s">
        <v>10</v>
      </c>
      <c r="E62" t="s">
        <v>16</v>
      </c>
      <c r="F62" t="s">
        <v>1284</v>
      </c>
      <c r="G62" s="20">
        <v>43195</v>
      </c>
      <c r="H62" t="s">
        <v>21</v>
      </c>
      <c r="I62">
        <v>200</v>
      </c>
      <c r="K62" t="s">
        <v>1283</v>
      </c>
      <c r="L62" s="20">
        <v>30499</v>
      </c>
    </row>
    <row r="63" spans="1:12" x14ac:dyDescent="0.3">
      <c r="A63" t="s">
        <v>128</v>
      </c>
      <c r="B63" t="s">
        <v>1371</v>
      </c>
      <c r="C63">
        <v>25</v>
      </c>
      <c r="D63" t="s">
        <v>10</v>
      </c>
      <c r="E63" t="s">
        <v>11</v>
      </c>
      <c r="F63" t="s">
        <v>1280</v>
      </c>
      <c r="G63" s="8">
        <v>43549</v>
      </c>
      <c r="H63" t="s">
        <v>12</v>
      </c>
      <c r="I63" t="s">
        <v>1292</v>
      </c>
      <c r="J63" t="s">
        <v>1283</v>
      </c>
      <c r="K63" t="s">
        <v>1288</v>
      </c>
      <c r="L63" s="20">
        <v>34012</v>
      </c>
    </row>
    <row r="64" spans="1:12" x14ac:dyDescent="0.3">
      <c r="A64" t="s">
        <v>129</v>
      </c>
      <c r="B64" t="s">
        <v>1375</v>
      </c>
      <c r="C64" t="s">
        <v>1283</v>
      </c>
      <c r="D64" t="s">
        <v>10</v>
      </c>
      <c r="E64" t="s">
        <v>20</v>
      </c>
      <c r="F64" t="s">
        <v>1280</v>
      </c>
      <c r="G64" s="8">
        <v>43549</v>
      </c>
      <c r="H64" t="s">
        <v>1292</v>
      </c>
      <c r="I64">
        <v>180</v>
      </c>
      <c r="J64" t="s">
        <v>1283</v>
      </c>
      <c r="K64" t="s">
        <v>1331</v>
      </c>
      <c r="L64" s="8">
        <v>32152</v>
      </c>
    </row>
    <row r="65" spans="1:12" x14ac:dyDescent="0.3">
      <c r="A65" t="s">
        <v>131</v>
      </c>
      <c r="B65" t="s">
        <v>1376</v>
      </c>
      <c r="C65">
        <v>70</v>
      </c>
      <c r="D65" t="s">
        <v>1336</v>
      </c>
      <c r="E65" t="s">
        <v>27</v>
      </c>
      <c r="F65" t="s">
        <v>1298</v>
      </c>
      <c r="G65" t="s">
        <v>1295</v>
      </c>
      <c r="H65" t="s">
        <v>21</v>
      </c>
      <c r="I65">
        <v>180</v>
      </c>
      <c r="J65" t="s">
        <v>1305</v>
      </c>
      <c r="K65" t="s">
        <v>1283</v>
      </c>
      <c r="L65">
        <v>123456</v>
      </c>
    </row>
    <row r="66" spans="1:12" x14ac:dyDescent="0.3">
      <c r="A66" t="s">
        <v>133</v>
      </c>
      <c r="B66" t="s">
        <v>1377</v>
      </c>
      <c r="C66">
        <v>60</v>
      </c>
      <c r="D66" t="s">
        <v>15</v>
      </c>
      <c r="E66" t="s">
        <v>16</v>
      </c>
      <c r="F66" t="s">
        <v>1307</v>
      </c>
      <c r="G66" t="s">
        <v>1295</v>
      </c>
      <c r="H66" t="s">
        <v>17</v>
      </c>
      <c r="I66">
        <v>220</v>
      </c>
      <c r="J66" t="s">
        <v>1305</v>
      </c>
      <c r="K66" t="s">
        <v>1322</v>
      </c>
      <c r="L66" s="20">
        <v>21700</v>
      </c>
    </row>
    <row r="67" spans="1:12" x14ac:dyDescent="0.3">
      <c r="A67" t="s">
        <v>135</v>
      </c>
      <c r="B67" t="s">
        <v>1378</v>
      </c>
      <c r="C67">
        <v>25</v>
      </c>
      <c r="D67" t="s">
        <v>15</v>
      </c>
      <c r="E67" t="s">
        <v>31</v>
      </c>
      <c r="F67" t="s">
        <v>1280</v>
      </c>
      <c r="G67" s="8">
        <v>43845</v>
      </c>
      <c r="H67" t="s">
        <v>12</v>
      </c>
      <c r="I67" t="s">
        <v>1292</v>
      </c>
      <c r="J67" t="s">
        <v>1281</v>
      </c>
      <c r="K67" t="s">
        <v>1288</v>
      </c>
      <c r="L67" s="20">
        <v>42636</v>
      </c>
    </row>
    <row r="68" spans="1:12" x14ac:dyDescent="0.3">
      <c r="A68" t="s">
        <v>137</v>
      </c>
      <c r="B68" t="s">
        <v>1379</v>
      </c>
      <c r="C68">
        <v>25</v>
      </c>
      <c r="D68" t="s">
        <v>1336</v>
      </c>
      <c r="E68" t="s">
        <v>11</v>
      </c>
      <c r="F68" t="s">
        <v>1284</v>
      </c>
      <c r="G68" s="20">
        <v>43195</v>
      </c>
      <c r="H68" t="s">
        <v>40</v>
      </c>
      <c r="I68">
        <v>180</v>
      </c>
      <c r="J68" t="s">
        <v>1281</v>
      </c>
      <c r="K68" t="s">
        <v>1283</v>
      </c>
      <c r="L68" t="s">
        <v>1325</v>
      </c>
    </row>
    <row r="69" spans="1:12" x14ac:dyDescent="0.3">
      <c r="A69" t="s">
        <v>139</v>
      </c>
      <c r="B69" t="s">
        <v>1380</v>
      </c>
      <c r="C69">
        <v>60</v>
      </c>
      <c r="D69" t="s">
        <v>1336</v>
      </c>
      <c r="E69" t="s">
        <v>16</v>
      </c>
      <c r="F69" t="s">
        <v>1280</v>
      </c>
      <c r="G69" s="8">
        <v>43845</v>
      </c>
      <c r="H69" t="s">
        <v>40</v>
      </c>
      <c r="I69">
        <v>220</v>
      </c>
      <c r="K69" t="s">
        <v>1293</v>
      </c>
      <c r="L69" s="8">
        <v>36141</v>
      </c>
    </row>
    <row r="70" spans="1:12" x14ac:dyDescent="0.3">
      <c r="A70" t="s">
        <v>141</v>
      </c>
      <c r="B70" t="s">
        <v>1381</v>
      </c>
      <c r="C70">
        <v>35</v>
      </c>
      <c r="D70" t="s">
        <v>15</v>
      </c>
      <c r="E70" t="s">
        <v>31</v>
      </c>
      <c r="F70" t="s">
        <v>1284</v>
      </c>
      <c r="G70" s="8">
        <v>43549</v>
      </c>
      <c r="H70" t="s">
        <v>17</v>
      </c>
      <c r="I70" t="s">
        <v>1292</v>
      </c>
      <c r="K70" t="s">
        <v>1331</v>
      </c>
      <c r="L70" t="s">
        <v>1382</v>
      </c>
    </row>
    <row r="71" spans="1:12" x14ac:dyDescent="0.3">
      <c r="A71" t="s">
        <v>143</v>
      </c>
      <c r="B71" t="s">
        <v>1383</v>
      </c>
      <c r="C71">
        <v>70</v>
      </c>
      <c r="D71" t="s">
        <v>15</v>
      </c>
      <c r="E71" t="s">
        <v>31</v>
      </c>
      <c r="F71" t="s">
        <v>1291</v>
      </c>
      <c r="G71" t="s">
        <v>1286</v>
      </c>
      <c r="H71" t="s">
        <v>21</v>
      </c>
      <c r="I71">
        <v>180</v>
      </c>
      <c r="J71" t="s">
        <v>1287</v>
      </c>
      <c r="K71" t="s">
        <v>1288</v>
      </c>
      <c r="L71" t="s">
        <v>1325</v>
      </c>
    </row>
    <row r="72" spans="1:12" x14ac:dyDescent="0.3">
      <c r="A72" t="s">
        <v>145</v>
      </c>
      <c r="B72" t="s">
        <v>1384</v>
      </c>
      <c r="C72" t="s">
        <v>1304</v>
      </c>
      <c r="D72" t="s">
        <v>15</v>
      </c>
      <c r="E72" t="s">
        <v>20</v>
      </c>
      <c r="F72" t="s">
        <v>1291</v>
      </c>
      <c r="G72" t="s">
        <v>1286</v>
      </c>
      <c r="H72" t="s">
        <v>12</v>
      </c>
      <c r="I72">
        <v>200</v>
      </c>
      <c r="J72" t="s">
        <v>1287</v>
      </c>
      <c r="K72" t="s">
        <v>1283</v>
      </c>
      <c r="L72" s="8">
        <v>23046</v>
      </c>
    </row>
    <row r="73" spans="1:12" x14ac:dyDescent="0.3">
      <c r="A73" t="s">
        <v>147</v>
      </c>
      <c r="B73" t="s">
        <v>1385</v>
      </c>
      <c r="C73" t="s">
        <v>1283</v>
      </c>
      <c r="D73" t="s">
        <v>15</v>
      </c>
      <c r="E73" t="s">
        <v>20</v>
      </c>
      <c r="F73" t="s">
        <v>1284</v>
      </c>
      <c r="G73" t="s">
        <v>1295</v>
      </c>
      <c r="H73" t="s">
        <v>17</v>
      </c>
      <c r="I73">
        <v>160</v>
      </c>
      <c r="J73" t="s">
        <v>1305</v>
      </c>
      <c r="K73" t="s">
        <v>1288</v>
      </c>
      <c r="L73" t="s">
        <v>1386</v>
      </c>
    </row>
    <row r="74" spans="1:12" x14ac:dyDescent="0.3">
      <c r="A74" t="s">
        <v>149</v>
      </c>
      <c r="B74" t="s">
        <v>1387</v>
      </c>
      <c r="C74" t="s">
        <v>1304</v>
      </c>
      <c r="D74" t="s">
        <v>15</v>
      </c>
      <c r="E74" t="s">
        <v>20</v>
      </c>
      <c r="F74" t="s">
        <v>1307</v>
      </c>
      <c r="G74" t="s">
        <v>1286</v>
      </c>
      <c r="H74" t="s">
        <v>21</v>
      </c>
      <c r="I74" t="s">
        <v>1292</v>
      </c>
      <c r="J74" t="s">
        <v>1281</v>
      </c>
      <c r="K74" t="s">
        <v>1293</v>
      </c>
    </row>
    <row r="75" spans="1:12" x14ac:dyDescent="0.3">
      <c r="A75" t="s">
        <v>150</v>
      </c>
      <c r="B75" t="s">
        <v>151</v>
      </c>
      <c r="C75">
        <v>60</v>
      </c>
      <c r="D75" t="s">
        <v>10</v>
      </c>
      <c r="E75" t="s">
        <v>16</v>
      </c>
      <c r="F75" t="s">
        <v>1280</v>
      </c>
      <c r="G75" t="s">
        <v>1286</v>
      </c>
      <c r="H75" t="s">
        <v>12</v>
      </c>
      <c r="I75">
        <v>220</v>
      </c>
      <c r="J75" t="s">
        <v>1305</v>
      </c>
      <c r="K75" t="s">
        <v>1322</v>
      </c>
      <c r="L75" s="8">
        <v>31769</v>
      </c>
    </row>
    <row r="76" spans="1:12" x14ac:dyDescent="0.3">
      <c r="A76" t="s">
        <v>152</v>
      </c>
      <c r="B76" t="s">
        <v>1388</v>
      </c>
      <c r="C76">
        <v>25</v>
      </c>
      <c r="D76" t="s">
        <v>1336</v>
      </c>
      <c r="E76" t="s">
        <v>16</v>
      </c>
      <c r="F76" t="s">
        <v>1280</v>
      </c>
      <c r="G76" t="s">
        <v>1286</v>
      </c>
      <c r="H76" t="s">
        <v>40</v>
      </c>
      <c r="I76" t="s">
        <v>1292</v>
      </c>
      <c r="J76" t="s">
        <v>1305</v>
      </c>
      <c r="K76" t="s">
        <v>1283</v>
      </c>
      <c r="L76" s="20">
        <v>26863</v>
      </c>
    </row>
    <row r="77" spans="1:12" x14ac:dyDescent="0.3">
      <c r="A77" t="s">
        <v>153</v>
      </c>
      <c r="B77" t="s">
        <v>1389</v>
      </c>
      <c r="C77">
        <v>25</v>
      </c>
      <c r="D77" t="s">
        <v>10</v>
      </c>
      <c r="E77" t="s">
        <v>11</v>
      </c>
      <c r="F77" t="s">
        <v>1291</v>
      </c>
      <c r="G77" s="8">
        <v>43549</v>
      </c>
      <c r="H77" t="s">
        <v>12</v>
      </c>
      <c r="I77">
        <v>220</v>
      </c>
      <c r="J77" t="s">
        <v>1281</v>
      </c>
      <c r="K77" t="s">
        <v>1288</v>
      </c>
      <c r="L77" t="s">
        <v>1390</v>
      </c>
    </row>
    <row r="78" spans="1:12" x14ac:dyDescent="0.3">
      <c r="A78" t="s">
        <v>155</v>
      </c>
      <c r="B78" t="s">
        <v>1391</v>
      </c>
      <c r="C78" t="s">
        <v>1283</v>
      </c>
      <c r="D78" t="s">
        <v>15</v>
      </c>
      <c r="E78" t="s">
        <v>20</v>
      </c>
      <c r="F78" t="s">
        <v>1284</v>
      </c>
      <c r="G78" t="s">
        <v>1286</v>
      </c>
      <c r="H78" t="s">
        <v>1292</v>
      </c>
      <c r="I78" t="s">
        <v>1292</v>
      </c>
      <c r="J78" t="s">
        <v>1287</v>
      </c>
      <c r="K78" t="s">
        <v>1288</v>
      </c>
      <c r="L78" s="8">
        <v>35648</v>
      </c>
    </row>
    <row r="79" spans="1:12" x14ac:dyDescent="0.3">
      <c r="A79" t="s">
        <v>157</v>
      </c>
      <c r="B79" t="s">
        <v>1392</v>
      </c>
      <c r="C79">
        <v>25</v>
      </c>
      <c r="D79" t="s">
        <v>15</v>
      </c>
      <c r="E79" t="s">
        <v>31</v>
      </c>
      <c r="F79" t="s">
        <v>1280</v>
      </c>
      <c r="G79" t="s">
        <v>1286</v>
      </c>
      <c r="H79" t="s">
        <v>12</v>
      </c>
      <c r="I79">
        <v>220</v>
      </c>
      <c r="J79" t="s">
        <v>1281</v>
      </c>
      <c r="K79" t="s">
        <v>1288</v>
      </c>
      <c r="L79" t="s">
        <v>1393</v>
      </c>
    </row>
    <row r="80" spans="1:12" x14ac:dyDescent="0.3">
      <c r="A80" t="s">
        <v>158</v>
      </c>
      <c r="B80" t="s">
        <v>1394</v>
      </c>
      <c r="C80">
        <v>25</v>
      </c>
      <c r="D80" t="s">
        <v>15</v>
      </c>
      <c r="E80" t="s">
        <v>27</v>
      </c>
      <c r="F80" t="s">
        <v>1280</v>
      </c>
      <c r="G80" t="s">
        <v>1286</v>
      </c>
      <c r="H80" t="s">
        <v>1292</v>
      </c>
      <c r="I80">
        <v>180</v>
      </c>
      <c r="J80" t="s">
        <v>1283</v>
      </c>
      <c r="K80" t="s">
        <v>1322</v>
      </c>
      <c r="L80" s="8">
        <v>31039</v>
      </c>
    </row>
    <row r="81" spans="1:12" x14ac:dyDescent="0.3">
      <c r="A81" t="s">
        <v>160</v>
      </c>
      <c r="B81" t="s">
        <v>1395</v>
      </c>
      <c r="C81" t="s">
        <v>1283</v>
      </c>
      <c r="D81" t="s">
        <v>10</v>
      </c>
      <c r="E81" t="s">
        <v>11</v>
      </c>
      <c r="F81" t="s">
        <v>1307</v>
      </c>
      <c r="G81" s="8">
        <v>43845</v>
      </c>
      <c r="H81" t="s">
        <v>12</v>
      </c>
      <c r="I81">
        <v>200</v>
      </c>
      <c r="J81" t="s">
        <v>1283</v>
      </c>
      <c r="K81" t="s">
        <v>1288</v>
      </c>
      <c r="L81" t="s">
        <v>1396</v>
      </c>
    </row>
    <row r="82" spans="1:12" x14ac:dyDescent="0.3">
      <c r="A82" t="s">
        <v>162</v>
      </c>
      <c r="B82" t="s">
        <v>1397</v>
      </c>
      <c r="C82">
        <v>70</v>
      </c>
      <c r="D82" t="s">
        <v>10</v>
      </c>
      <c r="E82" t="s">
        <v>16</v>
      </c>
      <c r="F82" t="s">
        <v>1298</v>
      </c>
      <c r="G82" s="8">
        <v>43549</v>
      </c>
      <c r="H82" t="s">
        <v>1292</v>
      </c>
      <c r="I82">
        <v>180</v>
      </c>
      <c r="J82" t="s">
        <v>1283</v>
      </c>
      <c r="K82" t="s">
        <v>1331</v>
      </c>
      <c r="L82" t="s">
        <v>1334</v>
      </c>
    </row>
    <row r="83" spans="1:12" x14ac:dyDescent="0.3">
      <c r="A83" t="s">
        <v>164</v>
      </c>
      <c r="B83" t="s">
        <v>1398</v>
      </c>
      <c r="C83">
        <v>70</v>
      </c>
      <c r="D83" t="s">
        <v>15</v>
      </c>
      <c r="E83" t="s">
        <v>11</v>
      </c>
      <c r="F83" t="s">
        <v>1291</v>
      </c>
      <c r="G83" t="s">
        <v>1295</v>
      </c>
      <c r="H83" t="s">
        <v>40</v>
      </c>
      <c r="I83">
        <v>200</v>
      </c>
      <c r="K83" t="s">
        <v>1331</v>
      </c>
      <c r="L83" s="8">
        <v>32637</v>
      </c>
    </row>
    <row r="84" spans="1:12" x14ac:dyDescent="0.3">
      <c r="A84" t="s">
        <v>166</v>
      </c>
      <c r="B84" t="s">
        <v>1399</v>
      </c>
      <c r="C84" t="s">
        <v>1283</v>
      </c>
      <c r="D84" t="s">
        <v>10</v>
      </c>
      <c r="E84" t="s">
        <v>11</v>
      </c>
      <c r="F84" t="s">
        <v>1291</v>
      </c>
      <c r="G84" s="8">
        <v>43845</v>
      </c>
      <c r="H84" t="s">
        <v>21</v>
      </c>
      <c r="I84">
        <v>180</v>
      </c>
      <c r="J84" t="s">
        <v>1287</v>
      </c>
      <c r="K84" t="s">
        <v>1288</v>
      </c>
      <c r="L84" s="20">
        <v>29846</v>
      </c>
    </row>
    <row r="85" spans="1:12" x14ac:dyDescent="0.3">
      <c r="A85" t="s">
        <v>168</v>
      </c>
      <c r="B85" t="s">
        <v>169</v>
      </c>
      <c r="C85">
        <v>60</v>
      </c>
      <c r="D85" t="s">
        <v>10</v>
      </c>
      <c r="E85" t="s">
        <v>11</v>
      </c>
      <c r="F85" t="s">
        <v>1298</v>
      </c>
      <c r="G85" s="20">
        <v>43195</v>
      </c>
      <c r="H85" t="s">
        <v>1292</v>
      </c>
      <c r="I85">
        <v>180</v>
      </c>
      <c r="J85" t="s">
        <v>1287</v>
      </c>
      <c r="K85" t="s">
        <v>1331</v>
      </c>
      <c r="L85" s="20">
        <v>32673</v>
      </c>
    </row>
    <row r="86" spans="1:12" x14ac:dyDescent="0.3">
      <c r="A86" t="s">
        <v>170</v>
      </c>
      <c r="B86" t="s">
        <v>171</v>
      </c>
      <c r="C86">
        <v>25</v>
      </c>
      <c r="D86" t="s">
        <v>15</v>
      </c>
      <c r="E86" t="s">
        <v>11</v>
      </c>
      <c r="F86" t="s">
        <v>1280</v>
      </c>
      <c r="G86" s="8">
        <v>43549</v>
      </c>
      <c r="H86" t="s">
        <v>1292</v>
      </c>
      <c r="I86" t="s">
        <v>1292</v>
      </c>
      <c r="K86" t="s">
        <v>1283</v>
      </c>
      <c r="L86" s="20">
        <v>18991</v>
      </c>
    </row>
    <row r="87" spans="1:12" x14ac:dyDescent="0.3">
      <c r="A87" t="s">
        <v>172</v>
      </c>
      <c r="B87" t="s">
        <v>1400</v>
      </c>
      <c r="C87">
        <v>25</v>
      </c>
      <c r="D87" t="s">
        <v>10</v>
      </c>
      <c r="E87" t="s">
        <v>27</v>
      </c>
      <c r="F87" t="s">
        <v>1307</v>
      </c>
      <c r="G87" s="8">
        <v>43549</v>
      </c>
      <c r="H87" t="s">
        <v>40</v>
      </c>
      <c r="I87">
        <v>160</v>
      </c>
      <c r="J87" t="s">
        <v>1305</v>
      </c>
      <c r="K87" t="s">
        <v>1331</v>
      </c>
    </row>
    <row r="88" spans="1:12" x14ac:dyDescent="0.3">
      <c r="A88" t="s">
        <v>174</v>
      </c>
      <c r="B88" t="s">
        <v>175</v>
      </c>
      <c r="C88">
        <v>60</v>
      </c>
      <c r="D88" t="s">
        <v>1336</v>
      </c>
      <c r="E88" t="s">
        <v>20</v>
      </c>
      <c r="F88" t="s">
        <v>1307</v>
      </c>
      <c r="G88" s="20">
        <v>43195</v>
      </c>
      <c r="H88" t="s">
        <v>1292</v>
      </c>
      <c r="I88">
        <v>220</v>
      </c>
      <c r="J88" t="s">
        <v>1283</v>
      </c>
      <c r="K88" t="s">
        <v>1288</v>
      </c>
      <c r="L88" t="s">
        <v>1401</v>
      </c>
    </row>
    <row r="89" spans="1:12" x14ac:dyDescent="0.3">
      <c r="A89" t="s">
        <v>176</v>
      </c>
      <c r="B89" t="s">
        <v>1402</v>
      </c>
      <c r="C89">
        <v>70</v>
      </c>
      <c r="D89" t="s">
        <v>1336</v>
      </c>
      <c r="E89" t="s">
        <v>31</v>
      </c>
      <c r="F89" t="s">
        <v>1291</v>
      </c>
      <c r="G89" s="20">
        <v>43195</v>
      </c>
      <c r="H89" t="s">
        <v>17</v>
      </c>
      <c r="I89">
        <v>220</v>
      </c>
      <c r="J89" t="s">
        <v>1283</v>
      </c>
      <c r="K89" t="s">
        <v>1293</v>
      </c>
      <c r="L89" t="s">
        <v>1403</v>
      </c>
    </row>
    <row r="90" spans="1:12" x14ac:dyDescent="0.3">
      <c r="A90" t="s">
        <v>177</v>
      </c>
      <c r="B90" t="s">
        <v>1404</v>
      </c>
      <c r="C90">
        <v>35</v>
      </c>
      <c r="D90" t="s">
        <v>1336</v>
      </c>
      <c r="E90" t="s">
        <v>11</v>
      </c>
      <c r="F90" t="s">
        <v>1307</v>
      </c>
      <c r="G90" s="20">
        <v>43195</v>
      </c>
      <c r="H90" t="s">
        <v>40</v>
      </c>
      <c r="I90">
        <v>220</v>
      </c>
      <c r="J90" t="s">
        <v>1305</v>
      </c>
      <c r="K90" t="s">
        <v>1283</v>
      </c>
      <c r="L90" t="s">
        <v>1405</v>
      </c>
    </row>
    <row r="91" spans="1:12" x14ac:dyDescent="0.3">
      <c r="A91" t="s">
        <v>179</v>
      </c>
      <c r="B91" t="s">
        <v>180</v>
      </c>
      <c r="C91">
        <v>35</v>
      </c>
      <c r="D91" t="s">
        <v>1336</v>
      </c>
      <c r="E91" t="s">
        <v>11</v>
      </c>
      <c r="F91" t="s">
        <v>1298</v>
      </c>
      <c r="G91" t="s">
        <v>1295</v>
      </c>
      <c r="H91" t="s">
        <v>17</v>
      </c>
      <c r="I91">
        <v>200</v>
      </c>
      <c r="J91" t="s">
        <v>1281</v>
      </c>
      <c r="K91" t="s">
        <v>1322</v>
      </c>
      <c r="L91" s="20">
        <v>21666</v>
      </c>
    </row>
    <row r="92" spans="1:12" x14ac:dyDescent="0.3">
      <c r="A92" t="s">
        <v>181</v>
      </c>
      <c r="B92" t="s">
        <v>1406</v>
      </c>
      <c r="C92">
        <v>35</v>
      </c>
      <c r="D92" t="s">
        <v>15</v>
      </c>
      <c r="E92" t="s">
        <v>11</v>
      </c>
      <c r="F92" t="s">
        <v>1280</v>
      </c>
      <c r="G92" t="s">
        <v>1286</v>
      </c>
      <c r="H92" t="s">
        <v>40</v>
      </c>
      <c r="I92">
        <v>220</v>
      </c>
      <c r="J92" t="s">
        <v>1281</v>
      </c>
      <c r="K92" t="s">
        <v>1288</v>
      </c>
      <c r="L92" s="8">
        <v>26760</v>
      </c>
    </row>
    <row r="93" spans="1:12" x14ac:dyDescent="0.3">
      <c r="A93" t="s">
        <v>183</v>
      </c>
      <c r="B93" t="s">
        <v>1407</v>
      </c>
      <c r="C93">
        <v>70</v>
      </c>
      <c r="D93" t="s">
        <v>15</v>
      </c>
      <c r="E93" t="s">
        <v>20</v>
      </c>
      <c r="F93" t="s">
        <v>1298</v>
      </c>
      <c r="G93" s="8">
        <v>43549</v>
      </c>
      <c r="H93" t="s">
        <v>1292</v>
      </c>
      <c r="I93">
        <v>220</v>
      </c>
      <c r="J93" t="s">
        <v>1287</v>
      </c>
      <c r="K93" t="s">
        <v>1322</v>
      </c>
      <c r="L93" s="8">
        <v>21494</v>
      </c>
    </row>
    <row r="94" spans="1:12" x14ac:dyDescent="0.3">
      <c r="A94" t="s">
        <v>185</v>
      </c>
      <c r="B94" t="s">
        <v>1408</v>
      </c>
      <c r="C94">
        <v>70</v>
      </c>
      <c r="D94" t="s">
        <v>15</v>
      </c>
      <c r="E94" t="s">
        <v>16</v>
      </c>
      <c r="F94" t="s">
        <v>1284</v>
      </c>
      <c r="G94" t="s">
        <v>1286</v>
      </c>
      <c r="H94" t="s">
        <v>17</v>
      </c>
      <c r="I94" t="s">
        <v>1292</v>
      </c>
      <c r="K94" t="s">
        <v>1293</v>
      </c>
      <c r="L94" s="8">
        <v>22527</v>
      </c>
    </row>
    <row r="95" spans="1:12" x14ac:dyDescent="0.3">
      <c r="A95" t="s">
        <v>187</v>
      </c>
      <c r="B95" t="s">
        <v>1409</v>
      </c>
      <c r="C95">
        <v>60</v>
      </c>
      <c r="D95" t="s">
        <v>1336</v>
      </c>
      <c r="E95" t="s">
        <v>16</v>
      </c>
      <c r="F95" t="s">
        <v>1291</v>
      </c>
      <c r="G95" t="s">
        <v>1286</v>
      </c>
      <c r="H95" t="s">
        <v>1292</v>
      </c>
      <c r="I95">
        <v>180</v>
      </c>
      <c r="J95" t="s">
        <v>1287</v>
      </c>
      <c r="K95" t="s">
        <v>1322</v>
      </c>
      <c r="L95" s="8">
        <v>29267</v>
      </c>
    </row>
    <row r="96" spans="1:12" x14ac:dyDescent="0.3">
      <c r="A96" t="s">
        <v>189</v>
      </c>
      <c r="B96" t="s">
        <v>1410</v>
      </c>
      <c r="C96">
        <v>25</v>
      </c>
      <c r="D96" t="s">
        <v>1336</v>
      </c>
      <c r="E96" t="s">
        <v>27</v>
      </c>
      <c r="F96" t="s">
        <v>1307</v>
      </c>
      <c r="G96" s="20">
        <v>43195</v>
      </c>
      <c r="H96" t="s">
        <v>40</v>
      </c>
      <c r="I96">
        <v>220</v>
      </c>
      <c r="J96" t="s">
        <v>1281</v>
      </c>
      <c r="K96" t="s">
        <v>1288</v>
      </c>
      <c r="L96" t="s">
        <v>1411</v>
      </c>
    </row>
    <row r="97" spans="1:12" x14ac:dyDescent="0.3">
      <c r="A97" t="s">
        <v>191</v>
      </c>
      <c r="B97" t="s">
        <v>1412</v>
      </c>
      <c r="C97">
        <v>60</v>
      </c>
      <c r="D97" t="s">
        <v>10</v>
      </c>
      <c r="E97" t="s">
        <v>16</v>
      </c>
      <c r="F97" t="s">
        <v>1284</v>
      </c>
      <c r="G97" t="s">
        <v>1295</v>
      </c>
      <c r="H97" t="s">
        <v>1292</v>
      </c>
      <c r="I97">
        <v>160</v>
      </c>
      <c r="J97" t="s">
        <v>1305</v>
      </c>
      <c r="K97" t="s">
        <v>1288</v>
      </c>
      <c r="L97" t="s">
        <v>1413</v>
      </c>
    </row>
    <row r="98" spans="1:12" x14ac:dyDescent="0.3">
      <c r="A98" t="s">
        <v>193</v>
      </c>
      <c r="B98" t="s">
        <v>1414</v>
      </c>
      <c r="C98">
        <v>60</v>
      </c>
      <c r="D98" t="s">
        <v>10</v>
      </c>
      <c r="E98" t="s">
        <v>11</v>
      </c>
      <c r="F98" t="s">
        <v>1307</v>
      </c>
      <c r="G98" s="8">
        <v>43845</v>
      </c>
      <c r="H98" t="s">
        <v>17</v>
      </c>
      <c r="I98">
        <v>220</v>
      </c>
      <c r="J98" t="s">
        <v>1287</v>
      </c>
      <c r="K98" t="s">
        <v>1293</v>
      </c>
      <c r="L98" s="8">
        <v>36382</v>
      </c>
    </row>
    <row r="99" spans="1:12" x14ac:dyDescent="0.3">
      <c r="A99" t="s">
        <v>195</v>
      </c>
      <c r="B99" t="s">
        <v>1415</v>
      </c>
      <c r="C99">
        <v>70</v>
      </c>
      <c r="D99" t="s">
        <v>1336</v>
      </c>
      <c r="E99" t="s">
        <v>11</v>
      </c>
      <c r="F99" t="s">
        <v>1280</v>
      </c>
      <c r="G99" t="s">
        <v>1295</v>
      </c>
      <c r="H99" t="s">
        <v>17</v>
      </c>
      <c r="I99">
        <v>200</v>
      </c>
      <c r="J99" t="s">
        <v>1283</v>
      </c>
      <c r="K99" t="s">
        <v>1288</v>
      </c>
      <c r="L99" s="8">
        <v>36291</v>
      </c>
    </row>
    <row r="100" spans="1:12" x14ac:dyDescent="0.3">
      <c r="A100" t="s">
        <v>197</v>
      </c>
      <c r="B100" t="s">
        <v>198</v>
      </c>
      <c r="C100">
        <v>35</v>
      </c>
      <c r="D100" t="s">
        <v>1336</v>
      </c>
      <c r="E100" t="s">
        <v>11</v>
      </c>
      <c r="F100" t="s">
        <v>1280</v>
      </c>
      <c r="G100" t="s">
        <v>1286</v>
      </c>
      <c r="H100" t="s">
        <v>1292</v>
      </c>
      <c r="I100">
        <v>200</v>
      </c>
      <c r="J100" t="s">
        <v>1283</v>
      </c>
      <c r="K100" t="s">
        <v>1293</v>
      </c>
    </row>
    <row r="101" spans="1:12" x14ac:dyDescent="0.3">
      <c r="A101" t="s">
        <v>199</v>
      </c>
      <c r="B101" t="s">
        <v>200</v>
      </c>
      <c r="C101" t="s">
        <v>1304</v>
      </c>
      <c r="D101" t="s">
        <v>1336</v>
      </c>
      <c r="E101" t="s">
        <v>27</v>
      </c>
      <c r="F101" t="s">
        <v>1280</v>
      </c>
      <c r="G101" t="s">
        <v>1295</v>
      </c>
      <c r="H101" t="s">
        <v>12</v>
      </c>
      <c r="I101">
        <v>200</v>
      </c>
      <c r="J101" t="s">
        <v>1305</v>
      </c>
      <c r="K101" t="s">
        <v>1293</v>
      </c>
      <c r="L101" s="8">
        <v>23196</v>
      </c>
    </row>
    <row r="102" spans="1:12" x14ac:dyDescent="0.3">
      <c r="A102" t="s">
        <v>201</v>
      </c>
      <c r="B102" t="s">
        <v>1416</v>
      </c>
      <c r="C102">
        <v>25</v>
      </c>
      <c r="D102" t="s">
        <v>1336</v>
      </c>
      <c r="E102" t="s">
        <v>11</v>
      </c>
      <c r="F102" t="s">
        <v>1307</v>
      </c>
      <c r="G102" s="20">
        <v>43195</v>
      </c>
      <c r="H102" t="s">
        <v>40</v>
      </c>
      <c r="I102">
        <v>220</v>
      </c>
      <c r="J102" t="s">
        <v>1281</v>
      </c>
      <c r="K102" t="s">
        <v>1288</v>
      </c>
      <c r="L102" s="8">
        <v>28768</v>
      </c>
    </row>
    <row r="103" spans="1:12" x14ac:dyDescent="0.3">
      <c r="A103" t="s">
        <v>202</v>
      </c>
      <c r="B103" t="s">
        <v>1417</v>
      </c>
      <c r="C103">
        <v>70</v>
      </c>
      <c r="D103" t="s">
        <v>10</v>
      </c>
      <c r="E103" t="s">
        <v>16</v>
      </c>
      <c r="F103" t="s">
        <v>1284</v>
      </c>
      <c r="G103" s="8">
        <v>43845</v>
      </c>
      <c r="H103" t="s">
        <v>40</v>
      </c>
      <c r="I103" t="s">
        <v>1292</v>
      </c>
      <c r="J103" t="s">
        <v>1283</v>
      </c>
      <c r="K103" t="s">
        <v>1331</v>
      </c>
      <c r="L103" t="s">
        <v>1418</v>
      </c>
    </row>
    <row r="104" spans="1:12" x14ac:dyDescent="0.3">
      <c r="A104" t="s">
        <v>204</v>
      </c>
      <c r="B104" t="s">
        <v>1419</v>
      </c>
      <c r="C104">
        <v>35</v>
      </c>
      <c r="D104" t="s">
        <v>1336</v>
      </c>
      <c r="E104" t="s">
        <v>20</v>
      </c>
      <c r="F104" t="s">
        <v>1280</v>
      </c>
      <c r="G104" s="20">
        <v>43195</v>
      </c>
      <c r="H104" t="s">
        <v>1292</v>
      </c>
      <c r="I104">
        <v>160</v>
      </c>
      <c r="J104" t="s">
        <v>1283</v>
      </c>
      <c r="K104" t="s">
        <v>1293</v>
      </c>
      <c r="L104" t="s">
        <v>1420</v>
      </c>
    </row>
    <row r="105" spans="1:12" x14ac:dyDescent="0.3">
      <c r="A105" t="s">
        <v>206</v>
      </c>
      <c r="B105" t="s">
        <v>1421</v>
      </c>
      <c r="C105" t="s">
        <v>1304</v>
      </c>
      <c r="D105" t="s">
        <v>10</v>
      </c>
      <c r="E105" t="s">
        <v>20</v>
      </c>
      <c r="F105" t="s">
        <v>1284</v>
      </c>
      <c r="G105" s="8">
        <v>43845</v>
      </c>
      <c r="H105" t="s">
        <v>12</v>
      </c>
      <c r="I105">
        <v>220</v>
      </c>
      <c r="K105" t="s">
        <v>1288</v>
      </c>
      <c r="L105" s="8">
        <v>23529</v>
      </c>
    </row>
    <row r="106" spans="1:12" x14ac:dyDescent="0.3">
      <c r="A106" t="s">
        <v>208</v>
      </c>
      <c r="B106" t="s">
        <v>1422</v>
      </c>
      <c r="C106" t="s">
        <v>1304</v>
      </c>
      <c r="D106" t="s">
        <v>1336</v>
      </c>
      <c r="E106" t="s">
        <v>31</v>
      </c>
      <c r="F106" t="s">
        <v>1307</v>
      </c>
      <c r="G106" t="s">
        <v>1286</v>
      </c>
      <c r="H106" t="s">
        <v>17</v>
      </c>
      <c r="I106" t="s">
        <v>1292</v>
      </c>
      <c r="J106" t="s">
        <v>1287</v>
      </c>
      <c r="K106" t="s">
        <v>1331</v>
      </c>
      <c r="L106" s="20">
        <v>39746</v>
      </c>
    </row>
    <row r="107" spans="1:12" x14ac:dyDescent="0.3">
      <c r="A107" t="s">
        <v>209</v>
      </c>
      <c r="B107" t="s">
        <v>1423</v>
      </c>
      <c r="C107">
        <v>70</v>
      </c>
      <c r="D107" t="s">
        <v>1336</v>
      </c>
      <c r="E107" t="s">
        <v>16</v>
      </c>
      <c r="F107" t="s">
        <v>1284</v>
      </c>
      <c r="G107" s="8">
        <v>43845</v>
      </c>
      <c r="H107" t="s">
        <v>21</v>
      </c>
      <c r="I107" t="s">
        <v>1292</v>
      </c>
      <c r="J107" t="s">
        <v>1281</v>
      </c>
      <c r="K107" t="s">
        <v>1293</v>
      </c>
      <c r="L107" t="s">
        <v>1424</v>
      </c>
    </row>
    <row r="108" spans="1:12" x14ac:dyDescent="0.3">
      <c r="A108" t="s">
        <v>211</v>
      </c>
      <c r="B108" t="s">
        <v>1425</v>
      </c>
      <c r="C108" t="s">
        <v>1283</v>
      </c>
      <c r="D108" t="s">
        <v>1336</v>
      </c>
      <c r="E108" t="s">
        <v>11</v>
      </c>
      <c r="F108" t="s">
        <v>1307</v>
      </c>
      <c r="G108" s="8">
        <v>43845</v>
      </c>
      <c r="H108" t="s">
        <v>21</v>
      </c>
      <c r="I108">
        <v>220</v>
      </c>
      <c r="J108" t="s">
        <v>1287</v>
      </c>
      <c r="K108" t="s">
        <v>1331</v>
      </c>
      <c r="L108" t="s">
        <v>1426</v>
      </c>
    </row>
    <row r="109" spans="1:12" x14ac:dyDescent="0.3">
      <c r="A109" t="s">
        <v>212</v>
      </c>
      <c r="B109" t="s">
        <v>1427</v>
      </c>
      <c r="C109">
        <v>25</v>
      </c>
      <c r="D109" t="s">
        <v>10</v>
      </c>
      <c r="E109" t="s">
        <v>20</v>
      </c>
      <c r="F109" t="s">
        <v>1307</v>
      </c>
      <c r="G109" s="8">
        <v>43845</v>
      </c>
      <c r="H109" t="s">
        <v>1292</v>
      </c>
      <c r="I109">
        <v>220</v>
      </c>
      <c r="J109" t="s">
        <v>1281</v>
      </c>
      <c r="K109" t="s">
        <v>1283</v>
      </c>
      <c r="L109" s="20">
        <v>29038</v>
      </c>
    </row>
    <row r="110" spans="1:12" x14ac:dyDescent="0.3">
      <c r="A110" t="s">
        <v>214</v>
      </c>
      <c r="B110" t="s">
        <v>215</v>
      </c>
      <c r="C110" t="s">
        <v>1304</v>
      </c>
      <c r="D110" t="s">
        <v>10</v>
      </c>
      <c r="E110" t="s">
        <v>16</v>
      </c>
      <c r="F110" t="s">
        <v>1291</v>
      </c>
      <c r="G110" t="s">
        <v>1295</v>
      </c>
      <c r="H110" t="s">
        <v>12</v>
      </c>
      <c r="I110" t="s">
        <v>1292</v>
      </c>
      <c r="J110" t="s">
        <v>1283</v>
      </c>
      <c r="K110" t="s">
        <v>1283</v>
      </c>
    </row>
    <row r="111" spans="1:12" x14ac:dyDescent="0.3">
      <c r="A111" t="s">
        <v>216</v>
      </c>
      <c r="B111" t="s">
        <v>1428</v>
      </c>
      <c r="C111">
        <v>70</v>
      </c>
      <c r="D111" t="s">
        <v>15</v>
      </c>
      <c r="E111" t="s">
        <v>20</v>
      </c>
      <c r="F111" t="s">
        <v>1307</v>
      </c>
      <c r="G111" t="s">
        <v>1295</v>
      </c>
      <c r="H111" t="s">
        <v>12</v>
      </c>
      <c r="I111" t="s">
        <v>1292</v>
      </c>
      <c r="K111" t="s">
        <v>1331</v>
      </c>
      <c r="L111" s="8">
        <v>40290</v>
      </c>
    </row>
    <row r="112" spans="1:12" x14ac:dyDescent="0.3">
      <c r="A112" t="s">
        <v>218</v>
      </c>
      <c r="B112" t="s">
        <v>219</v>
      </c>
      <c r="C112">
        <v>70</v>
      </c>
      <c r="D112" t="s">
        <v>1336</v>
      </c>
      <c r="E112" t="s">
        <v>11</v>
      </c>
      <c r="F112" t="s">
        <v>1307</v>
      </c>
      <c r="G112" t="s">
        <v>1286</v>
      </c>
      <c r="H112" t="s">
        <v>40</v>
      </c>
      <c r="I112" t="s">
        <v>1292</v>
      </c>
      <c r="J112" t="s">
        <v>1287</v>
      </c>
      <c r="K112" t="s">
        <v>1293</v>
      </c>
      <c r="L112" s="20">
        <v>37049</v>
      </c>
    </row>
    <row r="113" spans="1:12" x14ac:dyDescent="0.3">
      <c r="A113" t="s">
        <v>220</v>
      </c>
      <c r="B113" t="s">
        <v>221</v>
      </c>
      <c r="C113">
        <v>35</v>
      </c>
      <c r="D113" t="s">
        <v>15</v>
      </c>
      <c r="E113" t="s">
        <v>20</v>
      </c>
      <c r="F113" t="s">
        <v>1298</v>
      </c>
      <c r="G113" s="8">
        <v>43845</v>
      </c>
      <c r="H113" t="s">
        <v>17</v>
      </c>
      <c r="I113">
        <v>220</v>
      </c>
      <c r="J113" t="s">
        <v>1283</v>
      </c>
      <c r="K113" t="s">
        <v>1288</v>
      </c>
      <c r="L113" s="20">
        <v>36012</v>
      </c>
    </row>
    <row r="114" spans="1:12" x14ac:dyDescent="0.3">
      <c r="A114" t="s">
        <v>222</v>
      </c>
      <c r="B114" t="s">
        <v>1429</v>
      </c>
      <c r="C114" t="s">
        <v>1283</v>
      </c>
      <c r="D114" t="s">
        <v>15</v>
      </c>
      <c r="E114" t="s">
        <v>31</v>
      </c>
      <c r="F114" t="s">
        <v>1280</v>
      </c>
      <c r="G114" s="8">
        <v>43549</v>
      </c>
      <c r="H114" t="s">
        <v>12</v>
      </c>
      <c r="I114" t="s">
        <v>1292</v>
      </c>
      <c r="J114" t="s">
        <v>1281</v>
      </c>
      <c r="K114" t="s">
        <v>1322</v>
      </c>
      <c r="L114" t="s">
        <v>1430</v>
      </c>
    </row>
    <row r="115" spans="1:12" x14ac:dyDescent="0.3">
      <c r="A115" t="s">
        <v>224</v>
      </c>
      <c r="B115" t="s">
        <v>1431</v>
      </c>
      <c r="C115">
        <v>25</v>
      </c>
      <c r="D115" t="s">
        <v>10</v>
      </c>
      <c r="E115" t="s">
        <v>31</v>
      </c>
      <c r="F115" t="s">
        <v>1291</v>
      </c>
      <c r="G115" t="s">
        <v>1286</v>
      </c>
      <c r="H115" t="s">
        <v>21</v>
      </c>
      <c r="I115">
        <v>200</v>
      </c>
      <c r="J115" t="s">
        <v>1287</v>
      </c>
      <c r="K115" t="s">
        <v>1288</v>
      </c>
      <c r="L115" s="8">
        <v>36808</v>
      </c>
    </row>
    <row r="116" spans="1:12" x14ac:dyDescent="0.3">
      <c r="A116" t="s">
        <v>226</v>
      </c>
      <c r="B116" t="s">
        <v>1432</v>
      </c>
      <c r="C116">
        <v>60</v>
      </c>
      <c r="D116" t="s">
        <v>10</v>
      </c>
      <c r="E116" t="s">
        <v>20</v>
      </c>
      <c r="F116" t="s">
        <v>1291</v>
      </c>
      <c r="G116" s="8">
        <v>43845</v>
      </c>
      <c r="H116" t="s">
        <v>17</v>
      </c>
      <c r="I116">
        <v>220</v>
      </c>
      <c r="J116" t="s">
        <v>1287</v>
      </c>
      <c r="K116" t="s">
        <v>1322</v>
      </c>
      <c r="L116" s="8">
        <v>39553</v>
      </c>
    </row>
    <row r="117" spans="1:12" x14ac:dyDescent="0.3">
      <c r="A117" t="s">
        <v>228</v>
      </c>
      <c r="B117" t="s">
        <v>1433</v>
      </c>
      <c r="C117">
        <v>35</v>
      </c>
      <c r="D117" t="s">
        <v>15</v>
      </c>
      <c r="E117" t="s">
        <v>16</v>
      </c>
      <c r="F117" t="s">
        <v>1291</v>
      </c>
      <c r="G117" s="8">
        <v>43845</v>
      </c>
      <c r="H117" t="s">
        <v>17</v>
      </c>
      <c r="I117">
        <v>200</v>
      </c>
      <c r="J117" t="s">
        <v>1283</v>
      </c>
      <c r="K117" t="s">
        <v>1322</v>
      </c>
      <c r="L117" s="20">
        <v>34428</v>
      </c>
    </row>
    <row r="118" spans="1:12" x14ac:dyDescent="0.3">
      <c r="A118" t="s">
        <v>230</v>
      </c>
      <c r="B118" t="s">
        <v>1434</v>
      </c>
      <c r="C118" t="s">
        <v>1304</v>
      </c>
      <c r="D118" t="s">
        <v>1336</v>
      </c>
      <c r="E118" t="s">
        <v>16</v>
      </c>
      <c r="F118" t="s">
        <v>1298</v>
      </c>
      <c r="G118" t="s">
        <v>1295</v>
      </c>
      <c r="H118" t="s">
        <v>1292</v>
      </c>
      <c r="I118">
        <v>180</v>
      </c>
      <c r="J118" t="s">
        <v>1287</v>
      </c>
      <c r="K118" t="s">
        <v>1293</v>
      </c>
      <c r="L118" t="s">
        <v>1435</v>
      </c>
    </row>
    <row r="119" spans="1:12" x14ac:dyDescent="0.3">
      <c r="A119" t="s">
        <v>231</v>
      </c>
      <c r="B119" t="s">
        <v>1436</v>
      </c>
      <c r="C119" t="s">
        <v>1304</v>
      </c>
      <c r="D119" t="s">
        <v>10</v>
      </c>
      <c r="E119" t="s">
        <v>16</v>
      </c>
      <c r="F119" t="s">
        <v>1307</v>
      </c>
      <c r="G119" t="s">
        <v>1286</v>
      </c>
      <c r="H119" t="s">
        <v>12</v>
      </c>
      <c r="I119">
        <v>220</v>
      </c>
      <c r="K119" t="s">
        <v>1331</v>
      </c>
      <c r="L119" s="20">
        <v>20703</v>
      </c>
    </row>
    <row r="120" spans="1:12" x14ac:dyDescent="0.3">
      <c r="A120" t="s">
        <v>233</v>
      </c>
      <c r="B120" t="s">
        <v>1437</v>
      </c>
      <c r="C120">
        <v>35</v>
      </c>
      <c r="D120" t="s">
        <v>1336</v>
      </c>
      <c r="E120" t="s">
        <v>20</v>
      </c>
      <c r="F120" t="s">
        <v>1280</v>
      </c>
      <c r="G120" s="8">
        <v>43845</v>
      </c>
      <c r="H120" t="s">
        <v>1292</v>
      </c>
      <c r="I120">
        <v>180</v>
      </c>
      <c r="K120" t="s">
        <v>1288</v>
      </c>
      <c r="L120" s="8">
        <v>23389</v>
      </c>
    </row>
    <row r="121" spans="1:12" x14ac:dyDescent="0.3">
      <c r="A121" t="s">
        <v>235</v>
      </c>
      <c r="B121" t="s">
        <v>236</v>
      </c>
      <c r="C121">
        <v>70</v>
      </c>
      <c r="D121" t="s">
        <v>1336</v>
      </c>
      <c r="E121" t="s">
        <v>16</v>
      </c>
      <c r="F121" t="s">
        <v>1284</v>
      </c>
      <c r="G121" s="8">
        <v>43845</v>
      </c>
      <c r="H121" t="s">
        <v>12</v>
      </c>
      <c r="I121" t="s">
        <v>1292</v>
      </c>
      <c r="J121" t="s">
        <v>1283</v>
      </c>
      <c r="K121" t="s">
        <v>1331</v>
      </c>
    </row>
    <row r="122" spans="1:12" x14ac:dyDescent="0.3">
      <c r="A122" t="s">
        <v>237</v>
      </c>
      <c r="B122" t="s">
        <v>238</v>
      </c>
      <c r="C122" t="s">
        <v>1304</v>
      </c>
      <c r="D122" t="s">
        <v>15</v>
      </c>
      <c r="E122" t="s">
        <v>11</v>
      </c>
      <c r="F122" t="s">
        <v>1307</v>
      </c>
      <c r="G122" t="s">
        <v>1286</v>
      </c>
      <c r="H122" t="s">
        <v>40</v>
      </c>
      <c r="I122" t="s">
        <v>1292</v>
      </c>
      <c r="J122" t="s">
        <v>1281</v>
      </c>
      <c r="K122" t="s">
        <v>1283</v>
      </c>
      <c r="L122" t="s">
        <v>1325</v>
      </c>
    </row>
    <row r="123" spans="1:12" x14ac:dyDescent="0.3">
      <c r="A123" t="s">
        <v>239</v>
      </c>
      <c r="B123" t="s">
        <v>240</v>
      </c>
      <c r="C123" t="s">
        <v>1283</v>
      </c>
      <c r="D123" t="s">
        <v>15</v>
      </c>
      <c r="E123" t="s">
        <v>31</v>
      </c>
      <c r="F123" t="s">
        <v>1298</v>
      </c>
      <c r="G123" s="8">
        <v>43549</v>
      </c>
      <c r="H123" t="s">
        <v>1292</v>
      </c>
      <c r="I123">
        <v>160</v>
      </c>
      <c r="J123" t="s">
        <v>1283</v>
      </c>
      <c r="K123" t="s">
        <v>1293</v>
      </c>
      <c r="L123" t="s">
        <v>1438</v>
      </c>
    </row>
    <row r="124" spans="1:12" x14ac:dyDescent="0.3">
      <c r="A124" t="s">
        <v>241</v>
      </c>
      <c r="B124" t="s">
        <v>242</v>
      </c>
      <c r="C124">
        <v>25</v>
      </c>
      <c r="D124" t="s">
        <v>15</v>
      </c>
      <c r="E124" t="s">
        <v>11</v>
      </c>
      <c r="F124" t="s">
        <v>1307</v>
      </c>
      <c r="G124" t="s">
        <v>1286</v>
      </c>
      <c r="H124" t="s">
        <v>1292</v>
      </c>
      <c r="I124" t="s">
        <v>1292</v>
      </c>
      <c r="K124" t="s">
        <v>1293</v>
      </c>
      <c r="L124" t="s">
        <v>1439</v>
      </c>
    </row>
    <row r="125" spans="1:12" x14ac:dyDescent="0.3">
      <c r="A125" t="s">
        <v>243</v>
      </c>
      <c r="B125" t="s">
        <v>244</v>
      </c>
      <c r="C125" t="s">
        <v>1283</v>
      </c>
      <c r="D125" t="s">
        <v>15</v>
      </c>
      <c r="E125" t="s">
        <v>16</v>
      </c>
      <c r="F125" t="s">
        <v>1307</v>
      </c>
      <c r="G125" t="s">
        <v>1286</v>
      </c>
      <c r="H125" t="s">
        <v>21</v>
      </c>
      <c r="I125">
        <v>180</v>
      </c>
      <c r="J125" t="s">
        <v>1305</v>
      </c>
      <c r="K125" t="s">
        <v>1283</v>
      </c>
      <c r="L125" s="20">
        <v>22572</v>
      </c>
    </row>
    <row r="126" spans="1:12" x14ac:dyDescent="0.3">
      <c r="A126" t="s">
        <v>245</v>
      </c>
      <c r="B126" t="s">
        <v>1440</v>
      </c>
      <c r="C126" t="s">
        <v>1304</v>
      </c>
      <c r="D126" t="s">
        <v>10</v>
      </c>
      <c r="E126" t="s">
        <v>11</v>
      </c>
      <c r="F126" t="s">
        <v>1298</v>
      </c>
      <c r="G126" s="8">
        <v>43549</v>
      </c>
      <c r="H126" t="s">
        <v>1292</v>
      </c>
      <c r="I126" t="s">
        <v>1292</v>
      </c>
      <c r="J126" t="s">
        <v>1305</v>
      </c>
      <c r="K126" t="s">
        <v>1288</v>
      </c>
      <c r="L126" s="8">
        <v>34616</v>
      </c>
    </row>
    <row r="127" spans="1:12" x14ac:dyDescent="0.3">
      <c r="A127" t="s">
        <v>247</v>
      </c>
      <c r="B127" t="s">
        <v>248</v>
      </c>
      <c r="C127">
        <v>60</v>
      </c>
      <c r="D127" t="s">
        <v>10</v>
      </c>
      <c r="E127" t="s">
        <v>16</v>
      </c>
      <c r="F127" t="s">
        <v>1291</v>
      </c>
      <c r="G127" t="s">
        <v>1286</v>
      </c>
      <c r="H127" t="s">
        <v>12</v>
      </c>
      <c r="I127">
        <v>220</v>
      </c>
      <c r="J127" t="s">
        <v>1287</v>
      </c>
      <c r="K127" t="s">
        <v>1283</v>
      </c>
      <c r="L127" t="s">
        <v>1441</v>
      </c>
    </row>
    <row r="128" spans="1:12" x14ac:dyDescent="0.3">
      <c r="A128" t="s">
        <v>249</v>
      </c>
      <c r="B128" t="s">
        <v>1442</v>
      </c>
      <c r="C128">
        <v>25</v>
      </c>
      <c r="D128" t="s">
        <v>15</v>
      </c>
      <c r="E128" t="s">
        <v>20</v>
      </c>
      <c r="F128" t="s">
        <v>1291</v>
      </c>
      <c r="G128" s="8">
        <v>43845</v>
      </c>
      <c r="H128" t="s">
        <v>21</v>
      </c>
      <c r="I128" t="s">
        <v>1292</v>
      </c>
      <c r="J128" t="s">
        <v>1287</v>
      </c>
      <c r="K128" t="s">
        <v>1288</v>
      </c>
      <c r="L128" s="8">
        <v>41857</v>
      </c>
    </row>
    <row r="129" spans="1:12" x14ac:dyDescent="0.3">
      <c r="A129" t="s">
        <v>251</v>
      </c>
      <c r="B129" t="s">
        <v>252</v>
      </c>
      <c r="C129">
        <v>25</v>
      </c>
      <c r="D129" t="s">
        <v>10</v>
      </c>
      <c r="E129" t="s">
        <v>11</v>
      </c>
      <c r="F129" t="s">
        <v>1280</v>
      </c>
      <c r="G129" t="s">
        <v>1286</v>
      </c>
      <c r="H129" t="s">
        <v>1292</v>
      </c>
      <c r="I129">
        <v>160</v>
      </c>
      <c r="J129" t="s">
        <v>1305</v>
      </c>
      <c r="K129" t="s">
        <v>1322</v>
      </c>
      <c r="L129" t="s">
        <v>1325</v>
      </c>
    </row>
    <row r="130" spans="1:12" x14ac:dyDescent="0.3">
      <c r="A130" t="s">
        <v>253</v>
      </c>
      <c r="B130" t="s">
        <v>1443</v>
      </c>
      <c r="C130">
        <v>35</v>
      </c>
      <c r="D130" t="s">
        <v>15</v>
      </c>
      <c r="E130" t="s">
        <v>20</v>
      </c>
      <c r="F130" t="s">
        <v>1280</v>
      </c>
      <c r="G130" s="8">
        <v>43549</v>
      </c>
      <c r="H130" t="s">
        <v>1292</v>
      </c>
      <c r="I130" t="s">
        <v>1292</v>
      </c>
      <c r="K130" t="s">
        <v>1293</v>
      </c>
      <c r="L130" s="20">
        <v>36286</v>
      </c>
    </row>
    <row r="131" spans="1:12" x14ac:dyDescent="0.3">
      <c r="A131" t="s">
        <v>255</v>
      </c>
      <c r="B131" t="s">
        <v>256</v>
      </c>
      <c r="C131">
        <v>35</v>
      </c>
      <c r="D131" t="s">
        <v>1336</v>
      </c>
      <c r="E131" t="s">
        <v>20</v>
      </c>
      <c r="F131" t="s">
        <v>1291</v>
      </c>
      <c r="G131" s="20">
        <v>43195</v>
      </c>
      <c r="H131" t="s">
        <v>40</v>
      </c>
      <c r="I131">
        <v>180</v>
      </c>
      <c r="J131" t="s">
        <v>1287</v>
      </c>
      <c r="K131" t="s">
        <v>1288</v>
      </c>
      <c r="L131" s="8">
        <v>42107</v>
      </c>
    </row>
    <row r="132" spans="1:12" x14ac:dyDescent="0.3">
      <c r="A132" t="s">
        <v>257</v>
      </c>
      <c r="B132" t="s">
        <v>1444</v>
      </c>
      <c r="C132">
        <v>60</v>
      </c>
      <c r="D132" t="s">
        <v>1336</v>
      </c>
      <c r="E132" t="s">
        <v>27</v>
      </c>
      <c r="F132" t="s">
        <v>1284</v>
      </c>
      <c r="G132" t="s">
        <v>1286</v>
      </c>
      <c r="H132" t="s">
        <v>1292</v>
      </c>
      <c r="I132">
        <v>180</v>
      </c>
      <c r="J132" t="s">
        <v>1283</v>
      </c>
      <c r="K132" t="s">
        <v>1331</v>
      </c>
      <c r="L132" s="8">
        <v>36760</v>
      </c>
    </row>
    <row r="133" spans="1:12" x14ac:dyDescent="0.3">
      <c r="A133" t="s">
        <v>258</v>
      </c>
      <c r="B133" t="s">
        <v>259</v>
      </c>
      <c r="C133">
        <v>70</v>
      </c>
      <c r="D133" t="s">
        <v>1336</v>
      </c>
      <c r="E133" t="s">
        <v>16</v>
      </c>
      <c r="F133" t="s">
        <v>1307</v>
      </c>
      <c r="G133" t="s">
        <v>1295</v>
      </c>
      <c r="H133" t="s">
        <v>17</v>
      </c>
      <c r="I133" t="s">
        <v>1292</v>
      </c>
      <c r="J133" t="s">
        <v>1283</v>
      </c>
      <c r="K133" t="s">
        <v>1331</v>
      </c>
      <c r="L133" s="8">
        <v>37142</v>
      </c>
    </row>
    <row r="134" spans="1:12" x14ac:dyDescent="0.3">
      <c r="A134" t="s">
        <v>260</v>
      </c>
      <c r="B134" t="s">
        <v>1445</v>
      </c>
      <c r="C134">
        <v>25</v>
      </c>
      <c r="D134" t="s">
        <v>15</v>
      </c>
      <c r="E134" t="s">
        <v>31</v>
      </c>
      <c r="F134" t="s">
        <v>1284</v>
      </c>
      <c r="G134" s="8">
        <v>43845</v>
      </c>
      <c r="H134" t="s">
        <v>21</v>
      </c>
      <c r="I134">
        <v>180</v>
      </c>
      <c r="K134" t="s">
        <v>1293</v>
      </c>
      <c r="L134" s="8">
        <v>25873</v>
      </c>
    </row>
    <row r="135" spans="1:12" x14ac:dyDescent="0.3">
      <c r="A135" t="s">
        <v>261</v>
      </c>
      <c r="B135" t="s">
        <v>262</v>
      </c>
      <c r="C135">
        <v>60</v>
      </c>
      <c r="D135" t="s">
        <v>1336</v>
      </c>
      <c r="E135" t="s">
        <v>16</v>
      </c>
      <c r="F135" t="s">
        <v>1307</v>
      </c>
      <c r="G135" s="8">
        <v>43845</v>
      </c>
      <c r="H135" t="s">
        <v>17</v>
      </c>
      <c r="I135">
        <v>180</v>
      </c>
      <c r="J135" t="s">
        <v>1287</v>
      </c>
      <c r="K135" t="s">
        <v>1283</v>
      </c>
      <c r="L135" s="8">
        <v>30127</v>
      </c>
    </row>
    <row r="136" spans="1:12" x14ac:dyDescent="0.3">
      <c r="A136" t="s">
        <v>263</v>
      </c>
      <c r="B136" t="s">
        <v>1446</v>
      </c>
      <c r="C136">
        <v>35</v>
      </c>
      <c r="D136" t="s">
        <v>10</v>
      </c>
      <c r="E136" t="s">
        <v>31</v>
      </c>
      <c r="F136" t="s">
        <v>1291</v>
      </c>
      <c r="G136" t="s">
        <v>1295</v>
      </c>
      <c r="H136" t="s">
        <v>21</v>
      </c>
      <c r="I136">
        <v>160</v>
      </c>
      <c r="J136" t="s">
        <v>1283</v>
      </c>
      <c r="K136" t="s">
        <v>1283</v>
      </c>
      <c r="L136" s="20">
        <v>35708</v>
      </c>
    </row>
    <row r="137" spans="1:12" x14ac:dyDescent="0.3">
      <c r="A137" t="s">
        <v>265</v>
      </c>
      <c r="B137" t="s">
        <v>266</v>
      </c>
      <c r="C137">
        <v>35</v>
      </c>
      <c r="D137" t="s">
        <v>1336</v>
      </c>
      <c r="E137" t="s">
        <v>16</v>
      </c>
      <c r="F137" t="s">
        <v>1280</v>
      </c>
      <c r="G137" t="s">
        <v>1295</v>
      </c>
      <c r="H137" t="s">
        <v>40</v>
      </c>
      <c r="I137">
        <v>220</v>
      </c>
      <c r="J137" t="s">
        <v>1287</v>
      </c>
      <c r="K137" t="s">
        <v>1288</v>
      </c>
      <c r="L137" t="s">
        <v>1447</v>
      </c>
    </row>
    <row r="138" spans="1:12" x14ac:dyDescent="0.3">
      <c r="A138" t="s">
        <v>267</v>
      </c>
      <c r="B138" t="s">
        <v>1448</v>
      </c>
      <c r="C138">
        <v>25</v>
      </c>
      <c r="D138" t="s">
        <v>1336</v>
      </c>
      <c r="E138" t="s">
        <v>20</v>
      </c>
      <c r="F138" t="s">
        <v>1280</v>
      </c>
      <c r="G138" t="s">
        <v>1286</v>
      </c>
      <c r="H138" t="s">
        <v>1292</v>
      </c>
      <c r="I138">
        <v>160</v>
      </c>
      <c r="J138" t="s">
        <v>1287</v>
      </c>
      <c r="K138" t="s">
        <v>1283</v>
      </c>
      <c r="L138" s="8">
        <v>36086</v>
      </c>
    </row>
    <row r="139" spans="1:12" x14ac:dyDescent="0.3">
      <c r="A139" t="s">
        <v>269</v>
      </c>
      <c r="B139" t="s">
        <v>1449</v>
      </c>
      <c r="C139" t="s">
        <v>1283</v>
      </c>
      <c r="D139" t="s">
        <v>1336</v>
      </c>
      <c r="E139" t="s">
        <v>11</v>
      </c>
      <c r="F139" t="s">
        <v>1284</v>
      </c>
      <c r="G139" t="s">
        <v>1295</v>
      </c>
      <c r="H139" t="s">
        <v>1292</v>
      </c>
      <c r="I139">
        <v>200</v>
      </c>
      <c r="J139" t="s">
        <v>1283</v>
      </c>
      <c r="K139" t="s">
        <v>1293</v>
      </c>
      <c r="L139" s="20">
        <v>35347</v>
      </c>
    </row>
    <row r="140" spans="1:12" x14ac:dyDescent="0.3">
      <c r="A140" t="s">
        <v>271</v>
      </c>
      <c r="B140" t="s">
        <v>1450</v>
      </c>
      <c r="C140" t="s">
        <v>1304</v>
      </c>
      <c r="D140" t="s">
        <v>10</v>
      </c>
      <c r="E140" t="s">
        <v>11</v>
      </c>
      <c r="F140" t="s">
        <v>1280</v>
      </c>
      <c r="G140" s="20">
        <v>43195</v>
      </c>
      <c r="H140" t="s">
        <v>1292</v>
      </c>
      <c r="I140">
        <v>160</v>
      </c>
      <c r="J140" t="s">
        <v>1305</v>
      </c>
      <c r="K140" t="s">
        <v>1288</v>
      </c>
      <c r="L140" s="20">
        <v>29813</v>
      </c>
    </row>
    <row r="141" spans="1:12" x14ac:dyDescent="0.3">
      <c r="A141" t="s">
        <v>273</v>
      </c>
      <c r="B141" t="s">
        <v>1451</v>
      </c>
      <c r="C141">
        <v>35</v>
      </c>
      <c r="D141" t="s">
        <v>15</v>
      </c>
      <c r="E141" t="s">
        <v>27</v>
      </c>
      <c r="F141" t="s">
        <v>1291</v>
      </c>
      <c r="G141" s="8">
        <v>43549</v>
      </c>
      <c r="H141" t="s">
        <v>21</v>
      </c>
      <c r="I141" t="s">
        <v>1292</v>
      </c>
      <c r="J141" t="s">
        <v>1283</v>
      </c>
      <c r="K141" t="s">
        <v>1322</v>
      </c>
      <c r="L141" t="s">
        <v>1452</v>
      </c>
    </row>
    <row r="142" spans="1:12" x14ac:dyDescent="0.3">
      <c r="A142" t="s">
        <v>274</v>
      </c>
      <c r="B142" t="s">
        <v>1453</v>
      </c>
      <c r="C142">
        <v>70</v>
      </c>
      <c r="D142" t="s">
        <v>10</v>
      </c>
      <c r="E142" t="s">
        <v>31</v>
      </c>
      <c r="F142" t="s">
        <v>1284</v>
      </c>
      <c r="G142" t="s">
        <v>1295</v>
      </c>
      <c r="H142" t="s">
        <v>1292</v>
      </c>
      <c r="I142">
        <v>220</v>
      </c>
      <c r="K142" t="s">
        <v>1283</v>
      </c>
      <c r="L142" s="20">
        <v>26264</v>
      </c>
    </row>
    <row r="143" spans="1:12" x14ac:dyDescent="0.3">
      <c r="A143" t="s">
        <v>276</v>
      </c>
      <c r="B143" t="s">
        <v>1454</v>
      </c>
      <c r="C143">
        <v>70</v>
      </c>
      <c r="D143" t="s">
        <v>15</v>
      </c>
      <c r="E143" t="s">
        <v>31</v>
      </c>
      <c r="F143" t="s">
        <v>1307</v>
      </c>
      <c r="G143" t="s">
        <v>1295</v>
      </c>
      <c r="H143" t="s">
        <v>17</v>
      </c>
      <c r="I143" t="s">
        <v>1292</v>
      </c>
      <c r="J143" t="s">
        <v>1281</v>
      </c>
      <c r="K143" t="s">
        <v>1283</v>
      </c>
      <c r="L143" s="20">
        <v>28836</v>
      </c>
    </row>
    <row r="144" spans="1:12" x14ac:dyDescent="0.3">
      <c r="A144" t="s">
        <v>277</v>
      </c>
      <c r="B144" t="s">
        <v>1455</v>
      </c>
      <c r="C144">
        <v>35</v>
      </c>
      <c r="D144" t="s">
        <v>15</v>
      </c>
      <c r="E144" t="s">
        <v>31</v>
      </c>
      <c r="F144" t="s">
        <v>1280</v>
      </c>
      <c r="G144" s="20">
        <v>43195</v>
      </c>
      <c r="H144" t="s">
        <v>1292</v>
      </c>
      <c r="I144">
        <v>200</v>
      </c>
      <c r="J144" t="s">
        <v>1283</v>
      </c>
      <c r="K144" t="s">
        <v>1288</v>
      </c>
      <c r="L144" t="s">
        <v>1456</v>
      </c>
    </row>
    <row r="145" spans="1:12" x14ac:dyDescent="0.3">
      <c r="A145" t="s">
        <v>279</v>
      </c>
      <c r="B145" t="s">
        <v>280</v>
      </c>
      <c r="C145" t="s">
        <v>1283</v>
      </c>
      <c r="D145" t="s">
        <v>1336</v>
      </c>
      <c r="E145" t="s">
        <v>20</v>
      </c>
      <c r="F145" t="s">
        <v>1298</v>
      </c>
      <c r="G145" s="8">
        <v>43845</v>
      </c>
      <c r="H145" t="s">
        <v>40</v>
      </c>
      <c r="I145">
        <v>220</v>
      </c>
      <c r="J145" t="s">
        <v>1287</v>
      </c>
      <c r="K145" t="s">
        <v>1331</v>
      </c>
      <c r="L145" t="s">
        <v>1457</v>
      </c>
    </row>
    <row r="146" spans="1:12" x14ac:dyDescent="0.3">
      <c r="A146" t="s">
        <v>281</v>
      </c>
      <c r="B146" t="s">
        <v>1458</v>
      </c>
      <c r="C146" t="s">
        <v>1283</v>
      </c>
      <c r="D146" t="s">
        <v>15</v>
      </c>
      <c r="E146" t="s">
        <v>31</v>
      </c>
      <c r="F146" t="s">
        <v>1280</v>
      </c>
      <c r="G146" s="8">
        <v>43845</v>
      </c>
      <c r="H146" t="s">
        <v>17</v>
      </c>
      <c r="I146">
        <v>180</v>
      </c>
      <c r="J146" t="s">
        <v>1287</v>
      </c>
      <c r="K146" t="s">
        <v>1283</v>
      </c>
    </row>
    <row r="147" spans="1:12" x14ac:dyDescent="0.3">
      <c r="A147" t="s">
        <v>283</v>
      </c>
      <c r="B147" t="s">
        <v>284</v>
      </c>
      <c r="C147">
        <v>60</v>
      </c>
      <c r="D147" t="s">
        <v>10</v>
      </c>
      <c r="E147" t="s">
        <v>11</v>
      </c>
      <c r="F147" t="s">
        <v>1307</v>
      </c>
      <c r="G147" t="s">
        <v>1286</v>
      </c>
      <c r="H147" t="s">
        <v>1292</v>
      </c>
      <c r="I147">
        <v>160</v>
      </c>
      <c r="J147" t="s">
        <v>1283</v>
      </c>
      <c r="K147" t="s">
        <v>1293</v>
      </c>
      <c r="L147" t="s">
        <v>1459</v>
      </c>
    </row>
    <row r="148" spans="1:12" x14ac:dyDescent="0.3">
      <c r="A148" t="s">
        <v>285</v>
      </c>
      <c r="B148" t="s">
        <v>286</v>
      </c>
      <c r="C148">
        <v>70</v>
      </c>
      <c r="D148" t="s">
        <v>10</v>
      </c>
      <c r="E148" t="s">
        <v>20</v>
      </c>
      <c r="F148" t="s">
        <v>1284</v>
      </c>
      <c r="G148" s="20">
        <v>43195</v>
      </c>
      <c r="H148" t="s">
        <v>1292</v>
      </c>
      <c r="I148" t="s">
        <v>1292</v>
      </c>
      <c r="J148" t="s">
        <v>1281</v>
      </c>
      <c r="K148" t="s">
        <v>1283</v>
      </c>
      <c r="L148" t="s">
        <v>1460</v>
      </c>
    </row>
    <row r="149" spans="1:12" x14ac:dyDescent="0.3">
      <c r="A149" t="s">
        <v>287</v>
      </c>
      <c r="B149" t="s">
        <v>1461</v>
      </c>
      <c r="C149">
        <v>60</v>
      </c>
      <c r="D149" t="s">
        <v>15</v>
      </c>
      <c r="E149" t="s">
        <v>16</v>
      </c>
      <c r="F149" t="s">
        <v>1307</v>
      </c>
      <c r="G149" s="8">
        <v>43549</v>
      </c>
      <c r="H149" t="s">
        <v>12</v>
      </c>
      <c r="I149">
        <v>200</v>
      </c>
      <c r="J149" t="s">
        <v>1283</v>
      </c>
      <c r="K149" t="s">
        <v>1322</v>
      </c>
      <c r="L149" s="20">
        <v>24313</v>
      </c>
    </row>
    <row r="150" spans="1:12" x14ac:dyDescent="0.3">
      <c r="A150" t="s">
        <v>289</v>
      </c>
      <c r="B150" t="s">
        <v>290</v>
      </c>
      <c r="C150">
        <v>70</v>
      </c>
      <c r="D150" t="s">
        <v>1336</v>
      </c>
      <c r="E150" t="s">
        <v>31</v>
      </c>
      <c r="F150" t="s">
        <v>1298</v>
      </c>
      <c r="G150" s="8">
        <v>43549</v>
      </c>
      <c r="H150" t="s">
        <v>21</v>
      </c>
      <c r="I150">
        <v>180</v>
      </c>
      <c r="J150" t="s">
        <v>1281</v>
      </c>
      <c r="K150" t="s">
        <v>1283</v>
      </c>
      <c r="L150" t="s">
        <v>1462</v>
      </c>
    </row>
    <row r="151" spans="1:12" x14ac:dyDescent="0.3">
      <c r="A151" t="s">
        <v>291</v>
      </c>
      <c r="B151" t="s">
        <v>1463</v>
      </c>
      <c r="C151" t="s">
        <v>1304</v>
      </c>
      <c r="D151" t="s">
        <v>1336</v>
      </c>
      <c r="E151" t="s">
        <v>31</v>
      </c>
      <c r="F151" t="s">
        <v>1291</v>
      </c>
      <c r="G151" s="20">
        <v>43195</v>
      </c>
      <c r="H151" t="s">
        <v>17</v>
      </c>
      <c r="I151">
        <v>160</v>
      </c>
      <c r="J151" t="s">
        <v>1281</v>
      </c>
      <c r="K151" t="s">
        <v>1331</v>
      </c>
      <c r="L151" t="s">
        <v>1464</v>
      </c>
    </row>
    <row r="152" spans="1:12" x14ac:dyDescent="0.3">
      <c r="A152" t="s">
        <v>293</v>
      </c>
      <c r="B152" t="s">
        <v>1370</v>
      </c>
      <c r="C152" t="s">
        <v>1304</v>
      </c>
      <c r="D152" t="s">
        <v>10</v>
      </c>
      <c r="E152" t="s">
        <v>16</v>
      </c>
      <c r="F152" t="s">
        <v>1280</v>
      </c>
      <c r="G152" s="8">
        <v>43549</v>
      </c>
      <c r="H152" t="s">
        <v>12</v>
      </c>
      <c r="I152">
        <v>180</v>
      </c>
      <c r="K152" t="s">
        <v>1283</v>
      </c>
      <c r="L152" t="s">
        <v>1465</v>
      </c>
    </row>
    <row r="153" spans="1:12" x14ac:dyDescent="0.3">
      <c r="A153" t="s">
        <v>294</v>
      </c>
      <c r="B153" t="s">
        <v>1374</v>
      </c>
      <c r="C153">
        <v>25</v>
      </c>
      <c r="D153" t="s">
        <v>1336</v>
      </c>
      <c r="E153" t="s">
        <v>31</v>
      </c>
      <c r="F153" t="s">
        <v>1284</v>
      </c>
      <c r="G153" s="8">
        <v>43845</v>
      </c>
      <c r="H153" t="s">
        <v>40</v>
      </c>
      <c r="I153">
        <v>160</v>
      </c>
      <c r="J153" t="s">
        <v>1287</v>
      </c>
      <c r="K153" t="s">
        <v>1288</v>
      </c>
      <c r="L153" t="s">
        <v>1466</v>
      </c>
    </row>
    <row r="154" spans="1:12" x14ac:dyDescent="0.3">
      <c r="A154" t="s">
        <v>295</v>
      </c>
      <c r="B154" t="s">
        <v>1371</v>
      </c>
      <c r="C154">
        <v>60</v>
      </c>
      <c r="D154" t="s">
        <v>15</v>
      </c>
      <c r="E154" t="s">
        <v>16</v>
      </c>
      <c r="F154" t="s">
        <v>1291</v>
      </c>
      <c r="G154" s="8">
        <v>43549</v>
      </c>
      <c r="H154" t="s">
        <v>21</v>
      </c>
      <c r="I154">
        <v>220</v>
      </c>
      <c r="J154" t="s">
        <v>1287</v>
      </c>
      <c r="K154" t="s">
        <v>1283</v>
      </c>
      <c r="L154" t="s">
        <v>1334</v>
      </c>
    </row>
    <row r="155" spans="1:12" x14ac:dyDescent="0.3">
      <c r="A155" t="s">
        <v>296</v>
      </c>
      <c r="B155" t="s">
        <v>1373</v>
      </c>
      <c r="C155">
        <v>35</v>
      </c>
      <c r="D155" t="s">
        <v>15</v>
      </c>
      <c r="E155" t="s">
        <v>20</v>
      </c>
      <c r="F155" t="s">
        <v>1307</v>
      </c>
      <c r="G155" s="8">
        <v>43549</v>
      </c>
      <c r="H155" t="s">
        <v>17</v>
      </c>
      <c r="I155">
        <v>180</v>
      </c>
      <c r="J155" t="s">
        <v>1281</v>
      </c>
      <c r="K155" t="s">
        <v>1331</v>
      </c>
      <c r="L155" s="20">
        <v>37538</v>
      </c>
    </row>
    <row r="156" spans="1:12" x14ac:dyDescent="0.3">
      <c r="A156" t="s">
        <v>297</v>
      </c>
      <c r="B156" t="s">
        <v>1370</v>
      </c>
      <c r="C156">
        <v>60</v>
      </c>
      <c r="D156" t="s">
        <v>10</v>
      </c>
      <c r="E156" t="s">
        <v>11</v>
      </c>
      <c r="F156" t="s">
        <v>1284</v>
      </c>
      <c r="G156" s="20">
        <v>43195</v>
      </c>
      <c r="H156" t="s">
        <v>1292</v>
      </c>
      <c r="I156">
        <v>180</v>
      </c>
      <c r="J156" t="s">
        <v>1287</v>
      </c>
      <c r="K156" t="s">
        <v>1288</v>
      </c>
      <c r="L156" s="8">
        <v>20428</v>
      </c>
    </row>
    <row r="157" spans="1:12" x14ac:dyDescent="0.3">
      <c r="A157" t="s">
        <v>298</v>
      </c>
      <c r="B157" t="s">
        <v>1467</v>
      </c>
      <c r="C157">
        <v>35</v>
      </c>
      <c r="D157" t="s">
        <v>15</v>
      </c>
      <c r="E157" t="s">
        <v>16</v>
      </c>
      <c r="F157" t="s">
        <v>1291</v>
      </c>
      <c r="G157" s="20">
        <v>43195</v>
      </c>
      <c r="H157" t="s">
        <v>17</v>
      </c>
      <c r="I157">
        <v>180</v>
      </c>
      <c r="J157" t="s">
        <v>1305</v>
      </c>
      <c r="K157" t="s">
        <v>1293</v>
      </c>
      <c r="L157" t="s">
        <v>1464</v>
      </c>
    </row>
    <row r="158" spans="1:12" x14ac:dyDescent="0.3">
      <c r="A158" t="s">
        <v>300</v>
      </c>
      <c r="B158" t="s">
        <v>1375</v>
      </c>
      <c r="C158" t="s">
        <v>1283</v>
      </c>
      <c r="D158" t="s">
        <v>10</v>
      </c>
      <c r="E158" t="s">
        <v>27</v>
      </c>
      <c r="F158" t="s">
        <v>1284</v>
      </c>
      <c r="G158" s="8">
        <v>43549</v>
      </c>
      <c r="H158" t="s">
        <v>1292</v>
      </c>
      <c r="I158">
        <v>220</v>
      </c>
      <c r="J158" t="s">
        <v>1281</v>
      </c>
      <c r="K158" t="s">
        <v>1288</v>
      </c>
      <c r="L158" t="s">
        <v>1468</v>
      </c>
    </row>
    <row r="159" spans="1:12" x14ac:dyDescent="0.3">
      <c r="A159" t="s">
        <v>301</v>
      </c>
      <c r="B159" t="s">
        <v>1373</v>
      </c>
      <c r="C159">
        <v>60</v>
      </c>
      <c r="D159" t="s">
        <v>15</v>
      </c>
      <c r="E159" t="s">
        <v>16</v>
      </c>
      <c r="F159" t="s">
        <v>1298</v>
      </c>
      <c r="G159" t="s">
        <v>1295</v>
      </c>
      <c r="H159" t="s">
        <v>21</v>
      </c>
      <c r="I159">
        <v>200</v>
      </c>
      <c r="J159" t="s">
        <v>1287</v>
      </c>
      <c r="K159" t="s">
        <v>1322</v>
      </c>
      <c r="L159" s="8">
        <v>24637</v>
      </c>
    </row>
    <row r="160" spans="1:12" x14ac:dyDescent="0.3">
      <c r="A160" t="s">
        <v>302</v>
      </c>
      <c r="B160" t="s">
        <v>1469</v>
      </c>
      <c r="C160" t="s">
        <v>1283</v>
      </c>
      <c r="D160" t="s">
        <v>10</v>
      </c>
      <c r="E160" t="s">
        <v>31</v>
      </c>
      <c r="F160" t="s">
        <v>1298</v>
      </c>
      <c r="G160" s="20">
        <v>43195</v>
      </c>
      <c r="H160" t="s">
        <v>1292</v>
      </c>
      <c r="I160">
        <v>160</v>
      </c>
      <c r="J160" t="s">
        <v>1305</v>
      </c>
      <c r="K160" t="s">
        <v>1288</v>
      </c>
      <c r="L160" t="s">
        <v>1470</v>
      </c>
    </row>
    <row r="161" spans="1:12" x14ac:dyDescent="0.3">
      <c r="A161" t="s">
        <v>304</v>
      </c>
      <c r="B161" t="s">
        <v>1371</v>
      </c>
      <c r="C161" t="s">
        <v>1304</v>
      </c>
      <c r="D161" t="s">
        <v>1336</v>
      </c>
      <c r="E161" t="s">
        <v>20</v>
      </c>
      <c r="F161" t="s">
        <v>1280</v>
      </c>
      <c r="G161" t="s">
        <v>1286</v>
      </c>
      <c r="H161" t="s">
        <v>40</v>
      </c>
      <c r="I161">
        <v>180</v>
      </c>
      <c r="K161" t="s">
        <v>1293</v>
      </c>
      <c r="L161" t="s">
        <v>1471</v>
      </c>
    </row>
    <row r="162" spans="1:12" x14ac:dyDescent="0.3">
      <c r="A162" t="s">
        <v>305</v>
      </c>
      <c r="B162" t="s">
        <v>1376</v>
      </c>
      <c r="C162" t="s">
        <v>1304</v>
      </c>
      <c r="D162" t="s">
        <v>15</v>
      </c>
      <c r="E162" t="s">
        <v>20</v>
      </c>
      <c r="F162" t="s">
        <v>1280</v>
      </c>
      <c r="G162" t="s">
        <v>1286</v>
      </c>
      <c r="H162" t="s">
        <v>1292</v>
      </c>
      <c r="I162">
        <v>220</v>
      </c>
      <c r="J162" t="s">
        <v>1287</v>
      </c>
      <c r="K162" t="s">
        <v>1283</v>
      </c>
      <c r="L162" s="20">
        <v>41999</v>
      </c>
    </row>
    <row r="163" spans="1:12" x14ac:dyDescent="0.3">
      <c r="A163" t="s">
        <v>306</v>
      </c>
      <c r="B163" t="s">
        <v>1472</v>
      </c>
      <c r="C163">
        <v>25</v>
      </c>
      <c r="D163" t="s">
        <v>15</v>
      </c>
      <c r="E163" t="s">
        <v>16</v>
      </c>
      <c r="F163" t="s">
        <v>1298</v>
      </c>
      <c r="G163" s="8">
        <v>43845</v>
      </c>
      <c r="H163" t="s">
        <v>40</v>
      </c>
      <c r="I163">
        <v>200</v>
      </c>
      <c r="J163" t="s">
        <v>1305</v>
      </c>
      <c r="K163" t="s">
        <v>1288</v>
      </c>
      <c r="L163" s="20">
        <v>24233</v>
      </c>
    </row>
    <row r="164" spans="1:12" x14ac:dyDescent="0.3">
      <c r="A164" t="s">
        <v>308</v>
      </c>
      <c r="B164" t="s">
        <v>309</v>
      </c>
      <c r="C164">
        <v>60</v>
      </c>
      <c r="D164" t="s">
        <v>10</v>
      </c>
      <c r="E164" t="s">
        <v>11</v>
      </c>
      <c r="F164" t="s">
        <v>1284</v>
      </c>
      <c r="G164" s="8">
        <v>43549</v>
      </c>
      <c r="H164" t="s">
        <v>21</v>
      </c>
      <c r="I164">
        <v>160</v>
      </c>
      <c r="J164" t="s">
        <v>1283</v>
      </c>
      <c r="K164" t="s">
        <v>1288</v>
      </c>
      <c r="L164" s="8">
        <v>31781</v>
      </c>
    </row>
    <row r="165" spans="1:12" x14ac:dyDescent="0.3">
      <c r="A165" t="s">
        <v>310</v>
      </c>
      <c r="B165" t="s">
        <v>1473</v>
      </c>
      <c r="C165" t="s">
        <v>1283</v>
      </c>
      <c r="D165" t="s">
        <v>10</v>
      </c>
      <c r="E165" t="s">
        <v>27</v>
      </c>
      <c r="F165" t="s">
        <v>1298</v>
      </c>
      <c r="G165" t="s">
        <v>1295</v>
      </c>
      <c r="H165" t="s">
        <v>21</v>
      </c>
      <c r="I165">
        <v>220</v>
      </c>
      <c r="J165" t="s">
        <v>1283</v>
      </c>
      <c r="K165" t="s">
        <v>1288</v>
      </c>
      <c r="L165" t="s">
        <v>1474</v>
      </c>
    </row>
    <row r="166" spans="1:12" x14ac:dyDescent="0.3">
      <c r="A166" t="s">
        <v>312</v>
      </c>
      <c r="B166" t="s">
        <v>1475</v>
      </c>
      <c r="C166">
        <v>35</v>
      </c>
      <c r="D166" t="s">
        <v>15</v>
      </c>
      <c r="E166" t="s">
        <v>20</v>
      </c>
      <c r="F166" t="s">
        <v>1280</v>
      </c>
      <c r="G166" s="8">
        <v>43845</v>
      </c>
      <c r="H166" t="s">
        <v>17</v>
      </c>
      <c r="I166">
        <v>160</v>
      </c>
      <c r="J166" t="s">
        <v>1305</v>
      </c>
      <c r="K166" t="s">
        <v>1288</v>
      </c>
      <c r="L166" t="s">
        <v>1476</v>
      </c>
    </row>
    <row r="167" spans="1:12" x14ac:dyDescent="0.3">
      <c r="A167" t="s">
        <v>313</v>
      </c>
      <c r="B167" t="s">
        <v>1477</v>
      </c>
      <c r="C167" t="s">
        <v>1304</v>
      </c>
      <c r="D167" t="s">
        <v>10</v>
      </c>
      <c r="E167" t="s">
        <v>31</v>
      </c>
      <c r="F167" t="s">
        <v>1298</v>
      </c>
      <c r="G167" s="8">
        <v>43549</v>
      </c>
      <c r="H167" t="s">
        <v>40</v>
      </c>
      <c r="I167">
        <v>180</v>
      </c>
      <c r="J167" t="s">
        <v>1281</v>
      </c>
      <c r="K167" t="s">
        <v>1293</v>
      </c>
    </row>
    <row r="168" spans="1:12" x14ac:dyDescent="0.3">
      <c r="A168" t="s">
        <v>315</v>
      </c>
      <c r="B168" t="s">
        <v>1478</v>
      </c>
      <c r="C168" t="s">
        <v>1304</v>
      </c>
      <c r="D168" t="s">
        <v>15</v>
      </c>
      <c r="E168" t="s">
        <v>31</v>
      </c>
      <c r="F168" t="s">
        <v>1298</v>
      </c>
      <c r="G168" s="20">
        <v>43195</v>
      </c>
      <c r="H168" t="s">
        <v>40</v>
      </c>
      <c r="I168">
        <v>200</v>
      </c>
      <c r="J168" t="s">
        <v>1281</v>
      </c>
      <c r="K168" t="s">
        <v>1331</v>
      </c>
      <c r="L168" t="s">
        <v>1479</v>
      </c>
    </row>
    <row r="169" spans="1:12" x14ac:dyDescent="0.3">
      <c r="A169" t="s">
        <v>317</v>
      </c>
      <c r="B169" t="s">
        <v>1480</v>
      </c>
      <c r="C169">
        <v>35</v>
      </c>
      <c r="D169" t="s">
        <v>1336</v>
      </c>
      <c r="E169" t="s">
        <v>11</v>
      </c>
      <c r="F169" t="s">
        <v>1284</v>
      </c>
      <c r="G169" t="s">
        <v>1286</v>
      </c>
      <c r="H169" t="s">
        <v>12</v>
      </c>
      <c r="I169">
        <v>220</v>
      </c>
      <c r="J169" t="s">
        <v>1287</v>
      </c>
      <c r="K169" t="s">
        <v>1331</v>
      </c>
      <c r="L169" s="8">
        <v>38576</v>
      </c>
    </row>
    <row r="170" spans="1:12" x14ac:dyDescent="0.3">
      <c r="A170" t="s">
        <v>319</v>
      </c>
      <c r="B170" t="s">
        <v>1481</v>
      </c>
      <c r="C170" t="s">
        <v>1283</v>
      </c>
      <c r="D170" t="s">
        <v>10</v>
      </c>
      <c r="E170" t="s">
        <v>20</v>
      </c>
      <c r="F170" t="s">
        <v>1291</v>
      </c>
      <c r="G170" t="s">
        <v>1295</v>
      </c>
      <c r="H170" t="s">
        <v>12</v>
      </c>
      <c r="I170">
        <v>200</v>
      </c>
      <c r="J170" t="s">
        <v>1283</v>
      </c>
      <c r="K170" t="s">
        <v>1288</v>
      </c>
    </row>
    <row r="171" spans="1:12" x14ac:dyDescent="0.3">
      <c r="A171" t="s">
        <v>321</v>
      </c>
      <c r="B171" t="s">
        <v>1482</v>
      </c>
      <c r="C171" t="s">
        <v>1283</v>
      </c>
      <c r="D171" t="s">
        <v>15</v>
      </c>
      <c r="E171" t="s">
        <v>16</v>
      </c>
      <c r="F171" t="s">
        <v>1280</v>
      </c>
      <c r="G171" t="s">
        <v>1286</v>
      </c>
      <c r="H171" t="s">
        <v>12</v>
      </c>
      <c r="I171">
        <v>180</v>
      </c>
      <c r="J171" t="s">
        <v>1281</v>
      </c>
      <c r="K171" t="s">
        <v>1293</v>
      </c>
      <c r="L171" t="s">
        <v>1483</v>
      </c>
    </row>
    <row r="172" spans="1:12" x14ac:dyDescent="0.3">
      <c r="A172" t="s">
        <v>323</v>
      </c>
      <c r="B172" t="s">
        <v>1375</v>
      </c>
      <c r="C172">
        <v>60</v>
      </c>
      <c r="D172" t="s">
        <v>1336</v>
      </c>
      <c r="E172" t="s">
        <v>31</v>
      </c>
      <c r="F172" t="s">
        <v>1284</v>
      </c>
      <c r="G172" s="20">
        <v>43195</v>
      </c>
      <c r="H172" t="s">
        <v>1292</v>
      </c>
      <c r="I172">
        <v>200</v>
      </c>
      <c r="J172" t="s">
        <v>1281</v>
      </c>
      <c r="K172" t="s">
        <v>1293</v>
      </c>
      <c r="L172" t="s">
        <v>1484</v>
      </c>
    </row>
    <row r="173" spans="1:12" x14ac:dyDescent="0.3">
      <c r="A173" t="s">
        <v>324</v>
      </c>
      <c r="B173" t="s">
        <v>1485</v>
      </c>
      <c r="C173">
        <v>60</v>
      </c>
      <c r="D173" t="s">
        <v>1336</v>
      </c>
      <c r="E173" t="s">
        <v>11</v>
      </c>
      <c r="F173" t="s">
        <v>1298</v>
      </c>
      <c r="G173" s="8">
        <v>43549</v>
      </c>
      <c r="H173" t="s">
        <v>12</v>
      </c>
      <c r="I173">
        <v>200</v>
      </c>
      <c r="J173" t="s">
        <v>1283</v>
      </c>
      <c r="K173" t="s">
        <v>1288</v>
      </c>
      <c r="L173" t="s">
        <v>1464</v>
      </c>
    </row>
    <row r="174" spans="1:12" x14ac:dyDescent="0.3">
      <c r="A174" t="s">
        <v>325</v>
      </c>
      <c r="B174" t="s">
        <v>1373</v>
      </c>
      <c r="C174">
        <v>70</v>
      </c>
      <c r="D174" t="s">
        <v>15</v>
      </c>
      <c r="E174" t="s">
        <v>20</v>
      </c>
      <c r="F174" t="s">
        <v>1298</v>
      </c>
      <c r="G174" s="20">
        <v>43195</v>
      </c>
      <c r="H174" t="s">
        <v>40</v>
      </c>
      <c r="I174" t="s">
        <v>1292</v>
      </c>
      <c r="K174" t="s">
        <v>1322</v>
      </c>
    </row>
    <row r="175" spans="1:12" x14ac:dyDescent="0.3">
      <c r="A175" t="s">
        <v>326</v>
      </c>
      <c r="B175" t="s">
        <v>1485</v>
      </c>
      <c r="C175">
        <v>70</v>
      </c>
      <c r="D175" t="s">
        <v>10</v>
      </c>
      <c r="E175" t="s">
        <v>20</v>
      </c>
      <c r="F175" t="s">
        <v>1291</v>
      </c>
      <c r="G175" s="20">
        <v>43195</v>
      </c>
      <c r="H175" t="s">
        <v>1292</v>
      </c>
      <c r="I175">
        <v>200</v>
      </c>
      <c r="J175" t="s">
        <v>1281</v>
      </c>
      <c r="K175" t="s">
        <v>1288</v>
      </c>
      <c r="L175" s="20">
        <v>29156</v>
      </c>
    </row>
    <row r="176" spans="1:12" x14ac:dyDescent="0.3">
      <c r="A176" t="s">
        <v>327</v>
      </c>
      <c r="B176" t="s">
        <v>1371</v>
      </c>
      <c r="C176">
        <v>25</v>
      </c>
      <c r="D176" t="s">
        <v>15</v>
      </c>
      <c r="E176" t="s">
        <v>20</v>
      </c>
      <c r="F176" t="s">
        <v>1280</v>
      </c>
      <c r="G176" t="s">
        <v>1286</v>
      </c>
      <c r="H176" t="s">
        <v>21</v>
      </c>
      <c r="I176">
        <v>160</v>
      </c>
      <c r="J176" t="s">
        <v>1305</v>
      </c>
      <c r="K176" t="s">
        <v>1322</v>
      </c>
      <c r="L176" t="s">
        <v>1325</v>
      </c>
    </row>
    <row r="177" spans="1:12" x14ac:dyDescent="0.3">
      <c r="A177" t="s">
        <v>328</v>
      </c>
      <c r="B177" t="s">
        <v>1485</v>
      </c>
      <c r="C177" t="s">
        <v>1304</v>
      </c>
      <c r="D177" t="s">
        <v>1336</v>
      </c>
      <c r="E177" t="s">
        <v>20</v>
      </c>
      <c r="F177" t="s">
        <v>1280</v>
      </c>
      <c r="G177" t="s">
        <v>1295</v>
      </c>
      <c r="H177" t="s">
        <v>17</v>
      </c>
      <c r="I177">
        <v>220</v>
      </c>
      <c r="J177" t="s">
        <v>1287</v>
      </c>
      <c r="K177" t="s">
        <v>1288</v>
      </c>
      <c r="L177" s="20">
        <v>32445</v>
      </c>
    </row>
    <row r="178" spans="1:12" x14ac:dyDescent="0.3">
      <c r="A178" t="s">
        <v>329</v>
      </c>
      <c r="B178" t="s">
        <v>1485</v>
      </c>
      <c r="C178">
        <v>60</v>
      </c>
      <c r="D178" t="s">
        <v>15</v>
      </c>
      <c r="E178" t="s">
        <v>20</v>
      </c>
      <c r="F178" t="s">
        <v>1307</v>
      </c>
      <c r="G178" s="20">
        <v>43195</v>
      </c>
      <c r="H178" t="s">
        <v>12</v>
      </c>
      <c r="I178" t="s">
        <v>1292</v>
      </c>
      <c r="J178" t="s">
        <v>1281</v>
      </c>
      <c r="K178" t="s">
        <v>1322</v>
      </c>
      <c r="L178" s="8">
        <v>29258</v>
      </c>
    </row>
    <row r="179" spans="1:12" x14ac:dyDescent="0.3">
      <c r="A179" t="s">
        <v>330</v>
      </c>
      <c r="B179" t="s">
        <v>1469</v>
      </c>
      <c r="C179" t="s">
        <v>1283</v>
      </c>
      <c r="D179" t="s">
        <v>10</v>
      </c>
      <c r="E179" t="s">
        <v>31</v>
      </c>
      <c r="F179" t="s">
        <v>1280</v>
      </c>
      <c r="G179" t="s">
        <v>1286</v>
      </c>
      <c r="H179" t="s">
        <v>21</v>
      </c>
      <c r="I179">
        <v>220</v>
      </c>
      <c r="J179" t="s">
        <v>1281</v>
      </c>
      <c r="K179" t="s">
        <v>1322</v>
      </c>
      <c r="L179" t="s">
        <v>1486</v>
      </c>
    </row>
    <row r="180" spans="1:12" x14ac:dyDescent="0.3">
      <c r="A180" t="s">
        <v>331</v>
      </c>
      <c r="B180" t="s">
        <v>1469</v>
      </c>
      <c r="C180">
        <v>35</v>
      </c>
      <c r="D180" t="s">
        <v>1336</v>
      </c>
      <c r="E180" t="s">
        <v>11</v>
      </c>
      <c r="F180" t="s">
        <v>1291</v>
      </c>
      <c r="G180" t="s">
        <v>1295</v>
      </c>
      <c r="H180" t="s">
        <v>40</v>
      </c>
      <c r="I180">
        <v>220</v>
      </c>
      <c r="K180" t="s">
        <v>1288</v>
      </c>
      <c r="L180" s="8">
        <v>20886</v>
      </c>
    </row>
    <row r="181" spans="1:12" x14ac:dyDescent="0.3">
      <c r="A181" t="s">
        <v>332</v>
      </c>
      <c r="B181" t="s">
        <v>1376</v>
      </c>
      <c r="C181" t="s">
        <v>1283</v>
      </c>
      <c r="D181" t="s">
        <v>15</v>
      </c>
      <c r="E181" t="s">
        <v>20</v>
      </c>
      <c r="F181" t="s">
        <v>1307</v>
      </c>
      <c r="G181" s="8">
        <v>43549</v>
      </c>
      <c r="H181" t="s">
        <v>17</v>
      </c>
      <c r="I181">
        <v>180</v>
      </c>
      <c r="J181" t="s">
        <v>1305</v>
      </c>
      <c r="K181" t="s">
        <v>1322</v>
      </c>
    </row>
    <row r="182" spans="1:12" x14ac:dyDescent="0.3">
      <c r="A182" t="s">
        <v>333</v>
      </c>
      <c r="B182" t="s">
        <v>1370</v>
      </c>
      <c r="C182" t="s">
        <v>1304</v>
      </c>
      <c r="D182" t="s">
        <v>10</v>
      </c>
      <c r="E182" t="s">
        <v>27</v>
      </c>
      <c r="F182" t="s">
        <v>1307</v>
      </c>
      <c r="G182" s="8">
        <v>43549</v>
      </c>
      <c r="H182" t="s">
        <v>21</v>
      </c>
      <c r="I182">
        <v>180</v>
      </c>
      <c r="J182" t="s">
        <v>1287</v>
      </c>
      <c r="K182" t="s">
        <v>1283</v>
      </c>
      <c r="L182" s="8">
        <v>42768</v>
      </c>
    </row>
    <row r="183" spans="1:12" x14ac:dyDescent="0.3">
      <c r="A183" t="s">
        <v>334</v>
      </c>
      <c r="B183" t="s">
        <v>1373</v>
      </c>
      <c r="C183">
        <v>70</v>
      </c>
      <c r="D183" t="s">
        <v>1336</v>
      </c>
      <c r="E183" t="s">
        <v>27</v>
      </c>
      <c r="F183" t="s">
        <v>1298</v>
      </c>
      <c r="G183" s="8">
        <v>43845</v>
      </c>
      <c r="H183" t="s">
        <v>17</v>
      </c>
      <c r="I183" t="s">
        <v>1292</v>
      </c>
      <c r="J183" t="s">
        <v>1281</v>
      </c>
      <c r="K183" t="s">
        <v>1331</v>
      </c>
      <c r="L183" s="20">
        <v>32430</v>
      </c>
    </row>
    <row r="184" spans="1:12" x14ac:dyDescent="0.3">
      <c r="A184" t="s">
        <v>335</v>
      </c>
      <c r="B184" t="s">
        <v>1485</v>
      </c>
      <c r="C184" t="s">
        <v>1283</v>
      </c>
      <c r="D184" t="s">
        <v>10</v>
      </c>
      <c r="E184" t="s">
        <v>11</v>
      </c>
      <c r="F184" t="s">
        <v>1298</v>
      </c>
      <c r="G184" t="s">
        <v>1286</v>
      </c>
      <c r="H184" t="s">
        <v>12</v>
      </c>
      <c r="I184">
        <v>180</v>
      </c>
      <c r="J184" t="s">
        <v>1287</v>
      </c>
      <c r="K184" t="s">
        <v>1293</v>
      </c>
      <c r="L184" t="s">
        <v>1487</v>
      </c>
    </row>
    <row r="185" spans="1:12" x14ac:dyDescent="0.3">
      <c r="A185" t="s">
        <v>336</v>
      </c>
      <c r="B185" t="s">
        <v>1485</v>
      </c>
      <c r="C185">
        <v>25</v>
      </c>
      <c r="D185" t="s">
        <v>1336</v>
      </c>
      <c r="E185" t="s">
        <v>16</v>
      </c>
      <c r="F185" t="s">
        <v>1280</v>
      </c>
      <c r="G185" t="s">
        <v>1295</v>
      </c>
      <c r="H185" t="s">
        <v>40</v>
      </c>
      <c r="I185">
        <v>180</v>
      </c>
      <c r="J185" t="s">
        <v>1283</v>
      </c>
      <c r="K185" t="s">
        <v>1322</v>
      </c>
      <c r="L185" s="20">
        <v>20416</v>
      </c>
    </row>
    <row r="186" spans="1:12" x14ac:dyDescent="0.3">
      <c r="A186" t="s">
        <v>337</v>
      </c>
      <c r="B186" t="s">
        <v>1375</v>
      </c>
      <c r="C186" t="s">
        <v>1304</v>
      </c>
      <c r="D186" t="s">
        <v>15</v>
      </c>
      <c r="E186" t="s">
        <v>16</v>
      </c>
      <c r="F186" t="s">
        <v>1307</v>
      </c>
      <c r="G186" s="20">
        <v>43195</v>
      </c>
      <c r="H186" t="s">
        <v>17</v>
      </c>
      <c r="I186">
        <v>180</v>
      </c>
      <c r="J186" t="s">
        <v>1281</v>
      </c>
      <c r="K186" t="s">
        <v>1322</v>
      </c>
      <c r="L186" s="20">
        <v>25060</v>
      </c>
    </row>
    <row r="187" spans="1:12" x14ac:dyDescent="0.3">
      <c r="A187" t="s">
        <v>338</v>
      </c>
      <c r="B187" t="s">
        <v>1469</v>
      </c>
      <c r="C187">
        <v>70</v>
      </c>
      <c r="D187" t="s">
        <v>10</v>
      </c>
      <c r="E187" t="s">
        <v>16</v>
      </c>
      <c r="F187" t="s">
        <v>1298</v>
      </c>
      <c r="G187" s="8">
        <v>43549</v>
      </c>
      <c r="H187" t="s">
        <v>21</v>
      </c>
      <c r="I187">
        <v>220</v>
      </c>
      <c r="J187" t="s">
        <v>1281</v>
      </c>
      <c r="K187" t="s">
        <v>1293</v>
      </c>
      <c r="L187" s="8">
        <v>39937</v>
      </c>
    </row>
    <row r="188" spans="1:12" x14ac:dyDescent="0.3">
      <c r="A188" t="s">
        <v>339</v>
      </c>
      <c r="B188" t="s">
        <v>1373</v>
      </c>
      <c r="C188">
        <v>35</v>
      </c>
      <c r="D188" t="s">
        <v>1336</v>
      </c>
      <c r="E188" t="s">
        <v>27</v>
      </c>
      <c r="F188" t="s">
        <v>1291</v>
      </c>
      <c r="G188" t="s">
        <v>1295</v>
      </c>
      <c r="H188" t="s">
        <v>12</v>
      </c>
      <c r="I188" t="s">
        <v>1292</v>
      </c>
      <c r="J188" t="s">
        <v>1283</v>
      </c>
      <c r="K188" t="s">
        <v>1322</v>
      </c>
      <c r="L188" t="s">
        <v>1334</v>
      </c>
    </row>
    <row r="189" spans="1:12" x14ac:dyDescent="0.3">
      <c r="A189" t="s">
        <v>340</v>
      </c>
      <c r="B189" t="s">
        <v>1467</v>
      </c>
      <c r="C189">
        <v>70</v>
      </c>
      <c r="D189" t="s">
        <v>10</v>
      </c>
      <c r="E189" t="s">
        <v>16</v>
      </c>
      <c r="F189" t="s">
        <v>1298</v>
      </c>
      <c r="G189" t="s">
        <v>1286</v>
      </c>
      <c r="H189" t="s">
        <v>12</v>
      </c>
      <c r="I189">
        <v>220</v>
      </c>
      <c r="K189" t="s">
        <v>1293</v>
      </c>
      <c r="L189" s="8">
        <v>34789</v>
      </c>
    </row>
    <row r="190" spans="1:12" x14ac:dyDescent="0.3">
      <c r="A190" t="s">
        <v>341</v>
      </c>
      <c r="B190" t="s">
        <v>1376</v>
      </c>
      <c r="C190">
        <v>25</v>
      </c>
      <c r="D190" t="s">
        <v>10</v>
      </c>
      <c r="E190" t="s">
        <v>31</v>
      </c>
      <c r="F190" t="s">
        <v>1298</v>
      </c>
      <c r="G190" s="8">
        <v>43845</v>
      </c>
      <c r="H190" t="s">
        <v>21</v>
      </c>
      <c r="I190">
        <v>160</v>
      </c>
      <c r="J190" t="s">
        <v>1281</v>
      </c>
      <c r="K190" t="s">
        <v>1288</v>
      </c>
      <c r="L190" t="s">
        <v>1488</v>
      </c>
    </row>
    <row r="191" spans="1:12" x14ac:dyDescent="0.3">
      <c r="A191" t="s">
        <v>342</v>
      </c>
      <c r="B191" t="s">
        <v>1370</v>
      </c>
      <c r="C191" t="s">
        <v>1304</v>
      </c>
      <c r="D191" t="s">
        <v>15</v>
      </c>
      <c r="E191" t="s">
        <v>20</v>
      </c>
      <c r="F191" t="s">
        <v>1307</v>
      </c>
      <c r="G191" s="8">
        <v>43549</v>
      </c>
      <c r="H191" t="s">
        <v>21</v>
      </c>
      <c r="I191">
        <v>220</v>
      </c>
      <c r="J191" t="s">
        <v>1287</v>
      </c>
      <c r="K191" t="s">
        <v>1283</v>
      </c>
      <c r="L191" s="20">
        <v>38426</v>
      </c>
    </row>
    <row r="192" spans="1:12" x14ac:dyDescent="0.3">
      <c r="A192" t="s">
        <v>343</v>
      </c>
      <c r="B192" t="s">
        <v>1374</v>
      </c>
      <c r="C192">
        <v>35</v>
      </c>
      <c r="D192" t="s">
        <v>10</v>
      </c>
      <c r="E192" t="s">
        <v>27</v>
      </c>
      <c r="F192" t="s">
        <v>1307</v>
      </c>
      <c r="G192" t="s">
        <v>1295</v>
      </c>
      <c r="H192" t="s">
        <v>17</v>
      </c>
      <c r="I192">
        <v>160</v>
      </c>
      <c r="J192" t="s">
        <v>1305</v>
      </c>
      <c r="K192" t="s">
        <v>1283</v>
      </c>
      <c r="L192" s="8">
        <v>27346</v>
      </c>
    </row>
    <row r="193" spans="1:12" x14ac:dyDescent="0.3">
      <c r="A193" t="s">
        <v>344</v>
      </c>
      <c r="B193" t="s">
        <v>1370</v>
      </c>
      <c r="C193">
        <v>25</v>
      </c>
      <c r="D193" t="s">
        <v>1336</v>
      </c>
      <c r="E193" t="s">
        <v>11</v>
      </c>
      <c r="F193" t="s">
        <v>1284</v>
      </c>
      <c r="G193" t="s">
        <v>1295</v>
      </c>
      <c r="H193" t="s">
        <v>1292</v>
      </c>
      <c r="I193">
        <v>200</v>
      </c>
      <c r="J193" t="s">
        <v>1287</v>
      </c>
      <c r="K193" t="s">
        <v>1331</v>
      </c>
      <c r="L193" s="20">
        <v>38605</v>
      </c>
    </row>
    <row r="194" spans="1:12" x14ac:dyDescent="0.3">
      <c r="A194" t="s">
        <v>345</v>
      </c>
      <c r="B194" t="s">
        <v>1371</v>
      </c>
      <c r="C194">
        <v>70</v>
      </c>
      <c r="D194" t="s">
        <v>1336</v>
      </c>
      <c r="E194" t="s">
        <v>11</v>
      </c>
      <c r="F194" t="s">
        <v>1291</v>
      </c>
      <c r="G194" t="s">
        <v>1295</v>
      </c>
      <c r="H194" t="s">
        <v>12</v>
      </c>
      <c r="I194">
        <v>200</v>
      </c>
      <c r="K194" t="s">
        <v>1322</v>
      </c>
      <c r="L194" t="s">
        <v>1325</v>
      </c>
    </row>
    <row r="195" spans="1:12" x14ac:dyDescent="0.3">
      <c r="A195" t="s">
        <v>346</v>
      </c>
      <c r="B195" t="s">
        <v>1485</v>
      </c>
      <c r="C195">
        <v>25</v>
      </c>
      <c r="D195" t="s">
        <v>1336</v>
      </c>
      <c r="E195" t="s">
        <v>20</v>
      </c>
      <c r="F195" t="s">
        <v>1307</v>
      </c>
      <c r="G195" t="s">
        <v>1286</v>
      </c>
      <c r="H195" t="s">
        <v>17</v>
      </c>
      <c r="I195">
        <v>160</v>
      </c>
      <c r="J195" t="s">
        <v>1305</v>
      </c>
      <c r="K195" t="s">
        <v>1331</v>
      </c>
      <c r="L195" t="s">
        <v>1489</v>
      </c>
    </row>
    <row r="196" spans="1:12" x14ac:dyDescent="0.3">
      <c r="A196" t="s">
        <v>347</v>
      </c>
      <c r="B196" t="s">
        <v>1376</v>
      </c>
      <c r="C196" t="s">
        <v>1304</v>
      </c>
      <c r="D196" t="s">
        <v>1336</v>
      </c>
      <c r="E196" t="s">
        <v>27</v>
      </c>
      <c r="F196" t="s">
        <v>1280</v>
      </c>
      <c r="G196" t="s">
        <v>1286</v>
      </c>
      <c r="H196" t="s">
        <v>21</v>
      </c>
      <c r="I196">
        <v>160</v>
      </c>
      <c r="J196" t="s">
        <v>1287</v>
      </c>
      <c r="K196" t="s">
        <v>1288</v>
      </c>
      <c r="L196" s="8">
        <v>19581</v>
      </c>
    </row>
    <row r="197" spans="1:12" x14ac:dyDescent="0.3">
      <c r="A197" t="s">
        <v>348</v>
      </c>
      <c r="B197" t="s">
        <v>1371</v>
      </c>
      <c r="C197">
        <v>60</v>
      </c>
      <c r="D197" t="s">
        <v>15</v>
      </c>
      <c r="E197" t="s">
        <v>16</v>
      </c>
      <c r="F197" t="s">
        <v>1291</v>
      </c>
      <c r="G197" t="s">
        <v>1286</v>
      </c>
      <c r="H197" t="s">
        <v>17</v>
      </c>
      <c r="I197">
        <v>220</v>
      </c>
      <c r="J197" t="s">
        <v>1287</v>
      </c>
      <c r="K197" t="s">
        <v>1283</v>
      </c>
      <c r="L197" t="s">
        <v>1490</v>
      </c>
    </row>
    <row r="198" spans="1:12" x14ac:dyDescent="0.3">
      <c r="A198" t="s">
        <v>349</v>
      </c>
      <c r="B198" t="s">
        <v>1373</v>
      </c>
      <c r="C198">
        <v>25</v>
      </c>
      <c r="D198" t="s">
        <v>10</v>
      </c>
      <c r="E198" t="s">
        <v>16</v>
      </c>
      <c r="F198" t="s">
        <v>1291</v>
      </c>
      <c r="G198" s="20">
        <v>43195</v>
      </c>
      <c r="H198" t="s">
        <v>21</v>
      </c>
      <c r="I198">
        <v>160</v>
      </c>
      <c r="J198" t="s">
        <v>1283</v>
      </c>
      <c r="K198" t="s">
        <v>1288</v>
      </c>
      <c r="L198" s="8">
        <v>19580</v>
      </c>
    </row>
    <row r="199" spans="1:12" x14ac:dyDescent="0.3">
      <c r="A199" t="s">
        <v>350</v>
      </c>
      <c r="B199" t="s">
        <v>1374</v>
      </c>
      <c r="C199">
        <v>25</v>
      </c>
      <c r="D199" t="s">
        <v>15</v>
      </c>
      <c r="E199" t="s">
        <v>31</v>
      </c>
      <c r="F199" t="s">
        <v>1307</v>
      </c>
      <c r="G199" t="s">
        <v>1295</v>
      </c>
      <c r="H199" t="s">
        <v>40</v>
      </c>
      <c r="I199" t="s">
        <v>1292</v>
      </c>
      <c r="K199" t="s">
        <v>1288</v>
      </c>
      <c r="L199" s="8">
        <v>27590</v>
      </c>
    </row>
    <row r="200" spans="1:12" x14ac:dyDescent="0.3">
      <c r="A200" t="s">
        <v>351</v>
      </c>
      <c r="B200" t="s">
        <v>1469</v>
      </c>
      <c r="C200">
        <v>70</v>
      </c>
      <c r="D200" t="s">
        <v>10</v>
      </c>
      <c r="E200" t="s">
        <v>31</v>
      </c>
      <c r="F200" t="s">
        <v>1291</v>
      </c>
      <c r="G200" s="8">
        <v>43549</v>
      </c>
      <c r="H200" t="s">
        <v>21</v>
      </c>
      <c r="I200">
        <v>200</v>
      </c>
      <c r="J200" t="s">
        <v>1283</v>
      </c>
      <c r="K200" t="s">
        <v>1322</v>
      </c>
    </row>
    <row r="201" spans="1:12" x14ac:dyDescent="0.3">
      <c r="A201" t="s">
        <v>352</v>
      </c>
      <c r="B201" t="s">
        <v>1376</v>
      </c>
      <c r="C201">
        <v>70</v>
      </c>
      <c r="D201" t="s">
        <v>10</v>
      </c>
      <c r="E201" t="s">
        <v>16</v>
      </c>
      <c r="F201" t="s">
        <v>1307</v>
      </c>
      <c r="G201" t="s">
        <v>1286</v>
      </c>
      <c r="H201" t="s">
        <v>21</v>
      </c>
      <c r="I201">
        <v>200</v>
      </c>
      <c r="J201" t="s">
        <v>1305</v>
      </c>
      <c r="K201" t="s">
        <v>1288</v>
      </c>
      <c r="L201">
        <v>123456</v>
      </c>
    </row>
    <row r="202" spans="1:12" x14ac:dyDescent="0.3">
      <c r="A202" t="s">
        <v>353</v>
      </c>
      <c r="B202" t="s">
        <v>1376</v>
      </c>
      <c r="C202">
        <v>35</v>
      </c>
      <c r="D202" t="s">
        <v>10</v>
      </c>
      <c r="E202" t="s">
        <v>11</v>
      </c>
      <c r="F202" t="s">
        <v>1298</v>
      </c>
      <c r="G202" t="s">
        <v>1286</v>
      </c>
      <c r="H202" t="s">
        <v>21</v>
      </c>
      <c r="I202">
        <v>160</v>
      </c>
      <c r="J202" t="s">
        <v>1283</v>
      </c>
      <c r="K202" t="s">
        <v>1283</v>
      </c>
      <c r="L202" t="s">
        <v>1491</v>
      </c>
    </row>
    <row r="203" spans="1:12" x14ac:dyDescent="0.3">
      <c r="A203" t="s">
        <v>354</v>
      </c>
      <c r="B203" t="s">
        <v>1485</v>
      </c>
      <c r="C203">
        <v>70</v>
      </c>
      <c r="D203" t="s">
        <v>15</v>
      </c>
      <c r="E203" t="s">
        <v>11</v>
      </c>
      <c r="F203" t="s">
        <v>1284</v>
      </c>
      <c r="G203" t="s">
        <v>1295</v>
      </c>
      <c r="H203" t="s">
        <v>1292</v>
      </c>
      <c r="I203">
        <v>180</v>
      </c>
      <c r="K203" t="s">
        <v>1331</v>
      </c>
      <c r="L203" s="8">
        <v>21400</v>
      </c>
    </row>
    <row r="204" spans="1:12" x14ac:dyDescent="0.3">
      <c r="A204" t="s">
        <v>355</v>
      </c>
      <c r="B204" t="s">
        <v>1377</v>
      </c>
      <c r="C204" t="s">
        <v>1283</v>
      </c>
      <c r="D204" t="s">
        <v>10</v>
      </c>
      <c r="E204" t="s">
        <v>31</v>
      </c>
      <c r="F204" t="s">
        <v>1298</v>
      </c>
      <c r="G204" t="s">
        <v>1286</v>
      </c>
      <c r="H204" t="s">
        <v>21</v>
      </c>
      <c r="I204">
        <v>180</v>
      </c>
      <c r="J204" t="s">
        <v>1281</v>
      </c>
      <c r="K204" t="s">
        <v>1283</v>
      </c>
      <c r="L204" s="8">
        <v>26787</v>
      </c>
    </row>
    <row r="205" spans="1:12" x14ac:dyDescent="0.3">
      <c r="A205" t="s">
        <v>356</v>
      </c>
      <c r="B205" t="s">
        <v>1376</v>
      </c>
      <c r="C205" t="s">
        <v>1304</v>
      </c>
      <c r="D205" t="s">
        <v>15</v>
      </c>
      <c r="E205" t="s">
        <v>20</v>
      </c>
      <c r="F205" t="s">
        <v>1307</v>
      </c>
      <c r="G205" s="20">
        <v>43195</v>
      </c>
      <c r="H205" t="s">
        <v>12</v>
      </c>
      <c r="I205">
        <v>160</v>
      </c>
      <c r="J205" t="s">
        <v>1281</v>
      </c>
      <c r="K205" t="s">
        <v>1322</v>
      </c>
      <c r="L205" s="8">
        <v>22102</v>
      </c>
    </row>
    <row r="206" spans="1:12" x14ac:dyDescent="0.3">
      <c r="A206" t="s">
        <v>357</v>
      </c>
      <c r="B206" t="s">
        <v>1375</v>
      </c>
      <c r="C206" t="s">
        <v>1304</v>
      </c>
      <c r="D206" t="s">
        <v>1336</v>
      </c>
      <c r="E206" t="s">
        <v>16</v>
      </c>
      <c r="F206" t="s">
        <v>1307</v>
      </c>
      <c r="G206" s="20">
        <v>43195</v>
      </c>
      <c r="H206" t="s">
        <v>12</v>
      </c>
      <c r="I206" t="s">
        <v>1292</v>
      </c>
      <c r="J206" t="s">
        <v>1305</v>
      </c>
      <c r="K206" t="s">
        <v>1283</v>
      </c>
      <c r="L206" t="s">
        <v>1492</v>
      </c>
    </row>
    <row r="207" spans="1:12" x14ac:dyDescent="0.3">
      <c r="A207" t="s">
        <v>358</v>
      </c>
      <c r="B207" t="s">
        <v>1374</v>
      </c>
      <c r="C207">
        <v>60</v>
      </c>
      <c r="D207" t="s">
        <v>1336</v>
      </c>
      <c r="E207" t="s">
        <v>31</v>
      </c>
      <c r="F207" t="s">
        <v>1298</v>
      </c>
      <c r="G207" t="s">
        <v>1286</v>
      </c>
      <c r="H207" t="s">
        <v>17</v>
      </c>
      <c r="I207">
        <v>180</v>
      </c>
      <c r="J207" t="s">
        <v>1281</v>
      </c>
      <c r="K207" t="s">
        <v>1293</v>
      </c>
      <c r="L207" s="8">
        <v>37352</v>
      </c>
    </row>
    <row r="208" spans="1:12" x14ac:dyDescent="0.3">
      <c r="A208" t="s">
        <v>359</v>
      </c>
      <c r="B208" t="s">
        <v>1374</v>
      </c>
      <c r="C208">
        <v>60</v>
      </c>
      <c r="D208" t="s">
        <v>10</v>
      </c>
      <c r="E208" t="s">
        <v>31</v>
      </c>
      <c r="F208" t="s">
        <v>1280</v>
      </c>
      <c r="G208" t="s">
        <v>1295</v>
      </c>
      <c r="H208" t="s">
        <v>1292</v>
      </c>
      <c r="I208">
        <v>160</v>
      </c>
      <c r="J208" t="s">
        <v>1283</v>
      </c>
      <c r="K208" t="s">
        <v>1331</v>
      </c>
      <c r="L208" s="20">
        <v>33265</v>
      </c>
    </row>
    <row r="209" spans="1:12" x14ac:dyDescent="0.3">
      <c r="A209" t="s">
        <v>360</v>
      </c>
      <c r="B209" t="s">
        <v>1375</v>
      </c>
      <c r="C209" t="s">
        <v>1304</v>
      </c>
      <c r="D209" t="s">
        <v>15</v>
      </c>
      <c r="E209" t="s">
        <v>16</v>
      </c>
      <c r="F209" t="s">
        <v>1280</v>
      </c>
      <c r="G209" t="s">
        <v>1295</v>
      </c>
      <c r="H209" t="s">
        <v>17</v>
      </c>
      <c r="I209" t="s">
        <v>1292</v>
      </c>
      <c r="J209" t="s">
        <v>1305</v>
      </c>
      <c r="K209" t="s">
        <v>1293</v>
      </c>
      <c r="L209" s="8">
        <v>35406</v>
      </c>
    </row>
    <row r="210" spans="1:12" x14ac:dyDescent="0.3">
      <c r="A210" t="s">
        <v>361</v>
      </c>
      <c r="B210" t="s">
        <v>1467</v>
      </c>
      <c r="C210">
        <v>60</v>
      </c>
      <c r="D210" t="s">
        <v>1336</v>
      </c>
      <c r="E210" t="s">
        <v>16</v>
      </c>
      <c r="F210" t="s">
        <v>1280</v>
      </c>
      <c r="G210" t="s">
        <v>1295</v>
      </c>
      <c r="H210" t="s">
        <v>12</v>
      </c>
      <c r="I210" t="s">
        <v>1292</v>
      </c>
      <c r="K210" t="s">
        <v>1293</v>
      </c>
      <c r="L210" s="20">
        <v>42666</v>
      </c>
    </row>
    <row r="211" spans="1:12" x14ac:dyDescent="0.3">
      <c r="A211" t="s">
        <v>362</v>
      </c>
      <c r="B211" t="s">
        <v>1375</v>
      </c>
      <c r="C211">
        <v>35</v>
      </c>
      <c r="D211" t="s">
        <v>15</v>
      </c>
      <c r="E211" t="s">
        <v>11</v>
      </c>
      <c r="F211" t="s">
        <v>1307</v>
      </c>
      <c r="G211" s="8">
        <v>43845</v>
      </c>
      <c r="H211" t="s">
        <v>12</v>
      </c>
      <c r="I211">
        <v>220</v>
      </c>
      <c r="J211" t="s">
        <v>1305</v>
      </c>
      <c r="K211" t="s">
        <v>1322</v>
      </c>
      <c r="L211" t="s">
        <v>1325</v>
      </c>
    </row>
    <row r="212" spans="1:12" x14ac:dyDescent="0.3">
      <c r="A212" t="s">
        <v>363</v>
      </c>
      <c r="B212" t="s">
        <v>1375</v>
      </c>
      <c r="C212">
        <v>70</v>
      </c>
      <c r="D212" t="s">
        <v>15</v>
      </c>
      <c r="E212" t="s">
        <v>20</v>
      </c>
      <c r="F212" t="s">
        <v>1291</v>
      </c>
      <c r="G212" t="s">
        <v>1286</v>
      </c>
      <c r="H212" t="s">
        <v>40</v>
      </c>
      <c r="I212" t="s">
        <v>1292</v>
      </c>
      <c r="J212" t="s">
        <v>1305</v>
      </c>
      <c r="K212" t="s">
        <v>1288</v>
      </c>
      <c r="L212" s="8">
        <v>19034</v>
      </c>
    </row>
    <row r="213" spans="1:12" x14ac:dyDescent="0.3">
      <c r="A213" t="s">
        <v>364</v>
      </c>
      <c r="B213" t="s">
        <v>1374</v>
      </c>
      <c r="C213" t="s">
        <v>1304</v>
      </c>
      <c r="D213" t="s">
        <v>10</v>
      </c>
      <c r="E213" t="s">
        <v>20</v>
      </c>
      <c r="F213" t="s">
        <v>1307</v>
      </c>
      <c r="G213" t="s">
        <v>1295</v>
      </c>
      <c r="H213" t="s">
        <v>21</v>
      </c>
      <c r="I213">
        <v>180</v>
      </c>
      <c r="J213" t="s">
        <v>1287</v>
      </c>
      <c r="K213" t="s">
        <v>1293</v>
      </c>
      <c r="L213" s="8">
        <v>32349</v>
      </c>
    </row>
    <row r="214" spans="1:12" x14ac:dyDescent="0.3">
      <c r="A214" t="s">
        <v>365</v>
      </c>
      <c r="B214" t="s">
        <v>1370</v>
      </c>
      <c r="C214">
        <v>60</v>
      </c>
      <c r="D214" t="s">
        <v>1336</v>
      </c>
      <c r="E214" t="s">
        <v>16</v>
      </c>
      <c r="F214" t="s">
        <v>1291</v>
      </c>
      <c r="G214" s="20">
        <v>43195</v>
      </c>
      <c r="H214" t="s">
        <v>12</v>
      </c>
      <c r="I214">
        <v>180</v>
      </c>
      <c r="J214" t="s">
        <v>1287</v>
      </c>
      <c r="K214" t="s">
        <v>1283</v>
      </c>
      <c r="L214" s="8">
        <v>28169</v>
      </c>
    </row>
    <row r="215" spans="1:12" x14ac:dyDescent="0.3">
      <c r="A215" t="s">
        <v>366</v>
      </c>
      <c r="B215" t="s">
        <v>1374</v>
      </c>
      <c r="C215" t="s">
        <v>1304</v>
      </c>
      <c r="D215" t="s">
        <v>10</v>
      </c>
      <c r="E215" t="s">
        <v>27</v>
      </c>
      <c r="F215" t="s">
        <v>1298</v>
      </c>
      <c r="G215" s="8">
        <v>43549</v>
      </c>
      <c r="H215" t="s">
        <v>17</v>
      </c>
      <c r="I215">
        <v>160</v>
      </c>
      <c r="J215" t="s">
        <v>1305</v>
      </c>
      <c r="K215" t="s">
        <v>1288</v>
      </c>
      <c r="L215" t="s">
        <v>1493</v>
      </c>
    </row>
    <row r="216" spans="1:12" x14ac:dyDescent="0.3">
      <c r="A216" t="s">
        <v>367</v>
      </c>
      <c r="B216" t="s">
        <v>1377</v>
      </c>
      <c r="C216" t="s">
        <v>1283</v>
      </c>
      <c r="D216" t="s">
        <v>10</v>
      </c>
      <c r="E216" t="s">
        <v>31</v>
      </c>
      <c r="F216" t="s">
        <v>1284</v>
      </c>
      <c r="G216" s="8">
        <v>43549</v>
      </c>
      <c r="H216" t="s">
        <v>17</v>
      </c>
      <c r="I216">
        <v>160</v>
      </c>
      <c r="J216" t="s">
        <v>1281</v>
      </c>
      <c r="K216" t="s">
        <v>1283</v>
      </c>
      <c r="L216" t="s">
        <v>1494</v>
      </c>
    </row>
    <row r="217" spans="1:12" x14ac:dyDescent="0.3">
      <c r="A217" t="s">
        <v>368</v>
      </c>
      <c r="B217" t="s">
        <v>1485</v>
      </c>
      <c r="C217">
        <v>25</v>
      </c>
      <c r="D217" t="s">
        <v>1336</v>
      </c>
      <c r="E217" t="s">
        <v>31</v>
      </c>
      <c r="F217" t="s">
        <v>1291</v>
      </c>
      <c r="G217" t="s">
        <v>1295</v>
      </c>
      <c r="H217" t="s">
        <v>21</v>
      </c>
      <c r="I217" t="s">
        <v>1292</v>
      </c>
      <c r="J217" t="s">
        <v>1287</v>
      </c>
      <c r="K217" t="s">
        <v>1283</v>
      </c>
      <c r="L217" t="s">
        <v>1495</v>
      </c>
    </row>
    <row r="218" spans="1:12" x14ac:dyDescent="0.3">
      <c r="A218" t="s">
        <v>369</v>
      </c>
      <c r="B218" t="s">
        <v>1371</v>
      </c>
      <c r="C218">
        <v>70</v>
      </c>
      <c r="D218" t="s">
        <v>1336</v>
      </c>
      <c r="E218" t="s">
        <v>16</v>
      </c>
      <c r="F218" t="s">
        <v>1280</v>
      </c>
      <c r="G218" s="8">
        <v>43549</v>
      </c>
      <c r="H218" t="s">
        <v>21</v>
      </c>
      <c r="I218">
        <v>200</v>
      </c>
      <c r="K218" t="s">
        <v>1288</v>
      </c>
      <c r="L218" t="s">
        <v>1496</v>
      </c>
    </row>
    <row r="219" spans="1:12" x14ac:dyDescent="0.3">
      <c r="A219" t="s">
        <v>370</v>
      </c>
      <c r="B219" t="s">
        <v>1370</v>
      </c>
      <c r="C219" t="s">
        <v>1304</v>
      </c>
      <c r="D219" t="s">
        <v>15</v>
      </c>
      <c r="E219" t="s">
        <v>27</v>
      </c>
      <c r="F219" t="s">
        <v>1307</v>
      </c>
      <c r="G219" s="8">
        <v>43549</v>
      </c>
      <c r="H219" t="s">
        <v>40</v>
      </c>
      <c r="I219">
        <v>220</v>
      </c>
      <c r="J219" t="s">
        <v>1283</v>
      </c>
      <c r="K219" t="s">
        <v>1288</v>
      </c>
      <c r="L219" t="s">
        <v>1497</v>
      </c>
    </row>
    <row r="220" spans="1:12" x14ac:dyDescent="0.3">
      <c r="A220" t="s">
        <v>371</v>
      </c>
      <c r="B220" t="s">
        <v>1469</v>
      </c>
      <c r="C220">
        <v>25</v>
      </c>
      <c r="D220" t="s">
        <v>1336</v>
      </c>
      <c r="E220" t="s">
        <v>11</v>
      </c>
      <c r="F220" t="s">
        <v>1298</v>
      </c>
      <c r="G220" s="8">
        <v>43845</v>
      </c>
      <c r="H220" t="s">
        <v>1292</v>
      </c>
      <c r="I220">
        <v>200</v>
      </c>
      <c r="J220" t="s">
        <v>1287</v>
      </c>
      <c r="K220" t="s">
        <v>1283</v>
      </c>
      <c r="L220" s="8">
        <v>39417</v>
      </c>
    </row>
    <row r="221" spans="1:12" x14ac:dyDescent="0.3">
      <c r="A221" t="s">
        <v>372</v>
      </c>
      <c r="B221" t="s">
        <v>1371</v>
      </c>
      <c r="C221">
        <v>60</v>
      </c>
      <c r="D221" t="s">
        <v>15</v>
      </c>
      <c r="E221" t="s">
        <v>16</v>
      </c>
      <c r="F221" t="s">
        <v>1280</v>
      </c>
      <c r="G221" s="20">
        <v>43195</v>
      </c>
      <c r="H221" t="s">
        <v>17</v>
      </c>
      <c r="I221" t="s">
        <v>1292</v>
      </c>
      <c r="J221" t="s">
        <v>1305</v>
      </c>
      <c r="K221" t="s">
        <v>1322</v>
      </c>
      <c r="L221" s="20">
        <v>40708</v>
      </c>
    </row>
    <row r="222" spans="1:12" x14ac:dyDescent="0.3">
      <c r="A222" t="s">
        <v>373</v>
      </c>
      <c r="B222" t="s">
        <v>1485</v>
      </c>
      <c r="C222">
        <v>25</v>
      </c>
      <c r="D222" t="s">
        <v>15</v>
      </c>
      <c r="E222" t="s">
        <v>16</v>
      </c>
      <c r="F222" t="s">
        <v>1298</v>
      </c>
      <c r="G222" s="20">
        <v>43195</v>
      </c>
      <c r="H222" t="s">
        <v>21</v>
      </c>
      <c r="I222" t="s">
        <v>1292</v>
      </c>
      <c r="J222" t="s">
        <v>1281</v>
      </c>
      <c r="K222" t="s">
        <v>1331</v>
      </c>
      <c r="L222">
        <v>19920722</v>
      </c>
    </row>
    <row r="223" spans="1:12" x14ac:dyDescent="0.3">
      <c r="A223" t="s">
        <v>374</v>
      </c>
      <c r="B223" t="s">
        <v>1377</v>
      </c>
      <c r="C223">
        <v>70</v>
      </c>
      <c r="D223" t="s">
        <v>15</v>
      </c>
      <c r="E223" t="s">
        <v>31</v>
      </c>
      <c r="F223" t="s">
        <v>1284</v>
      </c>
      <c r="G223" s="8">
        <v>43845</v>
      </c>
      <c r="H223" t="s">
        <v>17</v>
      </c>
      <c r="I223">
        <v>200</v>
      </c>
      <c r="J223" t="s">
        <v>1283</v>
      </c>
      <c r="K223" t="s">
        <v>1331</v>
      </c>
      <c r="L223">
        <v>19990712</v>
      </c>
    </row>
    <row r="224" spans="1:12" x14ac:dyDescent="0.3">
      <c r="A224" t="s">
        <v>375</v>
      </c>
      <c r="B224" t="s">
        <v>1377</v>
      </c>
      <c r="C224" t="s">
        <v>1304</v>
      </c>
      <c r="D224" t="s">
        <v>1336</v>
      </c>
      <c r="E224" t="s">
        <v>16</v>
      </c>
      <c r="F224" t="s">
        <v>1307</v>
      </c>
      <c r="G224" s="8">
        <v>43845</v>
      </c>
      <c r="H224" t="s">
        <v>21</v>
      </c>
      <c r="I224">
        <v>220</v>
      </c>
      <c r="J224" t="s">
        <v>1287</v>
      </c>
      <c r="K224" t="s">
        <v>1322</v>
      </c>
      <c r="L224">
        <v>19880702</v>
      </c>
    </row>
    <row r="225" spans="1:12" x14ac:dyDescent="0.3">
      <c r="A225" t="s">
        <v>376</v>
      </c>
      <c r="B225" t="s">
        <v>1469</v>
      </c>
      <c r="C225" t="s">
        <v>1283</v>
      </c>
      <c r="D225" t="s">
        <v>10</v>
      </c>
      <c r="E225" t="s">
        <v>16</v>
      </c>
      <c r="F225" t="s">
        <v>1307</v>
      </c>
      <c r="G225" s="8">
        <v>43549</v>
      </c>
      <c r="H225" t="s">
        <v>12</v>
      </c>
      <c r="I225">
        <v>200</v>
      </c>
      <c r="J225" t="s">
        <v>1281</v>
      </c>
      <c r="K225" t="s">
        <v>1288</v>
      </c>
      <c r="L225">
        <v>19990722</v>
      </c>
    </row>
    <row r="226" spans="1:12" x14ac:dyDescent="0.3">
      <c r="A226" t="s">
        <v>377</v>
      </c>
      <c r="B226" t="s">
        <v>1370</v>
      </c>
      <c r="C226">
        <v>60</v>
      </c>
      <c r="D226" t="s">
        <v>15</v>
      </c>
      <c r="E226" t="s">
        <v>16</v>
      </c>
      <c r="F226" t="s">
        <v>1284</v>
      </c>
      <c r="G226" t="s">
        <v>1286</v>
      </c>
      <c r="H226" t="s">
        <v>17</v>
      </c>
      <c r="I226">
        <v>160</v>
      </c>
      <c r="J226" t="s">
        <v>1281</v>
      </c>
      <c r="K226" t="s">
        <v>1283</v>
      </c>
      <c r="L226">
        <v>19760722</v>
      </c>
    </row>
    <row r="227" spans="1:12" x14ac:dyDescent="0.3">
      <c r="A227" t="s">
        <v>378</v>
      </c>
      <c r="B227" t="s">
        <v>1467</v>
      </c>
      <c r="C227" t="s">
        <v>1304</v>
      </c>
      <c r="D227" t="s">
        <v>10</v>
      </c>
      <c r="E227" t="s">
        <v>31</v>
      </c>
      <c r="F227" t="s">
        <v>1307</v>
      </c>
      <c r="G227" s="8">
        <v>43549</v>
      </c>
      <c r="H227" t="s">
        <v>12</v>
      </c>
      <c r="I227">
        <v>180</v>
      </c>
      <c r="J227" t="s">
        <v>1281</v>
      </c>
      <c r="K227" t="s">
        <v>1331</v>
      </c>
      <c r="L227">
        <v>20000701</v>
      </c>
    </row>
    <row r="228" spans="1:12" x14ac:dyDescent="0.3">
      <c r="A228" t="s">
        <v>379</v>
      </c>
      <c r="B228" t="s">
        <v>1375</v>
      </c>
      <c r="C228">
        <v>70</v>
      </c>
      <c r="D228" t="s">
        <v>10</v>
      </c>
      <c r="E228" t="s">
        <v>11</v>
      </c>
      <c r="F228" t="s">
        <v>1291</v>
      </c>
      <c r="G228" s="8">
        <v>43845</v>
      </c>
      <c r="H228" t="s">
        <v>17</v>
      </c>
      <c r="I228">
        <v>160</v>
      </c>
      <c r="J228" t="s">
        <v>1305</v>
      </c>
      <c r="K228" t="s">
        <v>1283</v>
      </c>
      <c r="L228">
        <v>19800715</v>
      </c>
    </row>
    <row r="229" spans="1:12" x14ac:dyDescent="0.3">
      <c r="A229" t="s">
        <v>380</v>
      </c>
      <c r="B229" t="s">
        <v>1370</v>
      </c>
      <c r="C229">
        <v>60</v>
      </c>
      <c r="D229" t="s">
        <v>1336</v>
      </c>
      <c r="E229" t="s">
        <v>11</v>
      </c>
      <c r="F229" t="s">
        <v>1298</v>
      </c>
      <c r="G229" s="20">
        <v>43195</v>
      </c>
      <c r="H229" t="s">
        <v>1292</v>
      </c>
      <c r="I229">
        <v>180</v>
      </c>
      <c r="K229" t="s">
        <v>1322</v>
      </c>
      <c r="L229">
        <v>19970709</v>
      </c>
    </row>
    <row r="230" spans="1:12" x14ac:dyDescent="0.3">
      <c r="A230" t="s">
        <v>381</v>
      </c>
      <c r="B230" t="s">
        <v>1467</v>
      </c>
      <c r="C230">
        <v>35</v>
      </c>
      <c r="D230" t="s">
        <v>10</v>
      </c>
      <c r="E230" t="s">
        <v>16</v>
      </c>
      <c r="F230" t="s">
        <v>1280</v>
      </c>
      <c r="G230" s="8">
        <v>43549</v>
      </c>
      <c r="H230" t="s">
        <v>40</v>
      </c>
      <c r="I230" t="s">
        <v>1292</v>
      </c>
      <c r="J230" t="s">
        <v>1281</v>
      </c>
      <c r="K230" t="s">
        <v>1283</v>
      </c>
      <c r="L230">
        <v>19850720</v>
      </c>
    </row>
    <row r="231" spans="1:12" x14ac:dyDescent="0.3">
      <c r="A231" t="s">
        <v>382</v>
      </c>
      <c r="B231" t="s">
        <v>1377</v>
      </c>
      <c r="C231">
        <v>25</v>
      </c>
      <c r="D231" t="s">
        <v>10</v>
      </c>
      <c r="E231" t="s">
        <v>31</v>
      </c>
      <c r="F231" t="s">
        <v>1284</v>
      </c>
      <c r="G231" t="s">
        <v>1286</v>
      </c>
      <c r="H231" t="s">
        <v>12</v>
      </c>
      <c r="I231">
        <v>220</v>
      </c>
      <c r="J231" t="s">
        <v>1283</v>
      </c>
      <c r="K231" t="s">
        <v>1322</v>
      </c>
      <c r="L231">
        <v>19960730</v>
      </c>
    </row>
    <row r="232" spans="1:12" x14ac:dyDescent="0.3">
      <c r="A232" t="s">
        <v>383</v>
      </c>
      <c r="B232" t="s">
        <v>1374</v>
      </c>
      <c r="C232">
        <v>70</v>
      </c>
      <c r="D232" t="s">
        <v>1336</v>
      </c>
      <c r="E232" t="s">
        <v>11</v>
      </c>
      <c r="F232" t="s">
        <v>1291</v>
      </c>
      <c r="G232" s="8">
        <v>43549</v>
      </c>
      <c r="H232" t="s">
        <v>21</v>
      </c>
      <c r="I232">
        <v>200</v>
      </c>
      <c r="J232" t="s">
        <v>1287</v>
      </c>
      <c r="K232" t="s">
        <v>1288</v>
      </c>
      <c r="L232">
        <v>19900717</v>
      </c>
    </row>
    <row r="233" spans="1:12" x14ac:dyDescent="0.3">
      <c r="A233" t="s">
        <v>384</v>
      </c>
      <c r="B233" t="s">
        <v>1485</v>
      </c>
      <c r="C233">
        <v>35</v>
      </c>
      <c r="D233" t="s">
        <v>15</v>
      </c>
      <c r="E233" t="s">
        <v>11</v>
      </c>
      <c r="F233" t="s">
        <v>1280</v>
      </c>
      <c r="G233" t="s">
        <v>1295</v>
      </c>
      <c r="H233" t="s">
        <v>1292</v>
      </c>
      <c r="I233">
        <v>220</v>
      </c>
      <c r="J233" t="s">
        <v>1283</v>
      </c>
      <c r="K233" t="s">
        <v>1322</v>
      </c>
      <c r="L233">
        <v>19910705</v>
      </c>
    </row>
    <row r="234" spans="1:12" x14ac:dyDescent="0.3">
      <c r="A234" t="s">
        <v>385</v>
      </c>
      <c r="B234" t="s">
        <v>1469</v>
      </c>
      <c r="C234" t="s">
        <v>1304</v>
      </c>
      <c r="D234" t="s">
        <v>10</v>
      </c>
      <c r="E234" t="s">
        <v>11</v>
      </c>
      <c r="F234" t="s">
        <v>1280</v>
      </c>
      <c r="G234" s="8">
        <v>43549</v>
      </c>
      <c r="H234" t="s">
        <v>17</v>
      </c>
      <c r="I234">
        <v>200</v>
      </c>
      <c r="J234" t="s">
        <v>1305</v>
      </c>
      <c r="K234" t="s">
        <v>1322</v>
      </c>
      <c r="L234">
        <v>19920714</v>
      </c>
    </row>
    <row r="235" spans="1:12" x14ac:dyDescent="0.3">
      <c r="A235" t="s">
        <v>386</v>
      </c>
      <c r="B235" t="s">
        <v>1485</v>
      </c>
      <c r="C235" t="s">
        <v>1283</v>
      </c>
      <c r="D235" t="s">
        <v>1336</v>
      </c>
      <c r="E235" t="s">
        <v>31</v>
      </c>
      <c r="F235" t="s">
        <v>1284</v>
      </c>
      <c r="G235" s="8">
        <v>43845</v>
      </c>
      <c r="H235" t="s">
        <v>12</v>
      </c>
      <c r="I235">
        <v>160</v>
      </c>
      <c r="J235" t="s">
        <v>1305</v>
      </c>
      <c r="K235" t="s">
        <v>1331</v>
      </c>
      <c r="L235">
        <v>19990727</v>
      </c>
    </row>
    <row r="236" spans="1:12" x14ac:dyDescent="0.3">
      <c r="A236" t="s">
        <v>387</v>
      </c>
      <c r="B236" t="s">
        <v>1373</v>
      </c>
      <c r="C236">
        <v>60</v>
      </c>
      <c r="D236" t="s">
        <v>10</v>
      </c>
      <c r="E236" t="s">
        <v>31</v>
      </c>
      <c r="F236" t="s">
        <v>1291</v>
      </c>
      <c r="G236" s="20">
        <v>43195</v>
      </c>
      <c r="H236" t="s">
        <v>17</v>
      </c>
      <c r="I236">
        <v>160</v>
      </c>
      <c r="J236" t="s">
        <v>1283</v>
      </c>
      <c r="K236" t="s">
        <v>1283</v>
      </c>
      <c r="L236">
        <v>19880720</v>
      </c>
    </row>
    <row r="237" spans="1:12" x14ac:dyDescent="0.3">
      <c r="A237" t="s">
        <v>388</v>
      </c>
      <c r="B237" t="s">
        <v>1373</v>
      </c>
      <c r="C237">
        <v>25</v>
      </c>
      <c r="D237" t="s">
        <v>10</v>
      </c>
      <c r="E237" t="s">
        <v>16</v>
      </c>
      <c r="F237" t="s">
        <v>1280</v>
      </c>
      <c r="G237" s="20">
        <v>43195</v>
      </c>
      <c r="H237" t="s">
        <v>17</v>
      </c>
      <c r="I237">
        <v>200</v>
      </c>
      <c r="K237" t="s">
        <v>1331</v>
      </c>
      <c r="L237">
        <v>19980722</v>
      </c>
    </row>
    <row r="238" spans="1:12" x14ac:dyDescent="0.3">
      <c r="A238" t="s">
        <v>389</v>
      </c>
      <c r="B238" t="s">
        <v>1370</v>
      </c>
      <c r="C238">
        <v>60</v>
      </c>
      <c r="D238" t="s">
        <v>15</v>
      </c>
      <c r="E238" t="s">
        <v>20</v>
      </c>
      <c r="F238" t="s">
        <v>1280</v>
      </c>
      <c r="G238" s="8">
        <v>43845</v>
      </c>
      <c r="H238" t="s">
        <v>17</v>
      </c>
      <c r="I238">
        <v>220</v>
      </c>
      <c r="J238" t="s">
        <v>1305</v>
      </c>
      <c r="K238" t="s">
        <v>1293</v>
      </c>
      <c r="L238">
        <v>19840716</v>
      </c>
    </row>
    <row r="239" spans="1:12" x14ac:dyDescent="0.3">
      <c r="A239" t="s">
        <v>390</v>
      </c>
      <c r="B239" t="s">
        <v>1377</v>
      </c>
      <c r="C239" t="s">
        <v>1304</v>
      </c>
      <c r="D239" t="s">
        <v>10</v>
      </c>
      <c r="E239" t="s">
        <v>11</v>
      </c>
      <c r="F239" t="s">
        <v>1291</v>
      </c>
      <c r="G239" t="s">
        <v>1295</v>
      </c>
      <c r="H239" t="s">
        <v>40</v>
      </c>
      <c r="I239">
        <v>200</v>
      </c>
      <c r="J239" t="s">
        <v>1305</v>
      </c>
      <c r="K239" t="s">
        <v>1322</v>
      </c>
      <c r="L239">
        <v>19970706</v>
      </c>
    </row>
    <row r="240" spans="1:12" x14ac:dyDescent="0.3">
      <c r="A240" t="s">
        <v>391</v>
      </c>
      <c r="B240" t="s">
        <v>1377</v>
      </c>
      <c r="C240">
        <v>60</v>
      </c>
      <c r="D240" t="s">
        <v>1336</v>
      </c>
      <c r="E240" t="s">
        <v>20</v>
      </c>
      <c r="F240" t="s">
        <v>1307</v>
      </c>
      <c r="G240" s="8">
        <v>43845</v>
      </c>
      <c r="H240" t="s">
        <v>40</v>
      </c>
      <c r="I240" t="s">
        <v>1292</v>
      </c>
      <c r="J240" t="s">
        <v>1283</v>
      </c>
      <c r="K240" t="s">
        <v>1293</v>
      </c>
      <c r="L240">
        <v>19920724</v>
      </c>
    </row>
    <row r="241" spans="1:12" x14ac:dyDescent="0.3">
      <c r="A241" t="s">
        <v>392</v>
      </c>
      <c r="B241" t="s">
        <v>1375</v>
      </c>
      <c r="C241">
        <v>25</v>
      </c>
      <c r="D241" t="s">
        <v>10</v>
      </c>
      <c r="E241" t="s">
        <v>31</v>
      </c>
      <c r="F241" t="s">
        <v>1280</v>
      </c>
      <c r="G241" s="8">
        <v>43549</v>
      </c>
      <c r="H241" t="s">
        <v>21</v>
      </c>
      <c r="I241">
        <v>160</v>
      </c>
      <c r="J241" t="s">
        <v>1305</v>
      </c>
      <c r="K241" t="s">
        <v>1331</v>
      </c>
      <c r="L241" s="8">
        <v>30855</v>
      </c>
    </row>
    <row r="242" spans="1:12" x14ac:dyDescent="0.3">
      <c r="A242" t="s">
        <v>393</v>
      </c>
      <c r="B242" t="s">
        <v>1375</v>
      </c>
      <c r="C242" t="s">
        <v>1304</v>
      </c>
      <c r="D242" t="s">
        <v>15</v>
      </c>
      <c r="E242" t="s">
        <v>31</v>
      </c>
      <c r="F242" t="s">
        <v>1298</v>
      </c>
      <c r="G242" s="8">
        <v>43845</v>
      </c>
      <c r="H242" t="s">
        <v>12</v>
      </c>
      <c r="I242" t="s">
        <v>1292</v>
      </c>
      <c r="K242" t="s">
        <v>1283</v>
      </c>
      <c r="L242" t="s">
        <v>1498</v>
      </c>
    </row>
    <row r="243" spans="1:12" x14ac:dyDescent="0.3">
      <c r="A243" t="s">
        <v>394</v>
      </c>
      <c r="B243" t="s">
        <v>1375</v>
      </c>
      <c r="C243">
        <v>60</v>
      </c>
      <c r="D243" t="s">
        <v>15</v>
      </c>
      <c r="E243" t="s">
        <v>31</v>
      </c>
      <c r="F243" t="s">
        <v>1291</v>
      </c>
      <c r="G243" s="8">
        <v>43845</v>
      </c>
      <c r="H243" t="s">
        <v>1292</v>
      </c>
      <c r="I243">
        <v>160</v>
      </c>
      <c r="K243" t="s">
        <v>1331</v>
      </c>
      <c r="L243" s="8">
        <v>19294</v>
      </c>
    </row>
    <row r="244" spans="1:12" x14ac:dyDescent="0.3">
      <c r="A244" t="s">
        <v>395</v>
      </c>
      <c r="B244" t="s">
        <v>1374</v>
      </c>
      <c r="C244" t="s">
        <v>1283</v>
      </c>
      <c r="D244" t="s">
        <v>1336</v>
      </c>
      <c r="E244" t="s">
        <v>20</v>
      </c>
      <c r="F244" t="s">
        <v>1280</v>
      </c>
      <c r="G244" t="s">
        <v>1295</v>
      </c>
      <c r="H244" t="s">
        <v>1292</v>
      </c>
      <c r="I244">
        <v>160</v>
      </c>
      <c r="K244" t="s">
        <v>1283</v>
      </c>
      <c r="L244" s="8">
        <v>40757</v>
      </c>
    </row>
    <row r="245" spans="1:12" x14ac:dyDescent="0.3">
      <c r="A245" t="s">
        <v>396</v>
      </c>
      <c r="B245" t="s">
        <v>1371</v>
      </c>
      <c r="C245">
        <v>70</v>
      </c>
      <c r="D245" t="s">
        <v>15</v>
      </c>
      <c r="E245" t="s">
        <v>31</v>
      </c>
      <c r="F245" t="s">
        <v>1284</v>
      </c>
      <c r="G245" s="8">
        <v>43549</v>
      </c>
      <c r="H245" t="s">
        <v>1292</v>
      </c>
      <c r="I245">
        <v>180</v>
      </c>
      <c r="J245" t="s">
        <v>1287</v>
      </c>
      <c r="K245" t="s">
        <v>1283</v>
      </c>
      <c r="L245" t="s">
        <v>1499</v>
      </c>
    </row>
    <row r="246" spans="1:12" x14ac:dyDescent="0.3">
      <c r="A246" t="s">
        <v>397</v>
      </c>
      <c r="B246" t="s">
        <v>1376</v>
      </c>
      <c r="C246" t="s">
        <v>1304</v>
      </c>
      <c r="D246" t="s">
        <v>10</v>
      </c>
      <c r="E246" t="s">
        <v>16</v>
      </c>
      <c r="F246" t="s">
        <v>1298</v>
      </c>
      <c r="G246" t="s">
        <v>1286</v>
      </c>
      <c r="H246" t="s">
        <v>17</v>
      </c>
      <c r="I246" t="s">
        <v>1292</v>
      </c>
      <c r="K246" t="s">
        <v>1288</v>
      </c>
      <c r="L246" s="20">
        <v>27282</v>
      </c>
    </row>
    <row r="247" spans="1:12" x14ac:dyDescent="0.3">
      <c r="A247" t="s">
        <v>398</v>
      </c>
      <c r="B247" t="s">
        <v>1371</v>
      </c>
      <c r="C247">
        <v>70</v>
      </c>
      <c r="D247" t="s">
        <v>15</v>
      </c>
      <c r="E247" t="s">
        <v>31</v>
      </c>
      <c r="F247" t="s">
        <v>1280</v>
      </c>
      <c r="G247" t="s">
        <v>1286</v>
      </c>
      <c r="H247" t="s">
        <v>40</v>
      </c>
      <c r="I247" t="s">
        <v>1292</v>
      </c>
      <c r="K247" t="s">
        <v>1322</v>
      </c>
      <c r="L247" t="s">
        <v>1500</v>
      </c>
    </row>
    <row r="248" spans="1:12" x14ac:dyDescent="0.3">
      <c r="A248" t="s">
        <v>399</v>
      </c>
      <c r="B248" t="s">
        <v>1485</v>
      </c>
      <c r="C248" t="s">
        <v>1304</v>
      </c>
      <c r="D248" t="s">
        <v>1336</v>
      </c>
      <c r="E248" t="s">
        <v>27</v>
      </c>
      <c r="F248" t="s">
        <v>1298</v>
      </c>
      <c r="G248" s="20">
        <v>43195</v>
      </c>
      <c r="H248" t="s">
        <v>12</v>
      </c>
      <c r="I248">
        <v>180</v>
      </c>
      <c r="J248" t="s">
        <v>1287</v>
      </c>
      <c r="K248" t="s">
        <v>1331</v>
      </c>
      <c r="L248" s="8">
        <v>34462</v>
      </c>
    </row>
    <row r="249" spans="1:12" x14ac:dyDescent="0.3">
      <c r="A249" t="s">
        <v>400</v>
      </c>
      <c r="B249" t="s">
        <v>1371</v>
      </c>
      <c r="C249" t="s">
        <v>1283</v>
      </c>
      <c r="D249" t="s">
        <v>15</v>
      </c>
      <c r="E249" t="s">
        <v>20</v>
      </c>
      <c r="F249" t="s">
        <v>1298</v>
      </c>
      <c r="G249" s="8">
        <v>43845</v>
      </c>
      <c r="H249" t="s">
        <v>17</v>
      </c>
      <c r="I249">
        <v>220</v>
      </c>
      <c r="J249" t="s">
        <v>1281</v>
      </c>
      <c r="K249" t="s">
        <v>1283</v>
      </c>
      <c r="L249" s="8">
        <v>36781</v>
      </c>
    </row>
    <row r="250" spans="1:12" x14ac:dyDescent="0.3">
      <c r="A250" t="s">
        <v>401</v>
      </c>
      <c r="B250" t="s">
        <v>1374</v>
      </c>
      <c r="C250">
        <v>70</v>
      </c>
      <c r="D250" t="s">
        <v>15</v>
      </c>
      <c r="E250" t="s">
        <v>27</v>
      </c>
      <c r="F250" t="s">
        <v>1307</v>
      </c>
      <c r="G250" s="20">
        <v>43195</v>
      </c>
      <c r="H250" t="s">
        <v>40</v>
      </c>
      <c r="I250" t="s">
        <v>1292</v>
      </c>
      <c r="J250" t="s">
        <v>1305</v>
      </c>
      <c r="K250" t="s">
        <v>1331</v>
      </c>
      <c r="L250" t="s">
        <v>1501</v>
      </c>
    </row>
    <row r="251" spans="1:12" x14ac:dyDescent="0.3">
      <c r="A251" t="s">
        <v>402</v>
      </c>
      <c r="B251" t="s">
        <v>1485</v>
      </c>
      <c r="C251">
        <v>35</v>
      </c>
      <c r="D251" t="s">
        <v>15</v>
      </c>
      <c r="E251" t="s">
        <v>31</v>
      </c>
      <c r="F251" t="s">
        <v>1298</v>
      </c>
      <c r="G251" t="s">
        <v>1295</v>
      </c>
      <c r="H251" t="s">
        <v>40</v>
      </c>
      <c r="I251">
        <v>200</v>
      </c>
      <c r="K251" t="s">
        <v>1331</v>
      </c>
      <c r="L251" s="8">
        <v>19959</v>
      </c>
    </row>
    <row r="252" spans="1:12" x14ac:dyDescent="0.3">
      <c r="A252" t="s">
        <v>403</v>
      </c>
      <c r="B252" t="s">
        <v>1371</v>
      </c>
      <c r="C252">
        <v>25</v>
      </c>
      <c r="D252" t="s">
        <v>1336</v>
      </c>
      <c r="E252" t="s">
        <v>16</v>
      </c>
      <c r="F252" t="s">
        <v>1307</v>
      </c>
      <c r="G252" t="s">
        <v>1286</v>
      </c>
      <c r="H252" t="s">
        <v>12</v>
      </c>
      <c r="I252">
        <v>180</v>
      </c>
      <c r="J252" t="s">
        <v>1305</v>
      </c>
      <c r="K252" t="s">
        <v>1283</v>
      </c>
      <c r="L252" s="8">
        <v>29815</v>
      </c>
    </row>
    <row r="253" spans="1:12" x14ac:dyDescent="0.3">
      <c r="A253" t="s">
        <v>404</v>
      </c>
      <c r="B253" t="s">
        <v>1374</v>
      </c>
      <c r="C253">
        <v>35</v>
      </c>
      <c r="D253" t="s">
        <v>15</v>
      </c>
      <c r="E253" t="s">
        <v>11</v>
      </c>
      <c r="F253" t="s">
        <v>1291</v>
      </c>
      <c r="G253" s="8">
        <v>43845</v>
      </c>
      <c r="H253" t="s">
        <v>12</v>
      </c>
      <c r="I253" t="s">
        <v>1292</v>
      </c>
      <c r="J253" t="s">
        <v>1283</v>
      </c>
      <c r="K253" t="s">
        <v>1293</v>
      </c>
      <c r="L253" s="20">
        <v>33266</v>
      </c>
    </row>
    <row r="254" spans="1:12" x14ac:dyDescent="0.3">
      <c r="A254" t="s">
        <v>405</v>
      </c>
      <c r="B254" t="s">
        <v>1376</v>
      </c>
      <c r="C254">
        <v>60</v>
      </c>
      <c r="D254" t="s">
        <v>15</v>
      </c>
      <c r="E254" t="s">
        <v>31</v>
      </c>
      <c r="F254" t="s">
        <v>1307</v>
      </c>
      <c r="G254" t="s">
        <v>1295</v>
      </c>
      <c r="H254" t="s">
        <v>12</v>
      </c>
      <c r="I254">
        <v>220</v>
      </c>
      <c r="J254" t="s">
        <v>1305</v>
      </c>
      <c r="K254" t="s">
        <v>1322</v>
      </c>
      <c r="L254" t="s">
        <v>1272</v>
      </c>
    </row>
    <row r="255" spans="1:12" x14ac:dyDescent="0.3">
      <c r="A255" t="s">
        <v>406</v>
      </c>
      <c r="B255" t="s">
        <v>1371</v>
      </c>
      <c r="C255" t="s">
        <v>1283</v>
      </c>
      <c r="D255" t="s">
        <v>10</v>
      </c>
      <c r="E255" t="s">
        <v>16</v>
      </c>
      <c r="F255" t="s">
        <v>1284</v>
      </c>
      <c r="G255" t="s">
        <v>1295</v>
      </c>
      <c r="H255" t="s">
        <v>17</v>
      </c>
      <c r="I255" t="s">
        <v>1292</v>
      </c>
      <c r="J255" t="s">
        <v>1287</v>
      </c>
      <c r="K255" t="s">
        <v>1322</v>
      </c>
      <c r="L255" t="s">
        <v>1331</v>
      </c>
    </row>
    <row r="256" spans="1:12" x14ac:dyDescent="0.3">
      <c r="A256" t="s">
        <v>407</v>
      </c>
      <c r="B256" t="s">
        <v>1374</v>
      </c>
      <c r="C256">
        <v>35</v>
      </c>
      <c r="D256" t="s">
        <v>1336</v>
      </c>
      <c r="E256" t="s">
        <v>20</v>
      </c>
      <c r="F256" t="s">
        <v>1280</v>
      </c>
      <c r="G256" s="8">
        <v>43845</v>
      </c>
      <c r="H256" t="s">
        <v>21</v>
      </c>
      <c r="I256">
        <v>160</v>
      </c>
      <c r="J256" t="s">
        <v>1305</v>
      </c>
      <c r="K256" t="s">
        <v>1288</v>
      </c>
      <c r="L256" s="8">
        <v>19850</v>
      </c>
    </row>
    <row r="257" spans="1:12" x14ac:dyDescent="0.3">
      <c r="A257" t="s">
        <v>408</v>
      </c>
      <c r="B257" t="s">
        <v>1375</v>
      </c>
      <c r="C257" t="s">
        <v>1304</v>
      </c>
      <c r="D257" t="s">
        <v>15</v>
      </c>
      <c r="E257" t="s">
        <v>27</v>
      </c>
      <c r="F257" t="s">
        <v>1291</v>
      </c>
      <c r="G257" t="s">
        <v>1295</v>
      </c>
      <c r="H257" t="s">
        <v>12</v>
      </c>
      <c r="I257">
        <v>200</v>
      </c>
      <c r="J257" t="s">
        <v>1305</v>
      </c>
      <c r="K257" t="s">
        <v>1288</v>
      </c>
      <c r="L257" s="8">
        <v>36802</v>
      </c>
    </row>
    <row r="258" spans="1:12" x14ac:dyDescent="0.3">
      <c r="A258" t="s">
        <v>409</v>
      </c>
      <c r="B258" t="s">
        <v>1377</v>
      </c>
      <c r="C258">
        <v>60</v>
      </c>
      <c r="D258" t="s">
        <v>1336</v>
      </c>
      <c r="E258" t="s">
        <v>27</v>
      </c>
      <c r="F258" t="s">
        <v>1291</v>
      </c>
      <c r="G258" s="8">
        <v>43845</v>
      </c>
      <c r="H258" t="s">
        <v>21</v>
      </c>
      <c r="I258">
        <v>180</v>
      </c>
      <c r="J258" t="s">
        <v>1305</v>
      </c>
      <c r="K258" t="s">
        <v>1288</v>
      </c>
      <c r="L258" s="8">
        <v>25965</v>
      </c>
    </row>
    <row r="259" spans="1:12" x14ac:dyDescent="0.3">
      <c r="A259" t="s">
        <v>410</v>
      </c>
      <c r="B259" t="s">
        <v>1375</v>
      </c>
      <c r="C259">
        <v>60</v>
      </c>
      <c r="D259" t="s">
        <v>15</v>
      </c>
      <c r="E259" t="s">
        <v>27</v>
      </c>
      <c r="F259" t="s">
        <v>1284</v>
      </c>
      <c r="G259" s="8">
        <v>43845</v>
      </c>
      <c r="H259" t="s">
        <v>17</v>
      </c>
      <c r="I259">
        <v>160</v>
      </c>
      <c r="J259" t="s">
        <v>1281</v>
      </c>
      <c r="K259" t="s">
        <v>1322</v>
      </c>
      <c r="L259" s="8">
        <v>27067</v>
      </c>
    </row>
    <row r="260" spans="1:12" x14ac:dyDescent="0.3">
      <c r="A260" t="s">
        <v>411</v>
      </c>
      <c r="B260" t="s">
        <v>1377</v>
      </c>
      <c r="C260">
        <v>35</v>
      </c>
      <c r="D260" t="s">
        <v>15</v>
      </c>
      <c r="E260" t="s">
        <v>20</v>
      </c>
      <c r="F260" t="s">
        <v>1307</v>
      </c>
      <c r="G260" s="8">
        <v>43549</v>
      </c>
      <c r="H260" t="s">
        <v>21</v>
      </c>
      <c r="I260">
        <v>220</v>
      </c>
      <c r="J260" t="s">
        <v>1281</v>
      </c>
      <c r="K260" t="s">
        <v>1293</v>
      </c>
      <c r="L260" t="s">
        <v>1500</v>
      </c>
    </row>
    <row r="261" spans="1:12" x14ac:dyDescent="0.3">
      <c r="A261" t="s">
        <v>412</v>
      </c>
      <c r="B261" t="s">
        <v>1469</v>
      </c>
      <c r="C261">
        <v>35</v>
      </c>
      <c r="D261" t="s">
        <v>15</v>
      </c>
      <c r="E261" t="s">
        <v>16</v>
      </c>
      <c r="F261" t="s">
        <v>1280</v>
      </c>
      <c r="G261" s="20">
        <v>43195</v>
      </c>
      <c r="H261" t="s">
        <v>1292</v>
      </c>
      <c r="I261">
        <v>160</v>
      </c>
      <c r="J261" t="s">
        <v>1283</v>
      </c>
      <c r="K261" t="s">
        <v>1322</v>
      </c>
      <c r="L261" t="s">
        <v>1502</v>
      </c>
    </row>
    <row r="262" spans="1:12" x14ac:dyDescent="0.3">
      <c r="A262" t="s">
        <v>413</v>
      </c>
      <c r="B262" t="s">
        <v>1469</v>
      </c>
      <c r="C262" t="s">
        <v>1283</v>
      </c>
      <c r="D262" t="s">
        <v>10</v>
      </c>
      <c r="E262" t="s">
        <v>20</v>
      </c>
      <c r="F262" t="s">
        <v>1307</v>
      </c>
      <c r="G262" t="s">
        <v>1295</v>
      </c>
      <c r="H262" t="s">
        <v>21</v>
      </c>
      <c r="I262">
        <v>160</v>
      </c>
      <c r="J262" t="s">
        <v>1287</v>
      </c>
      <c r="K262" t="s">
        <v>1322</v>
      </c>
      <c r="L262" s="8">
        <v>35920</v>
      </c>
    </row>
    <row r="263" spans="1:12" x14ac:dyDescent="0.3">
      <c r="A263" t="s">
        <v>414</v>
      </c>
      <c r="B263" t="s">
        <v>1469</v>
      </c>
      <c r="C263">
        <v>25</v>
      </c>
      <c r="D263" t="s">
        <v>10</v>
      </c>
      <c r="E263" t="s">
        <v>27</v>
      </c>
      <c r="F263" t="s">
        <v>1298</v>
      </c>
      <c r="G263" t="s">
        <v>1295</v>
      </c>
      <c r="H263" t="s">
        <v>12</v>
      </c>
      <c r="I263">
        <v>220</v>
      </c>
      <c r="J263" t="s">
        <v>1305</v>
      </c>
      <c r="K263" t="s">
        <v>1322</v>
      </c>
      <c r="L263" t="s">
        <v>1503</v>
      </c>
    </row>
    <row r="264" spans="1:12" x14ac:dyDescent="0.3">
      <c r="A264" t="s">
        <v>415</v>
      </c>
      <c r="B264" t="s">
        <v>1376</v>
      </c>
      <c r="C264">
        <v>35</v>
      </c>
      <c r="D264" t="s">
        <v>10</v>
      </c>
      <c r="E264" t="s">
        <v>31</v>
      </c>
      <c r="F264" t="s">
        <v>1307</v>
      </c>
      <c r="G264" s="8">
        <v>43549</v>
      </c>
      <c r="H264" t="s">
        <v>17</v>
      </c>
      <c r="I264">
        <v>160</v>
      </c>
      <c r="J264" t="s">
        <v>1305</v>
      </c>
      <c r="K264" t="s">
        <v>1322</v>
      </c>
      <c r="L264" s="8">
        <v>39488</v>
      </c>
    </row>
    <row r="265" spans="1:12" x14ac:dyDescent="0.3">
      <c r="A265" t="s">
        <v>416</v>
      </c>
      <c r="B265" t="s">
        <v>1375</v>
      </c>
      <c r="C265">
        <v>35</v>
      </c>
      <c r="D265" t="s">
        <v>1336</v>
      </c>
      <c r="E265" t="s">
        <v>11</v>
      </c>
      <c r="F265" t="s">
        <v>1291</v>
      </c>
      <c r="G265" s="8">
        <v>43549</v>
      </c>
      <c r="H265" t="s">
        <v>12</v>
      </c>
      <c r="I265">
        <v>180</v>
      </c>
      <c r="J265" t="s">
        <v>1305</v>
      </c>
      <c r="K265" t="s">
        <v>1293</v>
      </c>
      <c r="L265" s="8">
        <v>20403</v>
      </c>
    </row>
    <row r="266" spans="1:12" x14ac:dyDescent="0.3">
      <c r="A266" t="s">
        <v>417</v>
      </c>
      <c r="B266" t="s">
        <v>1377</v>
      </c>
      <c r="C266">
        <v>70</v>
      </c>
      <c r="D266" t="s">
        <v>1336</v>
      </c>
      <c r="E266" t="s">
        <v>20</v>
      </c>
      <c r="F266" t="s">
        <v>1280</v>
      </c>
      <c r="G266" s="8">
        <v>43549</v>
      </c>
      <c r="H266" t="s">
        <v>1292</v>
      </c>
      <c r="I266" t="s">
        <v>1292</v>
      </c>
      <c r="J266" t="s">
        <v>1305</v>
      </c>
      <c r="K266" t="s">
        <v>1288</v>
      </c>
      <c r="L266" s="8">
        <v>29180</v>
      </c>
    </row>
    <row r="267" spans="1:12" x14ac:dyDescent="0.3">
      <c r="A267" t="s">
        <v>418</v>
      </c>
      <c r="B267" t="s">
        <v>1374</v>
      </c>
      <c r="C267" t="s">
        <v>1304</v>
      </c>
      <c r="D267" t="s">
        <v>10</v>
      </c>
      <c r="E267" t="s">
        <v>20</v>
      </c>
      <c r="F267" t="s">
        <v>1307</v>
      </c>
      <c r="G267" t="s">
        <v>1286</v>
      </c>
      <c r="H267" t="s">
        <v>12</v>
      </c>
      <c r="I267">
        <v>160</v>
      </c>
      <c r="J267" t="s">
        <v>1281</v>
      </c>
      <c r="K267" t="s">
        <v>1331</v>
      </c>
      <c r="L267" t="s">
        <v>1504</v>
      </c>
    </row>
    <row r="268" spans="1:12" x14ac:dyDescent="0.3">
      <c r="A268" t="s">
        <v>419</v>
      </c>
      <c r="B268" t="s">
        <v>1485</v>
      </c>
      <c r="C268">
        <v>70</v>
      </c>
      <c r="D268" t="s">
        <v>1336</v>
      </c>
      <c r="E268" t="s">
        <v>16</v>
      </c>
      <c r="F268" t="s">
        <v>1280</v>
      </c>
      <c r="G268" t="s">
        <v>1286</v>
      </c>
      <c r="H268" t="s">
        <v>12</v>
      </c>
      <c r="I268">
        <v>180</v>
      </c>
      <c r="J268" t="s">
        <v>1283</v>
      </c>
      <c r="K268" t="s">
        <v>1288</v>
      </c>
      <c r="L268" s="20">
        <v>32526</v>
      </c>
    </row>
    <row r="269" spans="1:12" x14ac:dyDescent="0.3">
      <c r="A269" t="s">
        <v>420</v>
      </c>
      <c r="B269" t="s">
        <v>1374</v>
      </c>
      <c r="C269">
        <v>70</v>
      </c>
      <c r="D269" t="s">
        <v>15</v>
      </c>
      <c r="E269" t="s">
        <v>16</v>
      </c>
      <c r="F269" t="s">
        <v>1280</v>
      </c>
      <c r="G269" t="s">
        <v>1286</v>
      </c>
      <c r="H269" t="s">
        <v>12</v>
      </c>
      <c r="I269" t="s">
        <v>1292</v>
      </c>
      <c r="K269" t="s">
        <v>1288</v>
      </c>
      <c r="L269" s="8">
        <v>25712</v>
      </c>
    </row>
    <row r="270" spans="1:12" x14ac:dyDescent="0.3">
      <c r="A270" t="s">
        <v>421</v>
      </c>
      <c r="B270" t="s">
        <v>1485</v>
      </c>
      <c r="C270">
        <v>60</v>
      </c>
      <c r="D270" t="s">
        <v>15</v>
      </c>
      <c r="E270" t="s">
        <v>20</v>
      </c>
      <c r="F270" t="s">
        <v>1298</v>
      </c>
      <c r="G270" s="8">
        <v>43845</v>
      </c>
      <c r="H270" t="s">
        <v>40</v>
      </c>
      <c r="I270" t="s">
        <v>1292</v>
      </c>
      <c r="J270" t="s">
        <v>1287</v>
      </c>
      <c r="K270" t="s">
        <v>1331</v>
      </c>
      <c r="L270" s="20">
        <v>21731</v>
      </c>
    </row>
    <row r="271" spans="1:12" x14ac:dyDescent="0.3">
      <c r="A271" t="s">
        <v>422</v>
      </c>
      <c r="B271" t="s">
        <v>1373</v>
      </c>
      <c r="C271">
        <v>25</v>
      </c>
      <c r="D271" t="s">
        <v>15</v>
      </c>
      <c r="E271" t="s">
        <v>27</v>
      </c>
      <c r="F271" t="s">
        <v>1298</v>
      </c>
      <c r="G271" t="s">
        <v>1295</v>
      </c>
      <c r="H271" t="s">
        <v>1292</v>
      </c>
      <c r="I271">
        <v>160</v>
      </c>
      <c r="J271" t="s">
        <v>1305</v>
      </c>
      <c r="K271" t="s">
        <v>1322</v>
      </c>
      <c r="L271" t="s">
        <v>1505</v>
      </c>
    </row>
    <row r="272" spans="1:12" x14ac:dyDescent="0.3">
      <c r="A272" t="s">
        <v>423</v>
      </c>
      <c r="B272" t="s">
        <v>1374</v>
      </c>
      <c r="C272" t="s">
        <v>1304</v>
      </c>
      <c r="D272" t="s">
        <v>10</v>
      </c>
      <c r="E272" t="s">
        <v>11</v>
      </c>
      <c r="F272" t="s">
        <v>1291</v>
      </c>
      <c r="G272" s="20">
        <v>43195</v>
      </c>
      <c r="H272" t="s">
        <v>12</v>
      </c>
      <c r="I272">
        <v>180</v>
      </c>
      <c r="J272" t="s">
        <v>1283</v>
      </c>
      <c r="K272" t="s">
        <v>1293</v>
      </c>
      <c r="L272" t="s">
        <v>1506</v>
      </c>
    </row>
    <row r="273" spans="1:12" x14ac:dyDescent="0.3">
      <c r="A273" t="s">
        <v>424</v>
      </c>
      <c r="B273" t="s">
        <v>1371</v>
      </c>
      <c r="C273" t="s">
        <v>1283</v>
      </c>
      <c r="D273" t="s">
        <v>1336</v>
      </c>
      <c r="E273" t="s">
        <v>16</v>
      </c>
      <c r="F273" t="s">
        <v>1284</v>
      </c>
      <c r="G273" s="8">
        <v>43845</v>
      </c>
      <c r="H273" t="s">
        <v>12</v>
      </c>
      <c r="I273">
        <v>160</v>
      </c>
      <c r="K273" t="s">
        <v>1293</v>
      </c>
      <c r="L273" s="20">
        <v>31062</v>
      </c>
    </row>
    <row r="274" spans="1:12" x14ac:dyDescent="0.3">
      <c r="A274" t="s">
        <v>425</v>
      </c>
      <c r="B274" t="s">
        <v>1371</v>
      </c>
      <c r="C274" t="s">
        <v>1283</v>
      </c>
      <c r="D274" t="s">
        <v>10</v>
      </c>
      <c r="E274" t="s">
        <v>27</v>
      </c>
      <c r="F274" t="s">
        <v>1280</v>
      </c>
      <c r="G274" t="s">
        <v>1295</v>
      </c>
      <c r="H274" t="s">
        <v>12</v>
      </c>
      <c r="I274">
        <v>220</v>
      </c>
      <c r="J274" t="s">
        <v>1283</v>
      </c>
      <c r="K274" t="s">
        <v>1288</v>
      </c>
      <c r="L274" s="20">
        <v>27905</v>
      </c>
    </row>
    <row r="275" spans="1:12" x14ac:dyDescent="0.3">
      <c r="A275" t="s">
        <v>426</v>
      </c>
      <c r="B275" t="s">
        <v>1370</v>
      </c>
      <c r="C275">
        <v>35</v>
      </c>
      <c r="D275" t="s">
        <v>1336</v>
      </c>
      <c r="E275" t="s">
        <v>31</v>
      </c>
      <c r="F275" t="s">
        <v>1284</v>
      </c>
      <c r="G275" t="s">
        <v>1295</v>
      </c>
      <c r="H275" t="s">
        <v>17</v>
      </c>
      <c r="I275" t="s">
        <v>1292</v>
      </c>
      <c r="J275" t="s">
        <v>1281</v>
      </c>
      <c r="K275" t="s">
        <v>1331</v>
      </c>
      <c r="L275" s="8">
        <v>22671</v>
      </c>
    </row>
    <row r="276" spans="1:12" x14ac:dyDescent="0.3">
      <c r="A276" t="s">
        <v>427</v>
      </c>
      <c r="B276" t="s">
        <v>1375</v>
      </c>
      <c r="C276">
        <v>35</v>
      </c>
      <c r="D276" t="s">
        <v>15</v>
      </c>
      <c r="E276" t="s">
        <v>16</v>
      </c>
      <c r="F276" t="s">
        <v>1291</v>
      </c>
      <c r="G276" s="8">
        <v>43549</v>
      </c>
      <c r="H276" t="s">
        <v>40</v>
      </c>
      <c r="I276">
        <v>160</v>
      </c>
      <c r="K276" t="s">
        <v>1283</v>
      </c>
      <c r="L276" t="s">
        <v>1500</v>
      </c>
    </row>
    <row r="277" spans="1:12" x14ac:dyDescent="0.3">
      <c r="A277" t="s">
        <v>428</v>
      </c>
      <c r="B277" t="s">
        <v>1485</v>
      </c>
      <c r="C277" t="s">
        <v>1283</v>
      </c>
      <c r="D277" t="s">
        <v>10</v>
      </c>
      <c r="E277" t="s">
        <v>27</v>
      </c>
      <c r="F277" t="s">
        <v>1280</v>
      </c>
      <c r="G277" s="8">
        <v>43549</v>
      </c>
      <c r="H277" t="s">
        <v>17</v>
      </c>
      <c r="I277" t="s">
        <v>1292</v>
      </c>
      <c r="J277" t="s">
        <v>1283</v>
      </c>
      <c r="K277" t="s">
        <v>1322</v>
      </c>
      <c r="L277" s="20">
        <v>35130</v>
      </c>
    </row>
    <row r="278" spans="1:12" x14ac:dyDescent="0.3">
      <c r="A278" t="s">
        <v>429</v>
      </c>
      <c r="B278" t="s">
        <v>1485</v>
      </c>
      <c r="C278">
        <v>35</v>
      </c>
      <c r="D278" t="s">
        <v>1336</v>
      </c>
      <c r="E278" t="s">
        <v>27</v>
      </c>
      <c r="F278" t="s">
        <v>1280</v>
      </c>
      <c r="G278" s="8">
        <v>43845</v>
      </c>
      <c r="H278" t="s">
        <v>40</v>
      </c>
      <c r="I278">
        <v>180</v>
      </c>
      <c r="J278" t="s">
        <v>1281</v>
      </c>
      <c r="K278" t="s">
        <v>1288</v>
      </c>
      <c r="L278" s="8">
        <v>42669</v>
      </c>
    </row>
    <row r="279" spans="1:12" x14ac:dyDescent="0.3">
      <c r="A279" t="s">
        <v>430</v>
      </c>
      <c r="B279" t="s">
        <v>1375</v>
      </c>
      <c r="C279">
        <v>25</v>
      </c>
      <c r="D279" t="s">
        <v>1336</v>
      </c>
      <c r="E279" t="s">
        <v>11</v>
      </c>
      <c r="F279" t="s">
        <v>1284</v>
      </c>
      <c r="G279" s="8">
        <v>43549</v>
      </c>
      <c r="H279" t="s">
        <v>12</v>
      </c>
      <c r="I279">
        <v>200</v>
      </c>
      <c r="J279" t="s">
        <v>1283</v>
      </c>
      <c r="K279" t="s">
        <v>1293</v>
      </c>
      <c r="L279" s="20">
        <v>19069</v>
      </c>
    </row>
    <row r="280" spans="1:12" x14ac:dyDescent="0.3">
      <c r="A280" t="s">
        <v>431</v>
      </c>
      <c r="B280" t="s">
        <v>1376</v>
      </c>
      <c r="C280">
        <v>70</v>
      </c>
      <c r="D280" t="s">
        <v>15</v>
      </c>
      <c r="E280" t="s">
        <v>11</v>
      </c>
      <c r="F280" t="s">
        <v>1307</v>
      </c>
      <c r="G280" t="s">
        <v>1295</v>
      </c>
      <c r="H280" t="s">
        <v>1292</v>
      </c>
      <c r="I280">
        <v>160</v>
      </c>
      <c r="J280" t="s">
        <v>1283</v>
      </c>
      <c r="K280" t="s">
        <v>1331</v>
      </c>
      <c r="L280" s="8">
        <v>19330</v>
      </c>
    </row>
    <row r="281" spans="1:12" x14ac:dyDescent="0.3">
      <c r="A281" t="s">
        <v>432</v>
      </c>
      <c r="B281" t="s">
        <v>1370</v>
      </c>
      <c r="C281">
        <v>35</v>
      </c>
      <c r="D281" t="s">
        <v>10</v>
      </c>
      <c r="E281" t="s">
        <v>31</v>
      </c>
      <c r="F281" t="s">
        <v>1298</v>
      </c>
      <c r="G281" s="8">
        <v>43549</v>
      </c>
      <c r="H281" t="s">
        <v>21</v>
      </c>
      <c r="I281">
        <v>160</v>
      </c>
      <c r="K281" t="s">
        <v>1331</v>
      </c>
      <c r="L281" s="8">
        <v>19619</v>
      </c>
    </row>
    <row r="282" spans="1:12" x14ac:dyDescent="0.3">
      <c r="A282" t="s">
        <v>433</v>
      </c>
      <c r="B282" t="s">
        <v>1376</v>
      </c>
      <c r="C282">
        <v>60</v>
      </c>
      <c r="D282" t="s">
        <v>10</v>
      </c>
      <c r="E282" t="s">
        <v>27</v>
      </c>
      <c r="F282" t="s">
        <v>1307</v>
      </c>
      <c r="G282" t="s">
        <v>1286</v>
      </c>
      <c r="H282" t="s">
        <v>21</v>
      </c>
      <c r="I282" t="s">
        <v>1292</v>
      </c>
      <c r="J282" t="s">
        <v>1281</v>
      </c>
      <c r="K282" t="s">
        <v>1288</v>
      </c>
      <c r="L282" s="8">
        <v>30079</v>
      </c>
    </row>
    <row r="283" spans="1:12" x14ac:dyDescent="0.3">
      <c r="A283" t="s">
        <v>434</v>
      </c>
      <c r="B283" t="s">
        <v>1376</v>
      </c>
      <c r="C283">
        <v>35</v>
      </c>
      <c r="D283" t="s">
        <v>10</v>
      </c>
      <c r="E283" t="s">
        <v>27</v>
      </c>
      <c r="F283" t="s">
        <v>1284</v>
      </c>
      <c r="G283" s="8">
        <v>43549</v>
      </c>
      <c r="H283" t="s">
        <v>12</v>
      </c>
      <c r="I283">
        <v>180</v>
      </c>
      <c r="J283" t="s">
        <v>1305</v>
      </c>
      <c r="K283" t="s">
        <v>1283</v>
      </c>
      <c r="L283" s="8">
        <v>38507</v>
      </c>
    </row>
    <row r="284" spans="1:12" x14ac:dyDescent="0.3">
      <c r="A284" t="s">
        <v>435</v>
      </c>
      <c r="B284" t="s">
        <v>1376</v>
      </c>
      <c r="C284" t="s">
        <v>1304</v>
      </c>
      <c r="D284" t="s">
        <v>15</v>
      </c>
      <c r="E284" t="s">
        <v>11</v>
      </c>
      <c r="F284" t="s">
        <v>1298</v>
      </c>
      <c r="G284" t="s">
        <v>1295</v>
      </c>
      <c r="H284" t="s">
        <v>17</v>
      </c>
      <c r="I284">
        <v>220</v>
      </c>
      <c r="J284" t="s">
        <v>1287</v>
      </c>
      <c r="K284" t="s">
        <v>1293</v>
      </c>
      <c r="L284" s="8">
        <v>27740</v>
      </c>
    </row>
    <row r="285" spans="1:12" x14ac:dyDescent="0.3">
      <c r="A285" t="s">
        <v>436</v>
      </c>
      <c r="B285" t="s">
        <v>1375</v>
      </c>
      <c r="C285">
        <v>25</v>
      </c>
      <c r="D285" t="s">
        <v>10</v>
      </c>
      <c r="E285" t="s">
        <v>16</v>
      </c>
      <c r="F285" t="s">
        <v>1307</v>
      </c>
      <c r="G285" s="8">
        <v>43845</v>
      </c>
      <c r="H285" t="s">
        <v>1292</v>
      </c>
      <c r="I285">
        <v>180</v>
      </c>
      <c r="K285" t="s">
        <v>1288</v>
      </c>
      <c r="L285" s="20">
        <v>34040</v>
      </c>
    </row>
    <row r="286" spans="1:12" x14ac:dyDescent="0.3">
      <c r="A286" t="s">
        <v>437</v>
      </c>
      <c r="B286" t="s">
        <v>1376</v>
      </c>
      <c r="C286" t="s">
        <v>1304</v>
      </c>
      <c r="D286" t="s">
        <v>15</v>
      </c>
      <c r="E286" t="s">
        <v>16</v>
      </c>
      <c r="F286" t="s">
        <v>1298</v>
      </c>
      <c r="G286" s="20">
        <v>43195</v>
      </c>
      <c r="H286" t="s">
        <v>40</v>
      </c>
      <c r="I286">
        <v>160</v>
      </c>
      <c r="J286" t="s">
        <v>1281</v>
      </c>
      <c r="K286" t="s">
        <v>1283</v>
      </c>
      <c r="L286" t="s">
        <v>1507</v>
      </c>
    </row>
    <row r="287" spans="1:12" x14ac:dyDescent="0.3">
      <c r="A287" t="s">
        <v>438</v>
      </c>
      <c r="B287" t="s">
        <v>1371</v>
      </c>
      <c r="C287" t="s">
        <v>1304</v>
      </c>
      <c r="D287" t="s">
        <v>15</v>
      </c>
      <c r="E287" t="s">
        <v>20</v>
      </c>
      <c r="F287" t="s">
        <v>1280</v>
      </c>
      <c r="G287" s="8">
        <v>43549</v>
      </c>
      <c r="H287" t="s">
        <v>12</v>
      </c>
      <c r="I287">
        <v>220</v>
      </c>
      <c r="J287" t="s">
        <v>1283</v>
      </c>
      <c r="K287" t="s">
        <v>1331</v>
      </c>
      <c r="L287" s="8">
        <v>20186</v>
      </c>
    </row>
    <row r="288" spans="1:12" x14ac:dyDescent="0.3">
      <c r="A288" t="s">
        <v>439</v>
      </c>
      <c r="B288" t="s">
        <v>1469</v>
      </c>
      <c r="C288">
        <v>60</v>
      </c>
      <c r="D288" t="s">
        <v>10</v>
      </c>
      <c r="E288" t="s">
        <v>11</v>
      </c>
      <c r="F288" t="s">
        <v>1307</v>
      </c>
      <c r="G288" t="s">
        <v>1295</v>
      </c>
      <c r="H288" t="s">
        <v>1292</v>
      </c>
      <c r="I288">
        <v>180</v>
      </c>
      <c r="J288" t="s">
        <v>1281</v>
      </c>
      <c r="K288" t="s">
        <v>1322</v>
      </c>
      <c r="L288" s="8">
        <v>26710</v>
      </c>
    </row>
    <row r="289" spans="1:12" x14ac:dyDescent="0.3">
      <c r="A289" t="s">
        <v>440</v>
      </c>
      <c r="B289" t="s">
        <v>1373</v>
      </c>
      <c r="C289">
        <v>25</v>
      </c>
      <c r="D289" t="s">
        <v>15</v>
      </c>
      <c r="E289" t="s">
        <v>20</v>
      </c>
      <c r="F289" t="s">
        <v>1298</v>
      </c>
      <c r="G289" s="20">
        <v>43195</v>
      </c>
      <c r="H289" t="s">
        <v>1292</v>
      </c>
      <c r="I289">
        <v>200</v>
      </c>
      <c r="J289" t="s">
        <v>1287</v>
      </c>
      <c r="K289" t="s">
        <v>1293</v>
      </c>
      <c r="L289" s="8">
        <v>25972</v>
      </c>
    </row>
    <row r="290" spans="1:12" x14ac:dyDescent="0.3">
      <c r="A290" t="s">
        <v>441</v>
      </c>
      <c r="B290" t="s">
        <v>1485</v>
      </c>
      <c r="C290">
        <v>25</v>
      </c>
      <c r="D290" t="s">
        <v>10</v>
      </c>
      <c r="E290" t="s">
        <v>11</v>
      </c>
      <c r="F290" t="s">
        <v>1298</v>
      </c>
      <c r="G290" s="20">
        <v>43195</v>
      </c>
      <c r="H290" t="s">
        <v>40</v>
      </c>
      <c r="I290" t="s">
        <v>1292</v>
      </c>
      <c r="J290" t="s">
        <v>1287</v>
      </c>
      <c r="K290" t="s">
        <v>1293</v>
      </c>
      <c r="L290" s="20">
        <v>34949</v>
      </c>
    </row>
    <row r="291" spans="1:12" x14ac:dyDescent="0.3">
      <c r="A291" t="s">
        <v>442</v>
      </c>
      <c r="B291" t="s">
        <v>1485</v>
      </c>
      <c r="C291">
        <v>25</v>
      </c>
      <c r="D291" t="s">
        <v>1290</v>
      </c>
      <c r="E291" t="s">
        <v>31</v>
      </c>
      <c r="F291" t="s">
        <v>1298</v>
      </c>
      <c r="G291" t="s">
        <v>1286</v>
      </c>
      <c r="H291" t="s">
        <v>1292</v>
      </c>
      <c r="I291">
        <v>180</v>
      </c>
      <c r="J291" t="s">
        <v>1305</v>
      </c>
      <c r="K291" t="s">
        <v>1283</v>
      </c>
      <c r="L291" s="8">
        <v>22928</v>
      </c>
    </row>
    <row r="292" spans="1:12" x14ac:dyDescent="0.3">
      <c r="A292" t="s">
        <v>443</v>
      </c>
      <c r="B292" t="s">
        <v>1373</v>
      </c>
      <c r="C292">
        <v>25</v>
      </c>
      <c r="D292" t="s">
        <v>15</v>
      </c>
      <c r="E292" t="s">
        <v>27</v>
      </c>
      <c r="F292" t="s">
        <v>1307</v>
      </c>
      <c r="G292" s="20">
        <v>43195</v>
      </c>
      <c r="H292" t="s">
        <v>17</v>
      </c>
      <c r="I292">
        <v>180</v>
      </c>
      <c r="J292" t="s">
        <v>1305</v>
      </c>
      <c r="K292" t="s">
        <v>1288</v>
      </c>
      <c r="L292" t="s">
        <v>1500</v>
      </c>
    </row>
    <row r="293" spans="1:12" x14ac:dyDescent="0.3">
      <c r="A293" t="s">
        <v>444</v>
      </c>
      <c r="B293" t="s">
        <v>1375</v>
      </c>
      <c r="C293">
        <v>25</v>
      </c>
      <c r="D293" t="s">
        <v>10</v>
      </c>
      <c r="E293" t="s">
        <v>31</v>
      </c>
      <c r="F293" t="s">
        <v>1291</v>
      </c>
      <c r="G293" t="s">
        <v>1295</v>
      </c>
      <c r="H293" t="s">
        <v>17</v>
      </c>
      <c r="I293">
        <v>200</v>
      </c>
      <c r="J293" t="s">
        <v>1287</v>
      </c>
      <c r="K293" t="s">
        <v>1331</v>
      </c>
      <c r="L293" s="8">
        <v>28272</v>
      </c>
    </row>
    <row r="294" spans="1:12" x14ac:dyDescent="0.3">
      <c r="A294" t="s">
        <v>445</v>
      </c>
      <c r="B294" t="s">
        <v>1374</v>
      </c>
      <c r="C294">
        <v>60</v>
      </c>
      <c r="D294" t="s">
        <v>10</v>
      </c>
      <c r="E294" t="s">
        <v>11</v>
      </c>
      <c r="F294" t="s">
        <v>1307</v>
      </c>
      <c r="G294" t="s">
        <v>1295</v>
      </c>
      <c r="H294" t="s">
        <v>17</v>
      </c>
      <c r="I294">
        <v>160</v>
      </c>
      <c r="K294" t="s">
        <v>1283</v>
      </c>
      <c r="L294" t="s">
        <v>1272</v>
      </c>
    </row>
    <row r="295" spans="1:12" x14ac:dyDescent="0.3">
      <c r="A295" t="s">
        <v>446</v>
      </c>
      <c r="B295" t="s">
        <v>1375</v>
      </c>
      <c r="C295">
        <v>35</v>
      </c>
      <c r="D295" t="s">
        <v>15</v>
      </c>
      <c r="E295" t="s">
        <v>27</v>
      </c>
      <c r="F295" t="s">
        <v>1284</v>
      </c>
      <c r="G295" s="8">
        <v>43549</v>
      </c>
      <c r="H295" t="s">
        <v>1292</v>
      </c>
      <c r="I295" t="s">
        <v>1292</v>
      </c>
      <c r="K295" t="s">
        <v>1322</v>
      </c>
      <c r="L295" s="8">
        <v>40886</v>
      </c>
    </row>
    <row r="296" spans="1:12" x14ac:dyDescent="0.3">
      <c r="A296" t="s">
        <v>447</v>
      </c>
      <c r="B296" t="s">
        <v>1485</v>
      </c>
      <c r="C296" t="s">
        <v>1304</v>
      </c>
      <c r="D296" t="s">
        <v>1301</v>
      </c>
      <c r="E296" t="s">
        <v>16</v>
      </c>
      <c r="F296" t="s">
        <v>1307</v>
      </c>
      <c r="G296" s="8">
        <v>43549</v>
      </c>
      <c r="H296" t="s">
        <v>17</v>
      </c>
      <c r="I296">
        <v>180</v>
      </c>
      <c r="J296" t="s">
        <v>1283</v>
      </c>
      <c r="K296" t="s">
        <v>1322</v>
      </c>
      <c r="L296" s="8">
        <v>42964</v>
      </c>
    </row>
    <row r="297" spans="1:12" x14ac:dyDescent="0.3">
      <c r="A297" t="s">
        <v>448</v>
      </c>
      <c r="B297" t="s">
        <v>1485</v>
      </c>
      <c r="C297">
        <v>25</v>
      </c>
      <c r="D297" t="s">
        <v>15</v>
      </c>
      <c r="E297" t="s">
        <v>16</v>
      </c>
      <c r="F297" t="s">
        <v>1298</v>
      </c>
      <c r="G297" s="8">
        <v>43549</v>
      </c>
      <c r="H297" t="s">
        <v>40</v>
      </c>
      <c r="I297">
        <v>220</v>
      </c>
      <c r="J297" t="s">
        <v>1305</v>
      </c>
      <c r="K297" t="s">
        <v>1322</v>
      </c>
      <c r="L297" s="8">
        <v>31239</v>
      </c>
    </row>
    <row r="298" spans="1:12" x14ac:dyDescent="0.3">
      <c r="A298" t="s">
        <v>449</v>
      </c>
      <c r="B298" t="s">
        <v>1373</v>
      </c>
      <c r="C298">
        <v>35</v>
      </c>
      <c r="D298" t="s">
        <v>10</v>
      </c>
      <c r="E298" t="s">
        <v>20</v>
      </c>
      <c r="F298" t="s">
        <v>1280</v>
      </c>
      <c r="G298" s="20">
        <v>43195</v>
      </c>
      <c r="H298" t="s">
        <v>1292</v>
      </c>
      <c r="I298">
        <v>180</v>
      </c>
      <c r="J298" t="s">
        <v>1283</v>
      </c>
      <c r="K298" t="s">
        <v>1283</v>
      </c>
      <c r="L298" s="8">
        <v>19197</v>
      </c>
    </row>
    <row r="299" spans="1:12" x14ac:dyDescent="0.3">
      <c r="A299" t="s">
        <v>450</v>
      </c>
      <c r="B299" t="s">
        <v>1376</v>
      </c>
      <c r="C299">
        <v>35</v>
      </c>
      <c r="D299" t="s">
        <v>1290</v>
      </c>
      <c r="E299" t="s">
        <v>11</v>
      </c>
      <c r="F299" t="s">
        <v>1307</v>
      </c>
      <c r="G299" s="20">
        <v>43195</v>
      </c>
      <c r="H299" t="s">
        <v>21</v>
      </c>
      <c r="I299" t="s">
        <v>1292</v>
      </c>
      <c r="J299" t="s">
        <v>1305</v>
      </c>
      <c r="K299" t="s">
        <v>1331</v>
      </c>
      <c r="L299" s="8">
        <v>38092</v>
      </c>
    </row>
    <row r="300" spans="1:12" x14ac:dyDescent="0.3">
      <c r="A300" t="s">
        <v>451</v>
      </c>
      <c r="B300" t="s">
        <v>1375</v>
      </c>
      <c r="C300" t="s">
        <v>1304</v>
      </c>
      <c r="D300" t="s">
        <v>15</v>
      </c>
      <c r="E300" t="s">
        <v>11</v>
      </c>
      <c r="F300" t="s">
        <v>1307</v>
      </c>
      <c r="G300" t="s">
        <v>1286</v>
      </c>
      <c r="H300" t="s">
        <v>1292</v>
      </c>
      <c r="I300">
        <v>180</v>
      </c>
      <c r="J300" t="s">
        <v>1287</v>
      </c>
      <c r="K300" t="s">
        <v>1293</v>
      </c>
      <c r="L300" s="20">
        <v>38193</v>
      </c>
    </row>
    <row r="301" spans="1:12" x14ac:dyDescent="0.3">
      <c r="A301" t="s">
        <v>452</v>
      </c>
      <c r="B301" t="s">
        <v>1377</v>
      </c>
      <c r="C301">
        <v>60</v>
      </c>
      <c r="D301" t="s">
        <v>1301</v>
      </c>
      <c r="E301" t="s">
        <v>16</v>
      </c>
      <c r="F301" t="s">
        <v>1298</v>
      </c>
      <c r="G301" s="8">
        <v>43549</v>
      </c>
      <c r="H301" t="s">
        <v>40</v>
      </c>
      <c r="I301">
        <v>200</v>
      </c>
      <c r="K301" t="s">
        <v>1288</v>
      </c>
      <c r="L301" s="8">
        <v>23058</v>
      </c>
    </row>
    <row r="302" spans="1:12" x14ac:dyDescent="0.3">
      <c r="A302" t="s">
        <v>453</v>
      </c>
      <c r="B302" t="s">
        <v>1373</v>
      </c>
      <c r="C302" t="s">
        <v>1283</v>
      </c>
      <c r="D302" t="s">
        <v>15</v>
      </c>
      <c r="E302" t="s">
        <v>31</v>
      </c>
      <c r="F302" t="s">
        <v>1280</v>
      </c>
      <c r="G302" s="8">
        <v>43845</v>
      </c>
      <c r="H302" t="s">
        <v>21</v>
      </c>
      <c r="I302">
        <v>180</v>
      </c>
      <c r="K302" t="s">
        <v>1293</v>
      </c>
      <c r="L302" s="20">
        <v>37628</v>
      </c>
    </row>
    <row r="303" spans="1:12" x14ac:dyDescent="0.3">
      <c r="A303" t="s">
        <v>454</v>
      </c>
      <c r="B303" t="s">
        <v>1371</v>
      </c>
      <c r="C303" t="s">
        <v>1283</v>
      </c>
      <c r="D303" t="s">
        <v>10</v>
      </c>
      <c r="E303" t="s">
        <v>27</v>
      </c>
      <c r="F303" t="s">
        <v>1280</v>
      </c>
      <c r="G303" t="s">
        <v>1286</v>
      </c>
      <c r="H303" t="s">
        <v>1292</v>
      </c>
      <c r="I303">
        <v>180</v>
      </c>
      <c r="J303" t="s">
        <v>1287</v>
      </c>
      <c r="K303" t="s">
        <v>1331</v>
      </c>
      <c r="L303" s="8">
        <v>21803</v>
      </c>
    </row>
    <row r="304" spans="1:12" x14ac:dyDescent="0.3">
      <c r="A304" t="s">
        <v>455</v>
      </c>
      <c r="B304" t="s">
        <v>1485</v>
      </c>
      <c r="C304">
        <v>35</v>
      </c>
      <c r="D304" t="s">
        <v>1290</v>
      </c>
      <c r="E304" t="s">
        <v>31</v>
      </c>
      <c r="F304" t="s">
        <v>1284</v>
      </c>
      <c r="G304" s="8">
        <v>43845</v>
      </c>
      <c r="H304" t="s">
        <v>17</v>
      </c>
      <c r="I304">
        <v>220</v>
      </c>
      <c r="J304" t="s">
        <v>1283</v>
      </c>
      <c r="K304" t="s">
        <v>1293</v>
      </c>
      <c r="L304" s="8">
        <v>35610</v>
      </c>
    </row>
    <row r="305" spans="1:12" x14ac:dyDescent="0.3">
      <c r="A305" t="s">
        <v>456</v>
      </c>
      <c r="B305" t="s">
        <v>1373</v>
      </c>
      <c r="C305">
        <v>70</v>
      </c>
      <c r="D305" t="s">
        <v>10</v>
      </c>
      <c r="E305" t="s">
        <v>31</v>
      </c>
      <c r="F305" t="s">
        <v>1307</v>
      </c>
      <c r="G305" s="20">
        <v>43195</v>
      </c>
      <c r="H305" t="s">
        <v>12</v>
      </c>
      <c r="I305">
        <v>200</v>
      </c>
      <c r="J305" t="s">
        <v>1283</v>
      </c>
      <c r="K305" t="s">
        <v>1283</v>
      </c>
      <c r="L305" s="8">
        <v>39605</v>
      </c>
    </row>
    <row r="306" spans="1:12" x14ac:dyDescent="0.3">
      <c r="A306" t="s">
        <v>457</v>
      </c>
      <c r="B306" t="s">
        <v>1375</v>
      </c>
      <c r="C306">
        <v>70</v>
      </c>
      <c r="D306" t="s">
        <v>15</v>
      </c>
      <c r="E306" t="s">
        <v>16</v>
      </c>
      <c r="F306" t="s">
        <v>1280</v>
      </c>
      <c r="G306" t="s">
        <v>1286</v>
      </c>
      <c r="H306" t="s">
        <v>12</v>
      </c>
      <c r="I306">
        <v>200</v>
      </c>
      <c r="J306" t="s">
        <v>1281</v>
      </c>
      <c r="K306" t="s">
        <v>1322</v>
      </c>
      <c r="L306" s="8">
        <v>21837</v>
      </c>
    </row>
    <row r="307" spans="1:12" x14ac:dyDescent="0.3">
      <c r="A307" t="s">
        <v>458</v>
      </c>
      <c r="B307" t="s">
        <v>1485</v>
      </c>
      <c r="C307" t="s">
        <v>1304</v>
      </c>
      <c r="D307" t="s">
        <v>10</v>
      </c>
      <c r="E307" t="s">
        <v>16</v>
      </c>
      <c r="F307" t="s">
        <v>1280</v>
      </c>
      <c r="G307" t="s">
        <v>1286</v>
      </c>
      <c r="H307" t="s">
        <v>17</v>
      </c>
      <c r="I307">
        <v>180</v>
      </c>
      <c r="J307" t="s">
        <v>1305</v>
      </c>
      <c r="K307" t="s">
        <v>1331</v>
      </c>
      <c r="L307" s="8">
        <v>26385</v>
      </c>
    </row>
    <row r="308" spans="1:12" x14ac:dyDescent="0.3">
      <c r="A308" t="s">
        <v>459</v>
      </c>
      <c r="B308" t="s">
        <v>1374</v>
      </c>
      <c r="C308" t="s">
        <v>1283</v>
      </c>
      <c r="D308" t="s">
        <v>1336</v>
      </c>
      <c r="E308" t="s">
        <v>16</v>
      </c>
      <c r="F308" t="s">
        <v>1291</v>
      </c>
      <c r="G308" t="s">
        <v>1295</v>
      </c>
      <c r="H308" t="s">
        <v>12</v>
      </c>
      <c r="I308">
        <v>220</v>
      </c>
      <c r="J308" t="s">
        <v>1283</v>
      </c>
      <c r="K308" t="s">
        <v>1331</v>
      </c>
      <c r="L308" t="s">
        <v>1500</v>
      </c>
    </row>
    <row r="309" spans="1:12" x14ac:dyDescent="0.3">
      <c r="A309" t="s">
        <v>460</v>
      </c>
      <c r="B309" t="s">
        <v>1373</v>
      </c>
      <c r="C309">
        <v>35</v>
      </c>
      <c r="D309" t="s">
        <v>1336</v>
      </c>
      <c r="E309" t="s">
        <v>20</v>
      </c>
      <c r="F309" t="s">
        <v>1291</v>
      </c>
      <c r="G309" s="20">
        <v>43195</v>
      </c>
      <c r="H309" t="s">
        <v>12</v>
      </c>
      <c r="I309">
        <v>180</v>
      </c>
      <c r="J309" t="s">
        <v>1287</v>
      </c>
      <c r="K309" t="s">
        <v>1293</v>
      </c>
      <c r="L309" t="s">
        <v>1508</v>
      </c>
    </row>
    <row r="310" spans="1:12" x14ac:dyDescent="0.3">
      <c r="A310" t="s">
        <v>461</v>
      </c>
      <c r="B310" t="s">
        <v>1370</v>
      </c>
      <c r="C310">
        <v>60</v>
      </c>
      <c r="D310" t="s">
        <v>15</v>
      </c>
      <c r="E310" t="s">
        <v>31</v>
      </c>
      <c r="F310" t="s">
        <v>1280</v>
      </c>
      <c r="G310" s="20">
        <v>43195</v>
      </c>
      <c r="H310" t="s">
        <v>17</v>
      </c>
      <c r="I310">
        <v>180</v>
      </c>
      <c r="J310" t="s">
        <v>1283</v>
      </c>
      <c r="K310" t="s">
        <v>1283</v>
      </c>
      <c r="L310" s="8">
        <v>35160</v>
      </c>
    </row>
    <row r="311" spans="1:12" x14ac:dyDescent="0.3">
      <c r="A311" t="s">
        <v>462</v>
      </c>
      <c r="B311" t="s">
        <v>1485</v>
      </c>
      <c r="C311" t="s">
        <v>1283</v>
      </c>
      <c r="D311" t="s">
        <v>1336</v>
      </c>
      <c r="E311" t="s">
        <v>11</v>
      </c>
      <c r="F311" t="s">
        <v>1284</v>
      </c>
      <c r="G311" t="s">
        <v>1286</v>
      </c>
      <c r="H311" t="s">
        <v>17</v>
      </c>
      <c r="I311" t="s">
        <v>1292</v>
      </c>
      <c r="K311" t="s">
        <v>1293</v>
      </c>
      <c r="L311" t="s">
        <v>1272</v>
      </c>
    </row>
    <row r="312" spans="1:12" x14ac:dyDescent="0.3">
      <c r="A312" t="s">
        <v>463</v>
      </c>
      <c r="B312" t="s">
        <v>1375</v>
      </c>
      <c r="C312">
        <v>35</v>
      </c>
      <c r="D312" t="s">
        <v>15</v>
      </c>
      <c r="E312" t="s">
        <v>27</v>
      </c>
      <c r="F312" t="s">
        <v>1280</v>
      </c>
      <c r="G312" s="20">
        <v>43195</v>
      </c>
      <c r="H312" t="s">
        <v>1292</v>
      </c>
      <c r="I312" t="s">
        <v>1292</v>
      </c>
      <c r="J312" t="s">
        <v>1305</v>
      </c>
      <c r="K312" t="s">
        <v>1293</v>
      </c>
      <c r="L312" s="8">
        <v>24931</v>
      </c>
    </row>
    <row r="313" spans="1:12" x14ac:dyDescent="0.3">
      <c r="A313" t="s">
        <v>464</v>
      </c>
      <c r="B313" t="s">
        <v>1469</v>
      </c>
      <c r="C313">
        <v>35</v>
      </c>
      <c r="D313" t="s">
        <v>15</v>
      </c>
      <c r="E313" t="s">
        <v>20</v>
      </c>
      <c r="F313" t="s">
        <v>1298</v>
      </c>
      <c r="G313" t="s">
        <v>1286</v>
      </c>
      <c r="H313" t="s">
        <v>1292</v>
      </c>
      <c r="I313">
        <v>220</v>
      </c>
      <c r="J313" t="s">
        <v>1281</v>
      </c>
      <c r="K313" t="s">
        <v>1331</v>
      </c>
      <c r="L313" s="8">
        <v>40265</v>
      </c>
    </row>
    <row r="314" spans="1:12" x14ac:dyDescent="0.3">
      <c r="A314" t="s">
        <v>465</v>
      </c>
      <c r="B314" t="s">
        <v>1377</v>
      </c>
      <c r="C314">
        <v>25</v>
      </c>
      <c r="D314" t="s">
        <v>1336</v>
      </c>
      <c r="E314" t="s">
        <v>11</v>
      </c>
      <c r="F314" t="s">
        <v>1307</v>
      </c>
      <c r="G314" t="s">
        <v>1295</v>
      </c>
      <c r="H314" t="s">
        <v>17</v>
      </c>
      <c r="I314">
        <v>160</v>
      </c>
      <c r="J314" t="s">
        <v>1305</v>
      </c>
      <c r="K314" t="s">
        <v>1293</v>
      </c>
      <c r="L314" t="s">
        <v>1499</v>
      </c>
    </row>
    <row r="315" spans="1:12" x14ac:dyDescent="0.3">
      <c r="A315" t="s">
        <v>466</v>
      </c>
      <c r="B315" t="s">
        <v>1467</v>
      </c>
      <c r="C315">
        <v>60</v>
      </c>
      <c r="D315" t="s">
        <v>15</v>
      </c>
      <c r="E315" t="s">
        <v>31</v>
      </c>
      <c r="F315" t="s">
        <v>1284</v>
      </c>
      <c r="G315" t="s">
        <v>1286</v>
      </c>
      <c r="H315" t="s">
        <v>40</v>
      </c>
      <c r="I315" t="s">
        <v>1292</v>
      </c>
      <c r="K315" t="s">
        <v>1322</v>
      </c>
      <c r="L315" s="8">
        <v>31802</v>
      </c>
    </row>
    <row r="316" spans="1:12" x14ac:dyDescent="0.3">
      <c r="A316" t="s">
        <v>467</v>
      </c>
      <c r="B316" t="s">
        <v>1376</v>
      </c>
      <c r="C316">
        <v>25</v>
      </c>
      <c r="D316" t="s">
        <v>1336</v>
      </c>
      <c r="E316" t="s">
        <v>16</v>
      </c>
      <c r="F316" t="s">
        <v>1298</v>
      </c>
      <c r="G316" s="20">
        <v>43195</v>
      </c>
      <c r="H316" t="s">
        <v>12</v>
      </c>
      <c r="I316">
        <v>160</v>
      </c>
      <c r="K316" t="s">
        <v>1293</v>
      </c>
      <c r="L316" s="8">
        <v>27983</v>
      </c>
    </row>
    <row r="317" spans="1:12" x14ac:dyDescent="0.3">
      <c r="A317" t="s">
        <v>468</v>
      </c>
      <c r="B317" t="s">
        <v>1467</v>
      </c>
      <c r="C317" t="s">
        <v>1304</v>
      </c>
      <c r="D317" t="s">
        <v>15</v>
      </c>
      <c r="E317" t="s">
        <v>31</v>
      </c>
      <c r="F317" t="s">
        <v>1284</v>
      </c>
      <c r="G317" s="20">
        <v>43195</v>
      </c>
      <c r="H317" t="s">
        <v>1292</v>
      </c>
      <c r="I317">
        <v>200</v>
      </c>
      <c r="K317" t="s">
        <v>1322</v>
      </c>
      <c r="L317" s="20">
        <v>36921</v>
      </c>
    </row>
    <row r="318" spans="1:12" x14ac:dyDescent="0.3">
      <c r="A318" t="s">
        <v>469</v>
      </c>
      <c r="B318" t="s">
        <v>1375</v>
      </c>
      <c r="C318">
        <v>25</v>
      </c>
      <c r="D318" t="s">
        <v>1336</v>
      </c>
      <c r="E318" t="s">
        <v>27</v>
      </c>
      <c r="F318" t="s">
        <v>1298</v>
      </c>
      <c r="G318" t="s">
        <v>1286</v>
      </c>
      <c r="H318" t="s">
        <v>12</v>
      </c>
      <c r="I318" t="s">
        <v>1292</v>
      </c>
      <c r="K318" t="s">
        <v>1331</v>
      </c>
      <c r="L318" s="8">
        <v>26834</v>
      </c>
    </row>
    <row r="319" spans="1:12" x14ac:dyDescent="0.3">
      <c r="A319" t="s">
        <v>470</v>
      </c>
      <c r="B319" t="s">
        <v>1371</v>
      </c>
      <c r="C319">
        <v>25</v>
      </c>
      <c r="D319" t="s">
        <v>1336</v>
      </c>
      <c r="E319" t="s">
        <v>20</v>
      </c>
      <c r="F319" t="s">
        <v>1307</v>
      </c>
      <c r="G319" t="s">
        <v>1286</v>
      </c>
      <c r="H319" t="s">
        <v>21</v>
      </c>
      <c r="I319" t="s">
        <v>1292</v>
      </c>
      <c r="J319" t="s">
        <v>1287</v>
      </c>
      <c r="K319" t="s">
        <v>1283</v>
      </c>
      <c r="L319" s="8">
        <v>22225</v>
      </c>
    </row>
    <row r="320" spans="1:12" x14ac:dyDescent="0.3">
      <c r="A320" t="s">
        <v>471</v>
      </c>
      <c r="B320" t="s">
        <v>1371</v>
      </c>
      <c r="C320" t="s">
        <v>1283</v>
      </c>
      <c r="D320" t="s">
        <v>15</v>
      </c>
      <c r="E320" t="s">
        <v>20</v>
      </c>
      <c r="F320" t="s">
        <v>1307</v>
      </c>
      <c r="G320" t="s">
        <v>1286</v>
      </c>
      <c r="H320" t="s">
        <v>17</v>
      </c>
      <c r="I320">
        <v>220</v>
      </c>
      <c r="J320" t="s">
        <v>1281</v>
      </c>
      <c r="K320" t="s">
        <v>1322</v>
      </c>
      <c r="L320" s="20">
        <v>23160</v>
      </c>
    </row>
    <row r="321" spans="1:12" x14ac:dyDescent="0.3">
      <c r="A321" t="s">
        <v>472</v>
      </c>
      <c r="B321" t="s">
        <v>1469</v>
      </c>
      <c r="C321">
        <v>70</v>
      </c>
      <c r="D321" t="s">
        <v>10</v>
      </c>
      <c r="E321" t="s">
        <v>27</v>
      </c>
      <c r="F321" t="s">
        <v>1291</v>
      </c>
      <c r="G321" s="8">
        <v>43549</v>
      </c>
      <c r="H321" t="s">
        <v>40</v>
      </c>
      <c r="I321">
        <v>160</v>
      </c>
      <c r="K321" t="s">
        <v>1283</v>
      </c>
      <c r="L321" t="s">
        <v>1331</v>
      </c>
    </row>
    <row r="322" spans="1:12" x14ac:dyDescent="0.3">
      <c r="A322" t="s">
        <v>473</v>
      </c>
      <c r="B322" t="s">
        <v>1376</v>
      </c>
      <c r="C322">
        <v>35</v>
      </c>
      <c r="D322" t="s">
        <v>15</v>
      </c>
      <c r="E322" t="s">
        <v>11</v>
      </c>
      <c r="F322" t="s">
        <v>1298</v>
      </c>
      <c r="G322" s="20">
        <v>43195</v>
      </c>
      <c r="H322" t="s">
        <v>21</v>
      </c>
      <c r="I322" t="s">
        <v>1292</v>
      </c>
      <c r="K322" t="s">
        <v>1283</v>
      </c>
      <c r="L322" t="s">
        <v>1499</v>
      </c>
    </row>
    <row r="323" spans="1:12" x14ac:dyDescent="0.3">
      <c r="A323" t="s">
        <v>474</v>
      </c>
      <c r="B323" t="s">
        <v>1370</v>
      </c>
      <c r="C323">
        <v>60</v>
      </c>
      <c r="D323" t="s">
        <v>1336</v>
      </c>
      <c r="E323" t="s">
        <v>11</v>
      </c>
      <c r="F323" t="s">
        <v>1291</v>
      </c>
      <c r="G323" s="20">
        <v>43195</v>
      </c>
      <c r="H323" t="s">
        <v>21</v>
      </c>
      <c r="I323" t="s">
        <v>1292</v>
      </c>
      <c r="J323" t="s">
        <v>1283</v>
      </c>
      <c r="K323" t="s">
        <v>1322</v>
      </c>
      <c r="L323" s="8">
        <v>23313</v>
      </c>
    </row>
    <row r="324" spans="1:12" x14ac:dyDescent="0.3">
      <c r="A324" t="s">
        <v>475</v>
      </c>
      <c r="B324" t="s">
        <v>1469</v>
      </c>
      <c r="C324">
        <v>25</v>
      </c>
      <c r="D324" t="s">
        <v>10</v>
      </c>
      <c r="E324" t="s">
        <v>20</v>
      </c>
      <c r="F324" t="s">
        <v>1298</v>
      </c>
      <c r="G324" s="8">
        <v>43549</v>
      </c>
      <c r="H324" t="s">
        <v>21</v>
      </c>
      <c r="I324">
        <v>220</v>
      </c>
      <c r="J324" t="s">
        <v>1281</v>
      </c>
      <c r="K324" t="s">
        <v>1331</v>
      </c>
      <c r="L324" s="20">
        <v>25989</v>
      </c>
    </row>
    <row r="325" spans="1:12" x14ac:dyDescent="0.3">
      <c r="A325" t="s">
        <v>476</v>
      </c>
      <c r="B325" t="s">
        <v>1467</v>
      </c>
      <c r="C325">
        <v>60</v>
      </c>
      <c r="D325" t="s">
        <v>15</v>
      </c>
      <c r="E325" t="s">
        <v>20</v>
      </c>
      <c r="F325" t="s">
        <v>1291</v>
      </c>
      <c r="G325" t="s">
        <v>1286</v>
      </c>
      <c r="H325" t="s">
        <v>17</v>
      </c>
      <c r="I325">
        <v>220</v>
      </c>
      <c r="J325" t="s">
        <v>1305</v>
      </c>
      <c r="K325" t="s">
        <v>1288</v>
      </c>
      <c r="L325" s="8">
        <v>26116</v>
      </c>
    </row>
    <row r="326" spans="1:12" x14ac:dyDescent="0.3">
      <c r="A326" t="s">
        <v>477</v>
      </c>
      <c r="B326" t="s">
        <v>1469</v>
      </c>
      <c r="C326">
        <v>70</v>
      </c>
      <c r="D326" t="s">
        <v>15</v>
      </c>
      <c r="E326" t="s">
        <v>16</v>
      </c>
      <c r="F326" t="s">
        <v>1307</v>
      </c>
      <c r="G326" t="s">
        <v>1295</v>
      </c>
      <c r="H326" t="s">
        <v>1292</v>
      </c>
      <c r="I326">
        <v>160</v>
      </c>
      <c r="J326" t="s">
        <v>1281</v>
      </c>
      <c r="K326" t="s">
        <v>1283</v>
      </c>
      <c r="L326" s="8">
        <v>29540</v>
      </c>
    </row>
    <row r="327" spans="1:12" x14ac:dyDescent="0.3">
      <c r="A327" t="s">
        <v>478</v>
      </c>
      <c r="B327" t="s">
        <v>1467</v>
      </c>
      <c r="C327">
        <v>70</v>
      </c>
      <c r="D327" t="s">
        <v>15</v>
      </c>
      <c r="E327" t="s">
        <v>11</v>
      </c>
      <c r="F327" t="s">
        <v>1284</v>
      </c>
      <c r="G327" t="s">
        <v>1286</v>
      </c>
      <c r="H327" t="s">
        <v>17</v>
      </c>
      <c r="I327">
        <v>200</v>
      </c>
      <c r="J327" t="s">
        <v>1281</v>
      </c>
      <c r="K327" t="s">
        <v>1283</v>
      </c>
      <c r="L327" s="8">
        <v>31512</v>
      </c>
    </row>
    <row r="328" spans="1:12" x14ac:dyDescent="0.3">
      <c r="A328" t="s">
        <v>479</v>
      </c>
      <c r="B328" t="s">
        <v>1485</v>
      </c>
      <c r="C328">
        <v>25</v>
      </c>
      <c r="D328" t="s">
        <v>10</v>
      </c>
      <c r="E328" t="s">
        <v>27</v>
      </c>
      <c r="F328" t="s">
        <v>1291</v>
      </c>
      <c r="G328" t="s">
        <v>1286</v>
      </c>
      <c r="H328" t="s">
        <v>1292</v>
      </c>
      <c r="I328">
        <v>200</v>
      </c>
      <c r="J328" t="s">
        <v>1281</v>
      </c>
      <c r="K328" t="s">
        <v>1331</v>
      </c>
      <c r="L328" s="8">
        <v>19063</v>
      </c>
    </row>
    <row r="329" spans="1:12" x14ac:dyDescent="0.3">
      <c r="A329" t="s">
        <v>480</v>
      </c>
      <c r="B329" t="s">
        <v>1371</v>
      </c>
      <c r="C329" t="s">
        <v>1304</v>
      </c>
      <c r="D329" t="s">
        <v>1336</v>
      </c>
      <c r="E329" t="s">
        <v>11</v>
      </c>
      <c r="F329" t="s">
        <v>1298</v>
      </c>
      <c r="G329" s="8">
        <v>43549</v>
      </c>
      <c r="H329" t="s">
        <v>21</v>
      </c>
      <c r="I329">
        <v>180</v>
      </c>
      <c r="K329" t="s">
        <v>1331</v>
      </c>
      <c r="L329" s="20">
        <v>41943</v>
      </c>
    </row>
    <row r="330" spans="1:12" x14ac:dyDescent="0.3">
      <c r="A330" t="s">
        <v>481</v>
      </c>
      <c r="B330" t="s">
        <v>1485</v>
      </c>
      <c r="C330">
        <v>25</v>
      </c>
      <c r="D330" t="s">
        <v>15</v>
      </c>
      <c r="E330" t="s">
        <v>16</v>
      </c>
      <c r="F330" t="s">
        <v>1298</v>
      </c>
      <c r="G330" s="20">
        <v>43195</v>
      </c>
      <c r="H330" t="s">
        <v>21</v>
      </c>
      <c r="I330" t="s">
        <v>1292</v>
      </c>
      <c r="K330" t="s">
        <v>1293</v>
      </c>
      <c r="L330" s="8">
        <v>26090</v>
      </c>
    </row>
    <row r="331" spans="1:12" x14ac:dyDescent="0.3">
      <c r="A331" t="s">
        <v>482</v>
      </c>
      <c r="B331" t="s">
        <v>1377</v>
      </c>
      <c r="C331" t="s">
        <v>1283</v>
      </c>
      <c r="D331" t="s">
        <v>15</v>
      </c>
      <c r="E331" t="s">
        <v>20</v>
      </c>
      <c r="F331" t="s">
        <v>1307</v>
      </c>
      <c r="G331" t="s">
        <v>1286</v>
      </c>
      <c r="H331" t="s">
        <v>40</v>
      </c>
      <c r="I331">
        <v>160</v>
      </c>
      <c r="J331" t="s">
        <v>1287</v>
      </c>
      <c r="K331" t="s">
        <v>1331</v>
      </c>
      <c r="L331" s="8">
        <v>40437</v>
      </c>
    </row>
    <row r="332" spans="1:12" x14ac:dyDescent="0.3">
      <c r="A332" t="s">
        <v>483</v>
      </c>
      <c r="B332" t="s">
        <v>1376</v>
      </c>
      <c r="C332">
        <v>35</v>
      </c>
      <c r="D332" t="s">
        <v>15</v>
      </c>
      <c r="E332" t="s">
        <v>20</v>
      </c>
      <c r="F332" t="s">
        <v>1298</v>
      </c>
      <c r="G332" s="20">
        <v>43195</v>
      </c>
      <c r="H332" t="s">
        <v>1292</v>
      </c>
      <c r="I332" t="s">
        <v>1292</v>
      </c>
      <c r="J332" t="s">
        <v>1305</v>
      </c>
      <c r="K332" t="s">
        <v>1283</v>
      </c>
      <c r="L332" s="8">
        <v>22762</v>
      </c>
    </row>
    <row r="333" spans="1:12" x14ac:dyDescent="0.3">
      <c r="A333" t="s">
        <v>484</v>
      </c>
      <c r="B333" t="s">
        <v>1370</v>
      </c>
      <c r="C333" t="s">
        <v>1304</v>
      </c>
      <c r="D333" t="s">
        <v>15</v>
      </c>
      <c r="E333" t="s">
        <v>16</v>
      </c>
      <c r="F333" t="s">
        <v>1280</v>
      </c>
      <c r="G333" s="8">
        <v>43845</v>
      </c>
      <c r="H333" t="s">
        <v>21</v>
      </c>
      <c r="I333">
        <v>160</v>
      </c>
      <c r="J333" t="s">
        <v>1283</v>
      </c>
      <c r="K333" t="s">
        <v>1322</v>
      </c>
      <c r="L333" t="s">
        <v>1272</v>
      </c>
    </row>
    <row r="334" spans="1:12" x14ac:dyDescent="0.3">
      <c r="A334" t="s">
        <v>485</v>
      </c>
      <c r="B334" t="s">
        <v>1467</v>
      </c>
      <c r="C334">
        <v>25</v>
      </c>
      <c r="D334" t="s">
        <v>15</v>
      </c>
      <c r="E334" t="s">
        <v>27</v>
      </c>
      <c r="F334" t="s">
        <v>1284</v>
      </c>
      <c r="G334" s="20">
        <v>43195</v>
      </c>
      <c r="H334" t="s">
        <v>12</v>
      </c>
      <c r="I334">
        <v>160</v>
      </c>
      <c r="J334" t="s">
        <v>1281</v>
      </c>
      <c r="K334" t="s">
        <v>1288</v>
      </c>
      <c r="L334" t="s">
        <v>1509</v>
      </c>
    </row>
    <row r="335" spans="1:12" x14ac:dyDescent="0.3">
      <c r="A335" t="s">
        <v>486</v>
      </c>
      <c r="B335" t="s">
        <v>1370</v>
      </c>
      <c r="C335">
        <v>60</v>
      </c>
      <c r="D335" t="s">
        <v>1336</v>
      </c>
      <c r="E335" t="s">
        <v>20</v>
      </c>
      <c r="F335" t="s">
        <v>1291</v>
      </c>
      <c r="G335" t="s">
        <v>1295</v>
      </c>
      <c r="H335" t="s">
        <v>40</v>
      </c>
      <c r="I335">
        <v>160</v>
      </c>
      <c r="J335" t="s">
        <v>1305</v>
      </c>
      <c r="K335" t="s">
        <v>1293</v>
      </c>
      <c r="L335" t="s">
        <v>1272</v>
      </c>
    </row>
    <row r="336" spans="1:12" x14ac:dyDescent="0.3">
      <c r="A336" t="s">
        <v>487</v>
      </c>
      <c r="B336" t="s">
        <v>1467</v>
      </c>
      <c r="C336" t="s">
        <v>1304</v>
      </c>
      <c r="D336" t="s">
        <v>1336</v>
      </c>
      <c r="E336" t="s">
        <v>31</v>
      </c>
      <c r="F336" t="s">
        <v>1284</v>
      </c>
      <c r="G336" t="s">
        <v>1295</v>
      </c>
      <c r="H336" t="s">
        <v>17</v>
      </c>
      <c r="I336" t="s">
        <v>1292</v>
      </c>
      <c r="J336" t="s">
        <v>1305</v>
      </c>
      <c r="K336" t="s">
        <v>1322</v>
      </c>
      <c r="L336" t="s">
        <v>1499</v>
      </c>
    </row>
    <row r="337" spans="1:12" x14ac:dyDescent="0.3">
      <c r="A337" t="s">
        <v>488</v>
      </c>
      <c r="B337" t="s">
        <v>1375</v>
      </c>
      <c r="C337" t="s">
        <v>1304</v>
      </c>
      <c r="D337" t="s">
        <v>15</v>
      </c>
      <c r="E337" t="s">
        <v>20</v>
      </c>
      <c r="F337" t="s">
        <v>1307</v>
      </c>
      <c r="G337" t="s">
        <v>1286</v>
      </c>
      <c r="H337" t="s">
        <v>40</v>
      </c>
      <c r="I337">
        <v>220</v>
      </c>
      <c r="J337" t="s">
        <v>1287</v>
      </c>
      <c r="K337" t="s">
        <v>1288</v>
      </c>
      <c r="L337" t="s">
        <v>1510</v>
      </c>
    </row>
    <row r="338" spans="1:12" x14ac:dyDescent="0.3">
      <c r="A338" t="s">
        <v>489</v>
      </c>
      <c r="B338" t="s">
        <v>1469</v>
      </c>
      <c r="C338">
        <v>25</v>
      </c>
      <c r="D338" t="s">
        <v>10</v>
      </c>
      <c r="E338" t="s">
        <v>31</v>
      </c>
      <c r="F338" t="s">
        <v>1291</v>
      </c>
      <c r="G338" s="20">
        <v>43195</v>
      </c>
      <c r="H338" t="s">
        <v>12</v>
      </c>
      <c r="I338" t="s">
        <v>1292</v>
      </c>
      <c r="J338" t="s">
        <v>1283</v>
      </c>
      <c r="K338" t="s">
        <v>1288</v>
      </c>
      <c r="L338" s="8">
        <v>30191</v>
      </c>
    </row>
    <row r="339" spans="1:12" x14ac:dyDescent="0.3">
      <c r="A339" t="s">
        <v>490</v>
      </c>
      <c r="B339" t="s">
        <v>1377</v>
      </c>
      <c r="C339" t="s">
        <v>1304</v>
      </c>
      <c r="D339" t="s">
        <v>1336</v>
      </c>
      <c r="E339" t="s">
        <v>16</v>
      </c>
      <c r="F339" t="s">
        <v>1291</v>
      </c>
      <c r="G339" t="s">
        <v>1286</v>
      </c>
      <c r="H339" t="s">
        <v>1292</v>
      </c>
      <c r="I339">
        <v>160</v>
      </c>
      <c r="J339" t="s">
        <v>1281</v>
      </c>
      <c r="K339" t="s">
        <v>1288</v>
      </c>
      <c r="L339" s="8">
        <v>26792</v>
      </c>
    </row>
    <row r="340" spans="1:12" x14ac:dyDescent="0.3">
      <c r="A340" t="s">
        <v>491</v>
      </c>
      <c r="B340" t="s">
        <v>1371</v>
      </c>
      <c r="C340">
        <v>60</v>
      </c>
      <c r="D340" t="s">
        <v>10</v>
      </c>
      <c r="E340" t="s">
        <v>16</v>
      </c>
      <c r="F340" t="s">
        <v>1280</v>
      </c>
      <c r="G340" s="8">
        <v>43549</v>
      </c>
      <c r="H340" t="s">
        <v>17</v>
      </c>
      <c r="I340">
        <v>180</v>
      </c>
      <c r="J340" t="s">
        <v>1283</v>
      </c>
      <c r="K340" t="s">
        <v>1322</v>
      </c>
      <c r="L340" t="s">
        <v>1511</v>
      </c>
    </row>
    <row r="341" spans="1:12" x14ac:dyDescent="0.3">
      <c r="A341" t="s">
        <v>492</v>
      </c>
      <c r="B341" t="s">
        <v>1467</v>
      </c>
      <c r="C341">
        <v>70</v>
      </c>
      <c r="D341" t="s">
        <v>1336</v>
      </c>
      <c r="E341" t="s">
        <v>20</v>
      </c>
      <c r="F341" t="s">
        <v>1307</v>
      </c>
      <c r="G341" t="s">
        <v>1295</v>
      </c>
      <c r="H341" t="s">
        <v>17</v>
      </c>
      <c r="I341">
        <v>200</v>
      </c>
      <c r="J341" t="s">
        <v>1287</v>
      </c>
      <c r="K341" t="s">
        <v>1293</v>
      </c>
      <c r="L341" s="8">
        <v>26714</v>
      </c>
    </row>
    <row r="342" spans="1:12" x14ac:dyDescent="0.3">
      <c r="A342" t="s">
        <v>493</v>
      </c>
      <c r="B342" t="s">
        <v>1370</v>
      </c>
      <c r="C342" t="s">
        <v>1304</v>
      </c>
      <c r="D342" t="s">
        <v>15</v>
      </c>
      <c r="E342" t="s">
        <v>11</v>
      </c>
      <c r="F342" t="s">
        <v>1298</v>
      </c>
      <c r="G342" t="s">
        <v>1286</v>
      </c>
      <c r="H342" t="s">
        <v>1292</v>
      </c>
      <c r="I342">
        <v>160</v>
      </c>
      <c r="K342" t="s">
        <v>1293</v>
      </c>
      <c r="L342" s="20">
        <v>27519</v>
      </c>
    </row>
    <row r="343" spans="1:12" x14ac:dyDescent="0.3">
      <c r="A343" t="s">
        <v>494</v>
      </c>
      <c r="B343" t="s">
        <v>1377</v>
      </c>
      <c r="C343">
        <v>70</v>
      </c>
      <c r="D343" t="s">
        <v>1336</v>
      </c>
      <c r="E343" t="s">
        <v>31</v>
      </c>
      <c r="F343" t="s">
        <v>1280</v>
      </c>
      <c r="G343" s="8">
        <v>43549</v>
      </c>
      <c r="H343" t="s">
        <v>40</v>
      </c>
      <c r="I343">
        <v>180</v>
      </c>
      <c r="J343" t="s">
        <v>1305</v>
      </c>
      <c r="K343" t="s">
        <v>1288</v>
      </c>
      <c r="L343" t="s">
        <v>1512</v>
      </c>
    </row>
    <row r="344" spans="1:12" x14ac:dyDescent="0.3">
      <c r="A344" t="s">
        <v>495</v>
      </c>
      <c r="B344" t="s">
        <v>1374</v>
      </c>
      <c r="C344">
        <v>60</v>
      </c>
      <c r="D344" t="s">
        <v>15</v>
      </c>
      <c r="E344" t="s">
        <v>27</v>
      </c>
      <c r="F344" t="s">
        <v>1280</v>
      </c>
      <c r="G344" t="s">
        <v>1286</v>
      </c>
      <c r="H344" t="s">
        <v>21</v>
      </c>
      <c r="I344">
        <v>220</v>
      </c>
      <c r="J344" t="s">
        <v>1281</v>
      </c>
      <c r="K344" t="s">
        <v>1322</v>
      </c>
      <c r="L344" s="8">
        <v>41775</v>
      </c>
    </row>
    <row r="345" spans="1:12" x14ac:dyDescent="0.3">
      <c r="A345" t="s">
        <v>496</v>
      </c>
      <c r="B345" t="s">
        <v>1374</v>
      </c>
      <c r="C345">
        <v>25</v>
      </c>
      <c r="D345" t="s">
        <v>1336</v>
      </c>
      <c r="E345" t="s">
        <v>20</v>
      </c>
      <c r="F345" t="s">
        <v>1284</v>
      </c>
      <c r="G345" s="20">
        <v>43195</v>
      </c>
      <c r="H345" t="s">
        <v>40</v>
      </c>
      <c r="I345">
        <v>160</v>
      </c>
      <c r="K345" t="s">
        <v>1288</v>
      </c>
      <c r="L345" s="20">
        <v>34798</v>
      </c>
    </row>
    <row r="346" spans="1:12" x14ac:dyDescent="0.3">
      <c r="A346" t="s">
        <v>497</v>
      </c>
      <c r="B346" t="s">
        <v>1485</v>
      </c>
      <c r="C346">
        <v>35</v>
      </c>
      <c r="D346" t="s">
        <v>15</v>
      </c>
      <c r="E346" t="s">
        <v>27</v>
      </c>
      <c r="F346" t="s">
        <v>1284</v>
      </c>
      <c r="G346" s="20">
        <v>43195</v>
      </c>
      <c r="H346" t="s">
        <v>12</v>
      </c>
      <c r="I346">
        <v>180</v>
      </c>
      <c r="J346" t="s">
        <v>1287</v>
      </c>
      <c r="K346" t="s">
        <v>1331</v>
      </c>
      <c r="L346" s="8">
        <v>30774</v>
      </c>
    </row>
    <row r="347" spans="1:12" x14ac:dyDescent="0.3">
      <c r="A347" t="s">
        <v>498</v>
      </c>
      <c r="B347" t="s">
        <v>1371</v>
      </c>
      <c r="C347" t="s">
        <v>1304</v>
      </c>
      <c r="D347" t="s">
        <v>15</v>
      </c>
      <c r="E347" t="s">
        <v>20</v>
      </c>
      <c r="F347" t="s">
        <v>1284</v>
      </c>
      <c r="G347" s="20">
        <v>43195</v>
      </c>
      <c r="H347" t="s">
        <v>21</v>
      </c>
      <c r="I347">
        <v>160</v>
      </c>
      <c r="J347" t="s">
        <v>1283</v>
      </c>
      <c r="K347" t="s">
        <v>1293</v>
      </c>
      <c r="L347">
        <v>330081</v>
      </c>
    </row>
    <row r="348" spans="1:12" x14ac:dyDescent="0.3">
      <c r="A348" t="s">
        <v>499</v>
      </c>
      <c r="B348" t="s">
        <v>1375</v>
      </c>
      <c r="C348">
        <v>35</v>
      </c>
      <c r="D348" t="s">
        <v>15</v>
      </c>
      <c r="E348" t="s">
        <v>11</v>
      </c>
      <c r="F348" t="s">
        <v>1280</v>
      </c>
      <c r="G348" s="20">
        <v>43195</v>
      </c>
      <c r="H348" t="s">
        <v>40</v>
      </c>
      <c r="I348" t="s">
        <v>1292</v>
      </c>
      <c r="J348" t="s">
        <v>1305</v>
      </c>
      <c r="K348" t="s">
        <v>1283</v>
      </c>
      <c r="L348" s="8">
        <v>33038</v>
      </c>
    </row>
    <row r="349" spans="1:12" x14ac:dyDescent="0.3">
      <c r="A349" t="s">
        <v>500</v>
      </c>
      <c r="B349" t="s">
        <v>1370</v>
      </c>
      <c r="C349">
        <v>60</v>
      </c>
      <c r="D349" t="s">
        <v>15</v>
      </c>
      <c r="E349" t="s">
        <v>11</v>
      </c>
      <c r="F349" t="s">
        <v>1298</v>
      </c>
      <c r="G349" s="8">
        <v>43845</v>
      </c>
      <c r="H349" t="s">
        <v>1292</v>
      </c>
      <c r="I349">
        <v>180</v>
      </c>
      <c r="J349" t="s">
        <v>1281</v>
      </c>
      <c r="K349" t="s">
        <v>1288</v>
      </c>
      <c r="L349" s="8">
        <v>35350</v>
      </c>
    </row>
    <row r="350" spans="1:12" x14ac:dyDescent="0.3">
      <c r="A350" t="s">
        <v>501</v>
      </c>
      <c r="B350" t="s">
        <v>1469</v>
      </c>
      <c r="C350" t="s">
        <v>1304</v>
      </c>
      <c r="D350" t="s">
        <v>10</v>
      </c>
      <c r="E350" t="s">
        <v>11</v>
      </c>
      <c r="F350" t="s">
        <v>1291</v>
      </c>
      <c r="G350" s="8">
        <v>43549</v>
      </c>
      <c r="H350" t="s">
        <v>12</v>
      </c>
      <c r="I350" t="s">
        <v>1292</v>
      </c>
      <c r="K350" t="s">
        <v>1331</v>
      </c>
      <c r="L350" s="8">
        <v>38784</v>
      </c>
    </row>
    <row r="351" spans="1:12" x14ac:dyDescent="0.3">
      <c r="A351" t="s">
        <v>502</v>
      </c>
      <c r="B351" t="s">
        <v>1469</v>
      </c>
      <c r="C351">
        <v>70</v>
      </c>
      <c r="D351" t="s">
        <v>15</v>
      </c>
      <c r="E351" t="s">
        <v>11</v>
      </c>
      <c r="F351" t="s">
        <v>1284</v>
      </c>
      <c r="G351" s="8">
        <v>43549</v>
      </c>
      <c r="H351" t="s">
        <v>12</v>
      </c>
      <c r="I351" t="s">
        <v>1292</v>
      </c>
      <c r="K351" t="s">
        <v>1293</v>
      </c>
      <c r="L351" s="20">
        <v>36272</v>
      </c>
    </row>
    <row r="352" spans="1:12" x14ac:dyDescent="0.3">
      <c r="A352" t="s">
        <v>503</v>
      </c>
      <c r="B352" t="s">
        <v>1370</v>
      </c>
      <c r="C352" t="s">
        <v>1283</v>
      </c>
      <c r="D352" t="s">
        <v>10</v>
      </c>
      <c r="E352" t="s">
        <v>16</v>
      </c>
      <c r="F352" t="s">
        <v>1298</v>
      </c>
      <c r="G352" s="20">
        <v>43195</v>
      </c>
      <c r="H352" t="s">
        <v>12</v>
      </c>
      <c r="I352">
        <v>180</v>
      </c>
      <c r="J352" t="s">
        <v>1305</v>
      </c>
      <c r="K352" t="s">
        <v>1322</v>
      </c>
      <c r="L352" s="20">
        <v>31255</v>
      </c>
    </row>
    <row r="353" spans="1:12" x14ac:dyDescent="0.3">
      <c r="A353" t="s">
        <v>504</v>
      </c>
      <c r="B353" t="s">
        <v>1376</v>
      </c>
      <c r="C353">
        <v>35</v>
      </c>
      <c r="D353" t="s">
        <v>10</v>
      </c>
      <c r="E353" t="s">
        <v>16</v>
      </c>
      <c r="F353" t="s">
        <v>1307</v>
      </c>
      <c r="G353" s="8">
        <v>43845</v>
      </c>
      <c r="H353" t="s">
        <v>21</v>
      </c>
      <c r="I353">
        <v>200</v>
      </c>
      <c r="J353" t="s">
        <v>1283</v>
      </c>
      <c r="K353" t="s">
        <v>1293</v>
      </c>
      <c r="L353" s="20">
        <v>35173</v>
      </c>
    </row>
    <row r="354" spans="1:12" x14ac:dyDescent="0.3">
      <c r="A354" t="s">
        <v>505</v>
      </c>
      <c r="B354" t="s">
        <v>1375</v>
      </c>
      <c r="C354" t="s">
        <v>1304</v>
      </c>
      <c r="D354" t="s">
        <v>15</v>
      </c>
      <c r="E354" t="s">
        <v>31</v>
      </c>
      <c r="F354" t="s">
        <v>1284</v>
      </c>
      <c r="G354" s="20">
        <v>43195</v>
      </c>
      <c r="H354" t="s">
        <v>17</v>
      </c>
      <c r="I354">
        <v>180</v>
      </c>
      <c r="J354" t="s">
        <v>1287</v>
      </c>
      <c r="K354" t="s">
        <v>1322</v>
      </c>
      <c r="L354" s="8">
        <v>33572</v>
      </c>
    </row>
    <row r="355" spans="1:12" x14ac:dyDescent="0.3">
      <c r="A355" t="s">
        <v>506</v>
      </c>
      <c r="B355" t="s">
        <v>1377</v>
      </c>
      <c r="C355">
        <v>35</v>
      </c>
      <c r="D355" t="s">
        <v>10</v>
      </c>
      <c r="E355" t="s">
        <v>27</v>
      </c>
      <c r="F355" t="s">
        <v>1291</v>
      </c>
      <c r="G355" s="8">
        <v>43845</v>
      </c>
      <c r="H355" t="s">
        <v>21</v>
      </c>
      <c r="I355">
        <v>200</v>
      </c>
      <c r="J355" t="s">
        <v>1283</v>
      </c>
      <c r="K355" t="s">
        <v>1322</v>
      </c>
      <c r="L355" t="s">
        <v>1513</v>
      </c>
    </row>
    <row r="356" spans="1:12" x14ac:dyDescent="0.3">
      <c r="A356" t="s">
        <v>507</v>
      </c>
      <c r="B356" t="s">
        <v>1467</v>
      </c>
      <c r="C356" t="s">
        <v>1304</v>
      </c>
      <c r="D356" t="s">
        <v>1336</v>
      </c>
      <c r="E356" t="s">
        <v>20</v>
      </c>
      <c r="F356" t="s">
        <v>1307</v>
      </c>
      <c r="G356" s="20">
        <v>43195</v>
      </c>
      <c r="H356" t="s">
        <v>40</v>
      </c>
      <c r="I356">
        <v>160</v>
      </c>
      <c r="J356" t="s">
        <v>1283</v>
      </c>
      <c r="K356" t="s">
        <v>1288</v>
      </c>
      <c r="L356" s="8">
        <v>33741</v>
      </c>
    </row>
    <row r="357" spans="1:12" x14ac:dyDescent="0.3">
      <c r="A357" t="s">
        <v>508</v>
      </c>
      <c r="B357" t="s">
        <v>1376</v>
      </c>
      <c r="C357">
        <v>25</v>
      </c>
      <c r="D357" t="s">
        <v>15</v>
      </c>
      <c r="E357" t="s">
        <v>20</v>
      </c>
      <c r="F357" t="s">
        <v>1307</v>
      </c>
      <c r="G357" t="s">
        <v>1295</v>
      </c>
      <c r="H357" t="s">
        <v>17</v>
      </c>
      <c r="I357">
        <v>160</v>
      </c>
      <c r="J357" t="s">
        <v>1283</v>
      </c>
      <c r="K357" t="s">
        <v>1288</v>
      </c>
      <c r="L357" s="8">
        <v>35442</v>
      </c>
    </row>
    <row r="358" spans="1:12" x14ac:dyDescent="0.3">
      <c r="A358" t="s">
        <v>509</v>
      </c>
      <c r="B358" t="s">
        <v>1467</v>
      </c>
      <c r="C358">
        <v>70</v>
      </c>
      <c r="D358" t="s">
        <v>10</v>
      </c>
      <c r="E358" t="s">
        <v>16</v>
      </c>
      <c r="F358" t="s">
        <v>1291</v>
      </c>
      <c r="G358" t="s">
        <v>1295</v>
      </c>
      <c r="H358" t="s">
        <v>40</v>
      </c>
      <c r="I358">
        <v>180</v>
      </c>
      <c r="J358" t="s">
        <v>1305</v>
      </c>
      <c r="K358" t="s">
        <v>1293</v>
      </c>
      <c r="L358" t="s">
        <v>1514</v>
      </c>
    </row>
    <row r="359" spans="1:12" x14ac:dyDescent="0.3">
      <c r="A359" t="s">
        <v>510</v>
      </c>
      <c r="B359" t="s">
        <v>1467</v>
      </c>
      <c r="C359">
        <v>35</v>
      </c>
      <c r="D359" t="s">
        <v>15</v>
      </c>
      <c r="E359" t="s">
        <v>20</v>
      </c>
      <c r="F359" t="s">
        <v>1284</v>
      </c>
      <c r="G359" t="s">
        <v>1286</v>
      </c>
      <c r="H359" t="s">
        <v>17</v>
      </c>
      <c r="I359">
        <v>160</v>
      </c>
      <c r="J359" t="s">
        <v>1305</v>
      </c>
      <c r="K359" t="s">
        <v>1331</v>
      </c>
      <c r="L359" s="8">
        <v>29597</v>
      </c>
    </row>
    <row r="360" spans="1:12" x14ac:dyDescent="0.3">
      <c r="A360" t="s">
        <v>511</v>
      </c>
      <c r="B360" t="s">
        <v>1376</v>
      </c>
      <c r="C360" t="s">
        <v>1283</v>
      </c>
      <c r="D360" t="s">
        <v>15</v>
      </c>
      <c r="E360" t="s">
        <v>16</v>
      </c>
      <c r="F360" t="s">
        <v>1280</v>
      </c>
      <c r="G360" s="20">
        <v>43195</v>
      </c>
      <c r="H360" t="s">
        <v>21</v>
      </c>
      <c r="I360">
        <v>220</v>
      </c>
      <c r="J360" t="s">
        <v>1287</v>
      </c>
      <c r="K360" t="s">
        <v>1293</v>
      </c>
      <c r="L360" s="8">
        <v>23497</v>
      </c>
    </row>
    <row r="361" spans="1:12" x14ac:dyDescent="0.3">
      <c r="A361" t="s">
        <v>512</v>
      </c>
      <c r="B361" t="s">
        <v>1485</v>
      </c>
      <c r="C361" t="s">
        <v>1283</v>
      </c>
      <c r="D361" t="s">
        <v>15</v>
      </c>
      <c r="E361" t="s">
        <v>31</v>
      </c>
      <c r="F361" t="s">
        <v>1291</v>
      </c>
      <c r="G361" s="8">
        <v>43549</v>
      </c>
      <c r="H361" t="s">
        <v>12</v>
      </c>
      <c r="I361" t="s">
        <v>1292</v>
      </c>
      <c r="J361" t="s">
        <v>1283</v>
      </c>
      <c r="K361" t="s">
        <v>1283</v>
      </c>
      <c r="L361" s="8">
        <v>42797</v>
      </c>
    </row>
    <row r="362" spans="1:12" x14ac:dyDescent="0.3">
      <c r="A362" t="s">
        <v>513</v>
      </c>
      <c r="B362" t="s">
        <v>1374</v>
      </c>
      <c r="C362">
        <v>60</v>
      </c>
      <c r="D362" t="s">
        <v>10</v>
      </c>
      <c r="E362" t="s">
        <v>27</v>
      </c>
      <c r="F362" t="s">
        <v>1291</v>
      </c>
      <c r="G362" t="s">
        <v>1286</v>
      </c>
      <c r="H362" t="s">
        <v>1292</v>
      </c>
      <c r="I362" t="s">
        <v>1292</v>
      </c>
      <c r="J362" t="s">
        <v>1305</v>
      </c>
      <c r="K362" t="s">
        <v>1322</v>
      </c>
      <c r="L362" t="s">
        <v>1515</v>
      </c>
    </row>
    <row r="363" spans="1:12" x14ac:dyDescent="0.3">
      <c r="A363" t="s">
        <v>514</v>
      </c>
      <c r="B363" t="s">
        <v>1467</v>
      </c>
      <c r="C363" t="s">
        <v>1304</v>
      </c>
      <c r="D363" t="s">
        <v>1336</v>
      </c>
      <c r="E363" t="s">
        <v>31</v>
      </c>
      <c r="F363" t="s">
        <v>1291</v>
      </c>
      <c r="G363" t="s">
        <v>1295</v>
      </c>
      <c r="H363" t="s">
        <v>12</v>
      </c>
      <c r="I363">
        <v>200</v>
      </c>
      <c r="J363" t="s">
        <v>1287</v>
      </c>
      <c r="K363" t="s">
        <v>1322</v>
      </c>
      <c r="L363" t="s">
        <v>1516</v>
      </c>
    </row>
    <row r="364" spans="1:12" x14ac:dyDescent="0.3">
      <c r="A364" t="s">
        <v>515</v>
      </c>
      <c r="B364" t="s">
        <v>1376</v>
      </c>
      <c r="C364">
        <v>35</v>
      </c>
      <c r="D364" t="s">
        <v>1336</v>
      </c>
      <c r="E364" t="s">
        <v>11</v>
      </c>
      <c r="F364" t="s">
        <v>1307</v>
      </c>
      <c r="G364" s="20">
        <v>43195</v>
      </c>
      <c r="H364" t="s">
        <v>21</v>
      </c>
      <c r="I364">
        <v>160</v>
      </c>
      <c r="J364" t="s">
        <v>1287</v>
      </c>
      <c r="K364" t="s">
        <v>1288</v>
      </c>
      <c r="L364" s="8">
        <v>20161</v>
      </c>
    </row>
    <row r="365" spans="1:12" x14ac:dyDescent="0.3">
      <c r="A365" t="s">
        <v>516</v>
      </c>
      <c r="B365" t="s">
        <v>1376</v>
      </c>
      <c r="C365">
        <v>60</v>
      </c>
      <c r="D365" t="s">
        <v>10</v>
      </c>
      <c r="E365" t="s">
        <v>11</v>
      </c>
      <c r="F365" t="s">
        <v>1298</v>
      </c>
      <c r="G365" t="s">
        <v>1286</v>
      </c>
      <c r="H365" t="s">
        <v>17</v>
      </c>
      <c r="I365">
        <v>200</v>
      </c>
      <c r="J365" t="s">
        <v>1283</v>
      </c>
      <c r="K365" t="s">
        <v>1331</v>
      </c>
      <c r="L365" s="20">
        <v>27604</v>
      </c>
    </row>
    <row r="366" spans="1:12" x14ac:dyDescent="0.3">
      <c r="A366" t="s">
        <v>517</v>
      </c>
      <c r="B366" t="s">
        <v>1373</v>
      </c>
      <c r="C366">
        <v>35</v>
      </c>
      <c r="D366" t="s">
        <v>15</v>
      </c>
      <c r="E366" t="s">
        <v>11</v>
      </c>
      <c r="F366" t="s">
        <v>1280</v>
      </c>
      <c r="G366" s="20">
        <v>43195</v>
      </c>
      <c r="H366" t="s">
        <v>12</v>
      </c>
      <c r="I366" t="s">
        <v>1292</v>
      </c>
      <c r="J366" t="s">
        <v>1281</v>
      </c>
      <c r="K366" t="s">
        <v>1288</v>
      </c>
      <c r="L366" t="s">
        <v>1517</v>
      </c>
    </row>
    <row r="367" spans="1:12" x14ac:dyDescent="0.3">
      <c r="A367" t="s">
        <v>518</v>
      </c>
      <c r="B367" t="s">
        <v>1485</v>
      </c>
      <c r="C367" t="s">
        <v>1304</v>
      </c>
      <c r="D367" t="s">
        <v>10</v>
      </c>
      <c r="E367" t="s">
        <v>31</v>
      </c>
      <c r="F367" t="s">
        <v>1284</v>
      </c>
      <c r="G367" t="s">
        <v>1295</v>
      </c>
      <c r="H367" t="s">
        <v>21</v>
      </c>
      <c r="I367" t="s">
        <v>1292</v>
      </c>
      <c r="J367" t="s">
        <v>1283</v>
      </c>
      <c r="K367" t="s">
        <v>1283</v>
      </c>
      <c r="L367" s="8">
        <v>24634</v>
      </c>
    </row>
    <row r="368" spans="1:12" x14ac:dyDescent="0.3">
      <c r="A368" t="s">
        <v>519</v>
      </c>
      <c r="B368" t="s">
        <v>1371</v>
      </c>
      <c r="C368" t="s">
        <v>1283</v>
      </c>
      <c r="D368" t="s">
        <v>10</v>
      </c>
      <c r="E368" t="s">
        <v>20</v>
      </c>
      <c r="F368" t="s">
        <v>1284</v>
      </c>
      <c r="G368" t="s">
        <v>1286</v>
      </c>
      <c r="H368" t="s">
        <v>40</v>
      </c>
      <c r="I368">
        <v>160</v>
      </c>
      <c r="J368" t="s">
        <v>1281</v>
      </c>
      <c r="K368" t="s">
        <v>1293</v>
      </c>
      <c r="L368" s="8">
        <v>38845</v>
      </c>
    </row>
    <row r="369" spans="1:12" x14ac:dyDescent="0.3">
      <c r="A369" t="s">
        <v>520</v>
      </c>
      <c r="B369" t="s">
        <v>1373</v>
      </c>
      <c r="C369">
        <v>25</v>
      </c>
      <c r="D369" t="s">
        <v>10</v>
      </c>
      <c r="E369" t="s">
        <v>27</v>
      </c>
      <c r="F369" t="s">
        <v>1298</v>
      </c>
      <c r="G369" t="s">
        <v>1295</v>
      </c>
      <c r="H369" t="s">
        <v>1292</v>
      </c>
      <c r="I369">
        <v>220</v>
      </c>
      <c r="J369" t="s">
        <v>1287</v>
      </c>
      <c r="K369" t="s">
        <v>1293</v>
      </c>
      <c r="L369" t="s">
        <v>1518</v>
      </c>
    </row>
    <row r="370" spans="1:12" x14ac:dyDescent="0.3">
      <c r="A370" t="s">
        <v>521</v>
      </c>
      <c r="B370" t="s">
        <v>1373</v>
      </c>
      <c r="C370" t="s">
        <v>1283</v>
      </c>
      <c r="D370" t="s">
        <v>15</v>
      </c>
      <c r="E370" t="s">
        <v>11</v>
      </c>
      <c r="F370" t="s">
        <v>1291</v>
      </c>
      <c r="G370" s="8">
        <v>43845</v>
      </c>
      <c r="H370" t="s">
        <v>12</v>
      </c>
      <c r="I370">
        <v>220</v>
      </c>
      <c r="J370" t="s">
        <v>1305</v>
      </c>
      <c r="K370" t="s">
        <v>1331</v>
      </c>
      <c r="L370" s="8">
        <v>42613</v>
      </c>
    </row>
    <row r="371" spans="1:12" x14ac:dyDescent="0.3">
      <c r="A371" t="s">
        <v>522</v>
      </c>
      <c r="B371" t="s">
        <v>1370</v>
      </c>
      <c r="C371">
        <v>60</v>
      </c>
      <c r="D371" t="s">
        <v>10</v>
      </c>
      <c r="E371" t="s">
        <v>11</v>
      </c>
      <c r="F371" t="s">
        <v>1280</v>
      </c>
      <c r="G371" t="s">
        <v>1295</v>
      </c>
      <c r="H371" t="s">
        <v>17</v>
      </c>
      <c r="I371">
        <v>160</v>
      </c>
      <c r="K371" t="s">
        <v>1288</v>
      </c>
      <c r="L371" s="20">
        <v>18973</v>
      </c>
    </row>
    <row r="372" spans="1:12" x14ac:dyDescent="0.3">
      <c r="A372" t="s">
        <v>523</v>
      </c>
      <c r="B372" t="s">
        <v>1374</v>
      </c>
      <c r="C372">
        <v>70</v>
      </c>
      <c r="D372" t="s">
        <v>15</v>
      </c>
      <c r="E372" t="s">
        <v>11</v>
      </c>
      <c r="F372" t="s">
        <v>1284</v>
      </c>
      <c r="G372" s="20">
        <v>43195</v>
      </c>
      <c r="H372" t="s">
        <v>40</v>
      </c>
      <c r="I372">
        <v>160</v>
      </c>
      <c r="J372" t="s">
        <v>1287</v>
      </c>
      <c r="K372" t="s">
        <v>1288</v>
      </c>
      <c r="L372" s="8">
        <v>37865</v>
      </c>
    </row>
    <row r="373" spans="1:12" x14ac:dyDescent="0.3">
      <c r="A373" t="s">
        <v>524</v>
      </c>
      <c r="B373" t="s">
        <v>1376</v>
      </c>
      <c r="C373">
        <v>25</v>
      </c>
      <c r="D373" t="s">
        <v>10</v>
      </c>
      <c r="E373" t="s">
        <v>27</v>
      </c>
      <c r="F373" t="s">
        <v>1284</v>
      </c>
      <c r="G373" s="8">
        <v>43549</v>
      </c>
      <c r="H373" t="s">
        <v>21</v>
      </c>
      <c r="I373">
        <v>200</v>
      </c>
      <c r="J373" t="s">
        <v>1305</v>
      </c>
      <c r="K373" t="s">
        <v>1283</v>
      </c>
      <c r="L373" s="8">
        <v>21831</v>
      </c>
    </row>
    <row r="374" spans="1:12" x14ac:dyDescent="0.3">
      <c r="A374" t="s">
        <v>525</v>
      </c>
      <c r="B374" t="s">
        <v>1374</v>
      </c>
      <c r="C374">
        <v>60</v>
      </c>
      <c r="D374" t="s">
        <v>1336</v>
      </c>
      <c r="E374" t="s">
        <v>11</v>
      </c>
      <c r="F374" t="s">
        <v>1291</v>
      </c>
      <c r="G374" t="s">
        <v>1295</v>
      </c>
      <c r="H374" t="s">
        <v>1292</v>
      </c>
      <c r="I374">
        <v>160</v>
      </c>
      <c r="J374" t="s">
        <v>1287</v>
      </c>
      <c r="K374" t="s">
        <v>1293</v>
      </c>
      <c r="L374" s="8">
        <v>38306</v>
      </c>
    </row>
    <row r="375" spans="1:12" x14ac:dyDescent="0.3">
      <c r="A375" t="s">
        <v>526</v>
      </c>
      <c r="B375" t="s">
        <v>1375</v>
      </c>
      <c r="C375" t="s">
        <v>1304</v>
      </c>
      <c r="D375" t="s">
        <v>10</v>
      </c>
      <c r="E375" t="s">
        <v>27</v>
      </c>
      <c r="F375" t="s">
        <v>1298</v>
      </c>
      <c r="G375" s="8">
        <v>43549</v>
      </c>
      <c r="H375" t="s">
        <v>17</v>
      </c>
      <c r="I375">
        <v>220</v>
      </c>
      <c r="J375" t="s">
        <v>1283</v>
      </c>
      <c r="K375" t="s">
        <v>1288</v>
      </c>
      <c r="L375" s="8">
        <v>33562</v>
      </c>
    </row>
    <row r="376" spans="1:12" x14ac:dyDescent="0.3">
      <c r="A376" t="s">
        <v>527</v>
      </c>
      <c r="B376" t="s">
        <v>1370</v>
      </c>
      <c r="C376">
        <v>25</v>
      </c>
      <c r="D376" t="s">
        <v>10</v>
      </c>
      <c r="E376" t="s">
        <v>11</v>
      </c>
      <c r="F376" t="s">
        <v>1280</v>
      </c>
      <c r="G376" s="8">
        <v>43845</v>
      </c>
      <c r="H376" t="s">
        <v>21</v>
      </c>
      <c r="I376">
        <v>160</v>
      </c>
      <c r="J376" t="s">
        <v>1281</v>
      </c>
      <c r="K376" t="s">
        <v>1331</v>
      </c>
      <c r="L376" s="8">
        <v>40946</v>
      </c>
    </row>
    <row r="377" spans="1:12" x14ac:dyDescent="0.3">
      <c r="A377" t="s">
        <v>528</v>
      </c>
      <c r="B377" t="s">
        <v>1371</v>
      </c>
      <c r="C377">
        <v>60</v>
      </c>
      <c r="D377" t="s">
        <v>1336</v>
      </c>
      <c r="E377" t="s">
        <v>31</v>
      </c>
      <c r="F377" t="s">
        <v>1298</v>
      </c>
      <c r="G377" t="s">
        <v>1286</v>
      </c>
      <c r="H377" t="s">
        <v>21</v>
      </c>
      <c r="I377">
        <v>200</v>
      </c>
      <c r="J377" t="s">
        <v>1287</v>
      </c>
      <c r="K377" t="s">
        <v>1293</v>
      </c>
      <c r="L377" s="20">
        <v>23890</v>
      </c>
    </row>
    <row r="378" spans="1:12" x14ac:dyDescent="0.3">
      <c r="A378" t="s">
        <v>529</v>
      </c>
      <c r="B378" t="s">
        <v>1374</v>
      </c>
      <c r="C378" t="s">
        <v>1304</v>
      </c>
      <c r="D378" t="s">
        <v>15</v>
      </c>
      <c r="E378" t="s">
        <v>31</v>
      </c>
      <c r="F378" t="s">
        <v>1298</v>
      </c>
      <c r="G378" t="s">
        <v>1286</v>
      </c>
      <c r="H378" t="s">
        <v>12</v>
      </c>
      <c r="I378">
        <v>200</v>
      </c>
      <c r="J378" t="s">
        <v>1305</v>
      </c>
      <c r="K378" t="s">
        <v>1283</v>
      </c>
      <c r="L378" s="8">
        <v>25593</v>
      </c>
    </row>
    <row r="379" spans="1:12" x14ac:dyDescent="0.3">
      <c r="A379" t="s">
        <v>530</v>
      </c>
      <c r="B379" t="s">
        <v>1469</v>
      </c>
      <c r="C379" t="s">
        <v>1283</v>
      </c>
      <c r="D379" t="s">
        <v>15</v>
      </c>
      <c r="E379" t="s">
        <v>27</v>
      </c>
      <c r="F379" t="s">
        <v>1280</v>
      </c>
      <c r="G379" s="8">
        <v>43549</v>
      </c>
      <c r="H379" t="s">
        <v>12</v>
      </c>
      <c r="I379">
        <v>200</v>
      </c>
      <c r="J379" t="s">
        <v>1283</v>
      </c>
      <c r="K379" t="s">
        <v>1331</v>
      </c>
      <c r="L379" t="s">
        <v>1519</v>
      </c>
    </row>
    <row r="380" spans="1:12" x14ac:dyDescent="0.3">
      <c r="A380" t="s">
        <v>531</v>
      </c>
      <c r="B380" t="s">
        <v>1467</v>
      </c>
      <c r="C380">
        <v>70</v>
      </c>
      <c r="D380" t="s">
        <v>10</v>
      </c>
      <c r="E380" t="s">
        <v>31</v>
      </c>
      <c r="F380" t="s">
        <v>1280</v>
      </c>
      <c r="G380" t="s">
        <v>1286</v>
      </c>
      <c r="H380" t="s">
        <v>17</v>
      </c>
      <c r="I380">
        <v>200</v>
      </c>
      <c r="K380" t="s">
        <v>1322</v>
      </c>
      <c r="L380" s="8">
        <v>26134</v>
      </c>
    </row>
    <row r="381" spans="1:12" x14ac:dyDescent="0.3">
      <c r="A381" t="s">
        <v>532</v>
      </c>
      <c r="B381" t="s">
        <v>1375</v>
      </c>
      <c r="C381" t="s">
        <v>1304</v>
      </c>
      <c r="D381" t="s">
        <v>1336</v>
      </c>
      <c r="E381" t="s">
        <v>27</v>
      </c>
      <c r="F381" t="s">
        <v>1284</v>
      </c>
      <c r="G381" t="s">
        <v>1295</v>
      </c>
      <c r="H381" t="s">
        <v>21</v>
      </c>
      <c r="I381">
        <v>180</v>
      </c>
      <c r="J381" t="s">
        <v>1283</v>
      </c>
      <c r="K381" t="s">
        <v>1283</v>
      </c>
      <c r="L381" s="8">
        <v>20237</v>
      </c>
    </row>
    <row r="382" spans="1:12" x14ac:dyDescent="0.3">
      <c r="A382" t="s">
        <v>533</v>
      </c>
      <c r="B382" t="s">
        <v>1485</v>
      </c>
      <c r="C382">
        <v>35</v>
      </c>
      <c r="D382" t="s">
        <v>15</v>
      </c>
      <c r="E382" t="s">
        <v>31</v>
      </c>
      <c r="F382" t="s">
        <v>1284</v>
      </c>
      <c r="G382" s="8">
        <v>43549</v>
      </c>
      <c r="H382" t="s">
        <v>12</v>
      </c>
      <c r="I382">
        <v>160</v>
      </c>
      <c r="J382" t="s">
        <v>1281</v>
      </c>
      <c r="K382" t="s">
        <v>1331</v>
      </c>
      <c r="L382" t="s">
        <v>1499</v>
      </c>
    </row>
    <row r="383" spans="1:12" x14ac:dyDescent="0.3">
      <c r="A383" t="s">
        <v>534</v>
      </c>
      <c r="B383" t="s">
        <v>1371</v>
      </c>
      <c r="C383" t="s">
        <v>1304</v>
      </c>
      <c r="D383" t="s">
        <v>10</v>
      </c>
      <c r="E383" t="s">
        <v>31</v>
      </c>
      <c r="F383" t="s">
        <v>1280</v>
      </c>
      <c r="G383" s="20">
        <v>43195</v>
      </c>
      <c r="H383" t="s">
        <v>1292</v>
      </c>
      <c r="I383" t="s">
        <v>1292</v>
      </c>
      <c r="J383" t="s">
        <v>1283</v>
      </c>
      <c r="K383" t="s">
        <v>1288</v>
      </c>
      <c r="L383" t="s">
        <v>1520</v>
      </c>
    </row>
    <row r="384" spans="1:12" x14ac:dyDescent="0.3">
      <c r="A384" t="s">
        <v>535</v>
      </c>
      <c r="B384" t="s">
        <v>1375</v>
      </c>
      <c r="C384" t="s">
        <v>1304</v>
      </c>
      <c r="D384" t="s">
        <v>1336</v>
      </c>
      <c r="E384" t="s">
        <v>27</v>
      </c>
      <c r="F384" t="s">
        <v>1307</v>
      </c>
      <c r="G384" t="s">
        <v>1295</v>
      </c>
      <c r="H384" t="s">
        <v>1292</v>
      </c>
      <c r="I384">
        <v>160</v>
      </c>
      <c r="K384" t="s">
        <v>1322</v>
      </c>
      <c r="L384" t="s">
        <v>1521</v>
      </c>
    </row>
    <row r="385" spans="1:12" x14ac:dyDescent="0.3">
      <c r="A385" t="s">
        <v>536</v>
      </c>
      <c r="B385" t="s">
        <v>1467</v>
      </c>
      <c r="C385">
        <v>70</v>
      </c>
      <c r="D385" t="s">
        <v>15</v>
      </c>
      <c r="E385" t="s">
        <v>20</v>
      </c>
      <c r="F385" t="s">
        <v>1284</v>
      </c>
      <c r="G385" t="s">
        <v>1295</v>
      </c>
      <c r="H385" t="s">
        <v>21</v>
      </c>
      <c r="I385">
        <v>180</v>
      </c>
      <c r="J385" t="s">
        <v>1305</v>
      </c>
      <c r="K385" t="s">
        <v>1283</v>
      </c>
      <c r="L385" t="s">
        <v>1522</v>
      </c>
    </row>
    <row r="386" spans="1:12" x14ac:dyDescent="0.3">
      <c r="A386" t="s">
        <v>537</v>
      </c>
      <c r="B386" t="s">
        <v>1370</v>
      </c>
      <c r="C386">
        <v>35</v>
      </c>
      <c r="D386" t="s">
        <v>15</v>
      </c>
      <c r="E386" t="s">
        <v>31</v>
      </c>
      <c r="F386" t="s">
        <v>1307</v>
      </c>
      <c r="G386" t="s">
        <v>1295</v>
      </c>
      <c r="H386" t="s">
        <v>12</v>
      </c>
      <c r="I386">
        <v>200</v>
      </c>
      <c r="J386" t="s">
        <v>1287</v>
      </c>
      <c r="K386" t="s">
        <v>1288</v>
      </c>
      <c r="L386" s="8">
        <v>31755</v>
      </c>
    </row>
    <row r="387" spans="1:12" x14ac:dyDescent="0.3">
      <c r="A387" t="s">
        <v>538</v>
      </c>
      <c r="B387" t="s">
        <v>1467</v>
      </c>
      <c r="C387">
        <v>60</v>
      </c>
      <c r="D387" t="s">
        <v>1336</v>
      </c>
      <c r="E387" t="s">
        <v>11</v>
      </c>
      <c r="F387" t="s">
        <v>1280</v>
      </c>
      <c r="G387" s="20">
        <v>43195</v>
      </c>
      <c r="H387" t="s">
        <v>17</v>
      </c>
      <c r="I387">
        <v>180</v>
      </c>
      <c r="J387" t="s">
        <v>1281</v>
      </c>
      <c r="K387" t="s">
        <v>1322</v>
      </c>
      <c r="L387" s="8">
        <v>29430</v>
      </c>
    </row>
    <row r="388" spans="1:12" x14ac:dyDescent="0.3">
      <c r="A388" t="s">
        <v>539</v>
      </c>
      <c r="B388" t="s">
        <v>1373</v>
      </c>
      <c r="C388">
        <v>60</v>
      </c>
      <c r="D388" t="s">
        <v>1336</v>
      </c>
      <c r="E388" t="s">
        <v>20</v>
      </c>
      <c r="F388" t="s">
        <v>1284</v>
      </c>
      <c r="G388" s="8">
        <v>43845</v>
      </c>
      <c r="H388" t="s">
        <v>17</v>
      </c>
      <c r="I388">
        <v>220</v>
      </c>
      <c r="K388" t="s">
        <v>1293</v>
      </c>
      <c r="L388" s="8">
        <v>32291</v>
      </c>
    </row>
    <row r="389" spans="1:12" x14ac:dyDescent="0.3">
      <c r="A389" t="s">
        <v>540</v>
      </c>
      <c r="B389" t="s">
        <v>1467</v>
      </c>
      <c r="C389" t="s">
        <v>1304</v>
      </c>
      <c r="D389" t="s">
        <v>1336</v>
      </c>
      <c r="E389" t="s">
        <v>27</v>
      </c>
      <c r="F389" t="s">
        <v>1298</v>
      </c>
      <c r="G389" t="s">
        <v>1286</v>
      </c>
      <c r="H389" t="s">
        <v>17</v>
      </c>
      <c r="I389">
        <v>220</v>
      </c>
      <c r="J389" t="s">
        <v>1281</v>
      </c>
      <c r="K389" t="s">
        <v>1288</v>
      </c>
      <c r="L389" s="8">
        <v>36966</v>
      </c>
    </row>
    <row r="390" spans="1:12" x14ac:dyDescent="0.3">
      <c r="A390" t="s">
        <v>541</v>
      </c>
      <c r="B390" t="s">
        <v>1373</v>
      </c>
      <c r="C390">
        <v>35</v>
      </c>
      <c r="D390" t="s">
        <v>1336</v>
      </c>
      <c r="E390" t="s">
        <v>20</v>
      </c>
      <c r="F390" t="s">
        <v>1280</v>
      </c>
      <c r="G390" s="8">
        <v>43549</v>
      </c>
      <c r="H390" t="s">
        <v>1292</v>
      </c>
      <c r="I390">
        <v>160</v>
      </c>
      <c r="J390" t="s">
        <v>1283</v>
      </c>
      <c r="K390" t="s">
        <v>1331</v>
      </c>
      <c r="L390" t="s">
        <v>1331</v>
      </c>
    </row>
    <row r="391" spans="1:12" x14ac:dyDescent="0.3">
      <c r="A391" t="s">
        <v>542</v>
      </c>
      <c r="B391" t="s">
        <v>1370</v>
      </c>
      <c r="C391">
        <v>35</v>
      </c>
      <c r="D391" t="s">
        <v>10</v>
      </c>
      <c r="E391" t="s">
        <v>16</v>
      </c>
      <c r="F391" t="s">
        <v>1291</v>
      </c>
      <c r="G391" s="8">
        <v>43845</v>
      </c>
      <c r="H391" t="s">
        <v>12</v>
      </c>
      <c r="I391">
        <v>160</v>
      </c>
      <c r="J391" t="s">
        <v>1281</v>
      </c>
      <c r="K391" t="s">
        <v>1283</v>
      </c>
      <c r="L391" s="20">
        <v>41281</v>
      </c>
    </row>
    <row r="392" spans="1:12" x14ac:dyDescent="0.3">
      <c r="A392" t="s">
        <v>543</v>
      </c>
      <c r="B392" t="s">
        <v>1377</v>
      </c>
      <c r="C392">
        <v>70</v>
      </c>
      <c r="D392" t="s">
        <v>15</v>
      </c>
      <c r="E392" t="s">
        <v>16</v>
      </c>
      <c r="F392" t="s">
        <v>1307</v>
      </c>
      <c r="G392" s="8">
        <v>43549</v>
      </c>
      <c r="H392" t="s">
        <v>12</v>
      </c>
      <c r="I392" t="s">
        <v>1292</v>
      </c>
      <c r="K392" t="s">
        <v>1322</v>
      </c>
      <c r="L392" s="8">
        <v>31740</v>
      </c>
    </row>
    <row r="393" spans="1:12" x14ac:dyDescent="0.3">
      <c r="A393" t="s">
        <v>544</v>
      </c>
      <c r="B393" t="s">
        <v>1373</v>
      </c>
      <c r="C393" t="s">
        <v>1283</v>
      </c>
      <c r="D393" t="s">
        <v>10</v>
      </c>
      <c r="E393" t="s">
        <v>31</v>
      </c>
      <c r="F393" t="s">
        <v>1280</v>
      </c>
      <c r="G393" t="s">
        <v>1286</v>
      </c>
      <c r="H393" t="s">
        <v>1292</v>
      </c>
      <c r="I393" t="s">
        <v>1292</v>
      </c>
      <c r="J393" t="s">
        <v>1287</v>
      </c>
      <c r="K393" t="s">
        <v>1288</v>
      </c>
      <c r="L393" t="s">
        <v>1523</v>
      </c>
    </row>
    <row r="394" spans="1:12" x14ac:dyDescent="0.3">
      <c r="A394" t="s">
        <v>545</v>
      </c>
      <c r="B394" t="s">
        <v>1485</v>
      </c>
      <c r="C394">
        <v>60</v>
      </c>
      <c r="D394" t="s">
        <v>1290</v>
      </c>
      <c r="E394" t="s">
        <v>31</v>
      </c>
      <c r="F394" t="s">
        <v>1280</v>
      </c>
      <c r="G394" s="20">
        <v>43195</v>
      </c>
      <c r="H394" t="s">
        <v>17</v>
      </c>
      <c r="I394">
        <v>220</v>
      </c>
      <c r="J394" t="s">
        <v>1287</v>
      </c>
      <c r="K394" t="s">
        <v>1293</v>
      </c>
      <c r="L394" t="s">
        <v>1499</v>
      </c>
    </row>
    <row r="395" spans="1:12" x14ac:dyDescent="0.3">
      <c r="A395" t="s">
        <v>546</v>
      </c>
      <c r="B395" t="s">
        <v>1467</v>
      </c>
      <c r="C395">
        <v>70</v>
      </c>
      <c r="D395" t="s">
        <v>15</v>
      </c>
      <c r="E395" t="s">
        <v>11</v>
      </c>
      <c r="F395" t="s">
        <v>1284</v>
      </c>
      <c r="G395" t="s">
        <v>1295</v>
      </c>
      <c r="H395" t="s">
        <v>17</v>
      </c>
      <c r="I395">
        <v>200</v>
      </c>
      <c r="J395" t="s">
        <v>1281</v>
      </c>
      <c r="K395" t="s">
        <v>1283</v>
      </c>
      <c r="L395" s="8">
        <v>42226</v>
      </c>
    </row>
    <row r="396" spans="1:12" x14ac:dyDescent="0.3">
      <c r="A396" t="s">
        <v>547</v>
      </c>
      <c r="B396" t="s">
        <v>1467</v>
      </c>
      <c r="C396">
        <v>25</v>
      </c>
      <c r="D396" t="s">
        <v>10</v>
      </c>
      <c r="E396" t="s">
        <v>20</v>
      </c>
      <c r="F396" t="s">
        <v>1284</v>
      </c>
      <c r="G396" t="s">
        <v>1295</v>
      </c>
      <c r="H396" t="s">
        <v>21</v>
      </c>
      <c r="I396">
        <v>180</v>
      </c>
      <c r="J396" t="s">
        <v>1305</v>
      </c>
      <c r="K396" t="s">
        <v>1283</v>
      </c>
      <c r="L396" s="20">
        <v>43067</v>
      </c>
    </row>
    <row r="397" spans="1:12" x14ac:dyDescent="0.3">
      <c r="A397" t="s">
        <v>548</v>
      </c>
      <c r="B397" t="s">
        <v>1485</v>
      </c>
      <c r="C397">
        <v>60</v>
      </c>
      <c r="D397" t="s">
        <v>10</v>
      </c>
      <c r="E397" t="s">
        <v>16</v>
      </c>
      <c r="F397" t="s">
        <v>1284</v>
      </c>
      <c r="G397" s="20">
        <v>43195</v>
      </c>
      <c r="H397" t="s">
        <v>40</v>
      </c>
      <c r="I397" t="s">
        <v>1292</v>
      </c>
      <c r="J397" t="s">
        <v>1281</v>
      </c>
      <c r="K397" t="s">
        <v>1288</v>
      </c>
      <c r="L397" s="20">
        <v>24349</v>
      </c>
    </row>
    <row r="398" spans="1:12" x14ac:dyDescent="0.3">
      <c r="A398" t="s">
        <v>549</v>
      </c>
      <c r="B398" t="s">
        <v>1469</v>
      </c>
      <c r="C398">
        <v>70</v>
      </c>
      <c r="D398" t="s">
        <v>15</v>
      </c>
      <c r="E398" t="s">
        <v>31</v>
      </c>
      <c r="F398" t="s">
        <v>1291</v>
      </c>
      <c r="G398" s="8">
        <v>43845</v>
      </c>
      <c r="H398" t="s">
        <v>12</v>
      </c>
      <c r="I398" t="s">
        <v>1292</v>
      </c>
      <c r="J398" t="s">
        <v>1283</v>
      </c>
      <c r="K398" t="s">
        <v>1293</v>
      </c>
      <c r="L398" s="20">
        <v>19840</v>
      </c>
    </row>
    <row r="399" spans="1:12" x14ac:dyDescent="0.3">
      <c r="A399" t="s">
        <v>550</v>
      </c>
      <c r="B399" t="s">
        <v>1376</v>
      </c>
      <c r="C399">
        <v>60</v>
      </c>
      <c r="D399" t="s">
        <v>1301</v>
      </c>
      <c r="E399" t="s">
        <v>20</v>
      </c>
      <c r="F399" t="s">
        <v>1284</v>
      </c>
      <c r="G399" s="8">
        <v>43845</v>
      </c>
      <c r="H399" t="s">
        <v>12</v>
      </c>
      <c r="I399">
        <v>200</v>
      </c>
      <c r="J399" t="s">
        <v>1287</v>
      </c>
      <c r="K399" t="s">
        <v>1322</v>
      </c>
      <c r="L399" s="8">
        <v>22976</v>
      </c>
    </row>
    <row r="400" spans="1:12" x14ac:dyDescent="0.3">
      <c r="A400" t="s">
        <v>551</v>
      </c>
      <c r="B400" t="s">
        <v>1377</v>
      </c>
      <c r="C400" t="s">
        <v>1283</v>
      </c>
      <c r="D400" t="s">
        <v>15</v>
      </c>
      <c r="E400" t="s">
        <v>31</v>
      </c>
      <c r="F400" t="s">
        <v>1280</v>
      </c>
      <c r="G400" s="8">
        <v>43549</v>
      </c>
      <c r="H400" t="s">
        <v>12</v>
      </c>
      <c r="I400">
        <v>200</v>
      </c>
      <c r="J400" t="s">
        <v>1287</v>
      </c>
      <c r="K400" t="s">
        <v>1288</v>
      </c>
      <c r="L400" t="s">
        <v>1524</v>
      </c>
    </row>
    <row r="401" spans="1:12" x14ac:dyDescent="0.3">
      <c r="A401" t="s">
        <v>552</v>
      </c>
      <c r="B401" t="s">
        <v>1371</v>
      </c>
      <c r="C401">
        <v>25</v>
      </c>
      <c r="D401" t="s">
        <v>10</v>
      </c>
      <c r="E401" t="s">
        <v>31</v>
      </c>
      <c r="F401" t="s">
        <v>1284</v>
      </c>
      <c r="G401" s="20">
        <v>43195</v>
      </c>
      <c r="H401" t="s">
        <v>40</v>
      </c>
      <c r="I401">
        <v>160</v>
      </c>
      <c r="J401" t="s">
        <v>1287</v>
      </c>
      <c r="K401" t="s">
        <v>1322</v>
      </c>
      <c r="L401" t="s">
        <v>1272</v>
      </c>
    </row>
    <row r="402" spans="1:12" x14ac:dyDescent="0.3">
      <c r="A402" t="s">
        <v>553</v>
      </c>
      <c r="B402" t="s">
        <v>1373</v>
      </c>
      <c r="C402" t="s">
        <v>1283</v>
      </c>
      <c r="D402" t="s">
        <v>1290</v>
      </c>
      <c r="E402" t="s">
        <v>16</v>
      </c>
      <c r="F402" t="s">
        <v>1298</v>
      </c>
      <c r="G402" s="8">
        <v>43845</v>
      </c>
      <c r="H402" t="s">
        <v>21</v>
      </c>
      <c r="I402">
        <v>180</v>
      </c>
      <c r="J402" t="s">
        <v>1305</v>
      </c>
      <c r="K402" t="s">
        <v>1283</v>
      </c>
      <c r="L402" t="s">
        <v>1272</v>
      </c>
    </row>
    <row r="403" spans="1:12" x14ac:dyDescent="0.3">
      <c r="A403" t="s">
        <v>554</v>
      </c>
      <c r="B403" t="s">
        <v>1485</v>
      </c>
      <c r="C403">
        <v>25</v>
      </c>
      <c r="D403" t="s">
        <v>15</v>
      </c>
      <c r="E403" t="s">
        <v>16</v>
      </c>
      <c r="F403" t="s">
        <v>1284</v>
      </c>
      <c r="G403" s="20">
        <v>43195</v>
      </c>
      <c r="H403" t="s">
        <v>40</v>
      </c>
      <c r="I403">
        <v>200</v>
      </c>
      <c r="J403" t="s">
        <v>1305</v>
      </c>
      <c r="K403" t="s">
        <v>1322</v>
      </c>
      <c r="L403" s="8">
        <v>23132</v>
      </c>
    </row>
    <row r="404" spans="1:12" x14ac:dyDescent="0.3">
      <c r="A404" t="s">
        <v>555</v>
      </c>
      <c r="B404" t="s">
        <v>1370</v>
      </c>
      <c r="C404" t="s">
        <v>1304</v>
      </c>
      <c r="D404" t="s">
        <v>1301</v>
      </c>
      <c r="E404" t="s">
        <v>31</v>
      </c>
      <c r="F404" t="s">
        <v>1291</v>
      </c>
      <c r="G404" t="s">
        <v>1286</v>
      </c>
      <c r="H404" t="s">
        <v>17</v>
      </c>
      <c r="I404" t="s">
        <v>1292</v>
      </c>
      <c r="K404" t="s">
        <v>1293</v>
      </c>
      <c r="L404" s="8">
        <v>32211</v>
      </c>
    </row>
    <row r="405" spans="1:12" x14ac:dyDescent="0.3">
      <c r="A405" t="s">
        <v>556</v>
      </c>
      <c r="B405" t="s">
        <v>1373</v>
      </c>
      <c r="C405">
        <v>70</v>
      </c>
      <c r="D405" t="s">
        <v>15</v>
      </c>
      <c r="E405" t="s">
        <v>27</v>
      </c>
      <c r="F405" t="s">
        <v>1298</v>
      </c>
      <c r="G405" t="s">
        <v>1295</v>
      </c>
      <c r="H405" t="s">
        <v>17</v>
      </c>
      <c r="I405" t="s">
        <v>1292</v>
      </c>
      <c r="J405" t="s">
        <v>1281</v>
      </c>
      <c r="K405" t="s">
        <v>1331</v>
      </c>
      <c r="L405" t="s">
        <v>1525</v>
      </c>
    </row>
    <row r="406" spans="1:12" x14ac:dyDescent="0.3">
      <c r="A406" t="s">
        <v>557</v>
      </c>
      <c r="B406" t="s">
        <v>1376</v>
      </c>
      <c r="C406">
        <v>25</v>
      </c>
      <c r="D406" t="s">
        <v>10</v>
      </c>
      <c r="E406" t="s">
        <v>31</v>
      </c>
      <c r="F406" t="s">
        <v>1280</v>
      </c>
      <c r="G406" t="s">
        <v>1295</v>
      </c>
      <c r="H406" t="s">
        <v>12</v>
      </c>
      <c r="I406">
        <v>220</v>
      </c>
      <c r="J406" t="s">
        <v>1281</v>
      </c>
      <c r="K406" t="s">
        <v>1293</v>
      </c>
      <c r="L406" t="s">
        <v>1526</v>
      </c>
    </row>
    <row r="407" spans="1:12" x14ac:dyDescent="0.3">
      <c r="A407" t="s">
        <v>558</v>
      </c>
      <c r="B407" t="s">
        <v>1370</v>
      </c>
      <c r="C407" t="s">
        <v>1283</v>
      </c>
      <c r="D407" t="s">
        <v>1290</v>
      </c>
      <c r="E407" t="s">
        <v>31</v>
      </c>
      <c r="F407" t="s">
        <v>1280</v>
      </c>
      <c r="G407" t="s">
        <v>1295</v>
      </c>
      <c r="H407" t="s">
        <v>1292</v>
      </c>
      <c r="I407">
        <v>200</v>
      </c>
      <c r="J407" t="s">
        <v>1283</v>
      </c>
      <c r="K407" t="s">
        <v>1322</v>
      </c>
      <c r="L407" s="8">
        <v>39616</v>
      </c>
    </row>
    <row r="408" spans="1:12" x14ac:dyDescent="0.3">
      <c r="A408" t="s">
        <v>559</v>
      </c>
      <c r="B408" t="s">
        <v>1375</v>
      </c>
      <c r="C408">
        <v>60</v>
      </c>
      <c r="D408" t="s">
        <v>10</v>
      </c>
      <c r="E408" t="s">
        <v>11</v>
      </c>
      <c r="F408" t="s">
        <v>1307</v>
      </c>
      <c r="G408" s="20">
        <v>43195</v>
      </c>
      <c r="H408" t="s">
        <v>12</v>
      </c>
      <c r="I408">
        <v>160</v>
      </c>
      <c r="J408" t="s">
        <v>1287</v>
      </c>
      <c r="K408" t="s">
        <v>1288</v>
      </c>
      <c r="L408" s="8">
        <v>31938</v>
      </c>
    </row>
    <row r="409" spans="1:12" x14ac:dyDescent="0.3">
      <c r="A409" t="s">
        <v>560</v>
      </c>
      <c r="B409" t="s">
        <v>1467</v>
      </c>
      <c r="C409">
        <v>25</v>
      </c>
      <c r="D409" t="s">
        <v>15</v>
      </c>
      <c r="E409" t="s">
        <v>11</v>
      </c>
      <c r="F409" t="s">
        <v>1298</v>
      </c>
      <c r="G409" s="20">
        <v>43195</v>
      </c>
      <c r="H409" t="s">
        <v>1292</v>
      </c>
      <c r="I409">
        <v>180</v>
      </c>
      <c r="J409" t="s">
        <v>1305</v>
      </c>
      <c r="K409" t="s">
        <v>1283</v>
      </c>
      <c r="L409">
        <v>721543</v>
      </c>
    </row>
    <row r="410" spans="1:12" x14ac:dyDescent="0.3">
      <c r="A410" t="s">
        <v>561</v>
      </c>
      <c r="B410" t="s">
        <v>1375</v>
      </c>
      <c r="C410">
        <v>70</v>
      </c>
      <c r="D410" t="s">
        <v>15</v>
      </c>
      <c r="E410" t="s">
        <v>11</v>
      </c>
      <c r="F410" t="s">
        <v>1307</v>
      </c>
      <c r="G410" s="8">
        <v>43549</v>
      </c>
      <c r="H410" t="s">
        <v>40</v>
      </c>
      <c r="I410">
        <v>160</v>
      </c>
      <c r="J410" t="s">
        <v>1283</v>
      </c>
      <c r="K410" t="s">
        <v>1331</v>
      </c>
      <c r="L410" t="s">
        <v>1527</v>
      </c>
    </row>
    <row r="411" spans="1:12" x14ac:dyDescent="0.3">
      <c r="A411" t="s">
        <v>562</v>
      </c>
      <c r="B411" t="s">
        <v>1373</v>
      </c>
      <c r="C411">
        <v>25</v>
      </c>
      <c r="D411" t="s">
        <v>15</v>
      </c>
      <c r="E411" t="s">
        <v>27</v>
      </c>
      <c r="F411" t="s">
        <v>1298</v>
      </c>
      <c r="G411" t="s">
        <v>1295</v>
      </c>
      <c r="H411" t="s">
        <v>17</v>
      </c>
      <c r="I411" t="s">
        <v>1292</v>
      </c>
      <c r="J411" t="s">
        <v>1283</v>
      </c>
      <c r="K411" t="s">
        <v>1288</v>
      </c>
      <c r="L411" s="8">
        <v>20865</v>
      </c>
    </row>
    <row r="412" spans="1:12" x14ac:dyDescent="0.3">
      <c r="A412" t="s">
        <v>563</v>
      </c>
      <c r="B412" t="s">
        <v>1376</v>
      </c>
      <c r="C412">
        <v>35</v>
      </c>
      <c r="D412" t="s">
        <v>1336</v>
      </c>
      <c r="E412" t="s">
        <v>27</v>
      </c>
      <c r="F412" t="s">
        <v>1298</v>
      </c>
      <c r="G412" s="8">
        <v>43549</v>
      </c>
      <c r="H412" t="s">
        <v>1292</v>
      </c>
      <c r="I412">
        <v>160</v>
      </c>
      <c r="J412" t="s">
        <v>1305</v>
      </c>
      <c r="K412" t="s">
        <v>1288</v>
      </c>
      <c r="L412" s="8">
        <v>43071</v>
      </c>
    </row>
    <row r="413" spans="1:12" x14ac:dyDescent="0.3">
      <c r="A413" t="s">
        <v>564</v>
      </c>
      <c r="B413" t="s">
        <v>1377</v>
      </c>
      <c r="C413">
        <v>60</v>
      </c>
      <c r="D413" t="s">
        <v>1336</v>
      </c>
      <c r="E413" t="s">
        <v>31</v>
      </c>
      <c r="F413" t="s">
        <v>1291</v>
      </c>
      <c r="G413" t="s">
        <v>1295</v>
      </c>
      <c r="H413" t="s">
        <v>40</v>
      </c>
      <c r="I413" t="s">
        <v>1292</v>
      </c>
      <c r="J413" t="s">
        <v>1281</v>
      </c>
      <c r="K413" t="s">
        <v>1293</v>
      </c>
      <c r="L413" t="s">
        <v>1528</v>
      </c>
    </row>
    <row r="414" spans="1:12" x14ac:dyDescent="0.3">
      <c r="A414" t="s">
        <v>565</v>
      </c>
      <c r="B414" t="s">
        <v>1373</v>
      </c>
      <c r="C414">
        <v>70</v>
      </c>
      <c r="D414" t="s">
        <v>10</v>
      </c>
      <c r="E414" t="s">
        <v>11</v>
      </c>
      <c r="F414" t="s">
        <v>1307</v>
      </c>
      <c r="G414" s="8">
        <v>43549</v>
      </c>
      <c r="H414" t="s">
        <v>17</v>
      </c>
      <c r="I414" t="s">
        <v>1292</v>
      </c>
      <c r="J414" t="s">
        <v>1287</v>
      </c>
      <c r="K414" t="s">
        <v>1322</v>
      </c>
      <c r="L414" s="8">
        <v>28705</v>
      </c>
    </row>
    <row r="415" spans="1:12" x14ac:dyDescent="0.3">
      <c r="A415" t="s">
        <v>566</v>
      </c>
      <c r="B415" t="s">
        <v>1485</v>
      </c>
      <c r="C415">
        <v>70</v>
      </c>
      <c r="D415" t="s">
        <v>1336</v>
      </c>
      <c r="E415" t="s">
        <v>27</v>
      </c>
      <c r="F415" t="s">
        <v>1291</v>
      </c>
      <c r="G415" s="8">
        <v>43549</v>
      </c>
      <c r="H415" t="s">
        <v>1292</v>
      </c>
      <c r="I415" t="s">
        <v>1292</v>
      </c>
      <c r="J415" t="s">
        <v>1281</v>
      </c>
      <c r="K415" t="s">
        <v>1293</v>
      </c>
      <c r="L415" t="s">
        <v>1529</v>
      </c>
    </row>
    <row r="416" spans="1:12" x14ac:dyDescent="0.3">
      <c r="A416" t="s">
        <v>567</v>
      </c>
      <c r="B416" t="s">
        <v>1374</v>
      </c>
      <c r="C416" t="s">
        <v>1304</v>
      </c>
      <c r="D416" t="s">
        <v>10</v>
      </c>
      <c r="E416" t="s">
        <v>16</v>
      </c>
      <c r="F416" t="s">
        <v>1298</v>
      </c>
      <c r="G416" t="s">
        <v>1286</v>
      </c>
      <c r="H416" t="s">
        <v>12</v>
      </c>
      <c r="I416" t="s">
        <v>1292</v>
      </c>
      <c r="J416" t="s">
        <v>1283</v>
      </c>
      <c r="K416" t="s">
        <v>1322</v>
      </c>
      <c r="L416" t="s">
        <v>1530</v>
      </c>
    </row>
    <row r="417" spans="1:12" x14ac:dyDescent="0.3">
      <c r="A417" t="s">
        <v>568</v>
      </c>
      <c r="B417" t="s">
        <v>1373</v>
      </c>
      <c r="C417" t="s">
        <v>1283</v>
      </c>
      <c r="D417" t="s">
        <v>10</v>
      </c>
      <c r="E417" t="s">
        <v>31</v>
      </c>
      <c r="F417" t="s">
        <v>1280</v>
      </c>
      <c r="G417" s="8">
        <v>43549</v>
      </c>
      <c r="H417" t="s">
        <v>12</v>
      </c>
      <c r="I417" t="s">
        <v>1292</v>
      </c>
      <c r="J417" t="s">
        <v>1287</v>
      </c>
      <c r="K417" t="s">
        <v>1293</v>
      </c>
      <c r="L417" t="s">
        <v>1531</v>
      </c>
    </row>
    <row r="418" spans="1:12" x14ac:dyDescent="0.3">
      <c r="A418" t="s">
        <v>569</v>
      </c>
      <c r="B418" t="s">
        <v>1467</v>
      </c>
      <c r="C418" t="s">
        <v>1304</v>
      </c>
      <c r="D418" t="s">
        <v>1336</v>
      </c>
      <c r="E418" t="s">
        <v>20</v>
      </c>
      <c r="F418" t="s">
        <v>1298</v>
      </c>
      <c r="G418" s="20">
        <v>43195</v>
      </c>
      <c r="H418" t="s">
        <v>12</v>
      </c>
      <c r="I418">
        <v>220</v>
      </c>
      <c r="K418" t="s">
        <v>1288</v>
      </c>
      <c r="L418" t="s">
        <v>1532</v>
      </c>
    </row>
    <row r="419" spans="1:12" x14ac:dyDescent="0.3">
      <c r="A419" t="s">
        <v>570</v>
      </c>
      <c r="B419" t="s">
        <v>1467</v>
      </c>
      <c r="C419">
        <v>70</v>
      </c>
      <c r="D419" t="s">
        <v>10</v>
      </c>
      <c r="E419" t="s">
        <v>31</v>
      </c>
      <c r="F419" t="s">
        <v>1291</v>
      </c>
      <c r="G419" s="8">
        <v>43549</v>
      </c>
      <c r="H419" t="s">
        <v>40</v>
      </c>
      <c r="I419">
        <v>160</v>
      </c>
      <c r="J419" t="s">
        <v>1283</v>
      </c>
      <c r="K419" t="s">
        <v>1283</v>
      </c>
      <c r="L419" s="8">
        <v>25398</v>
      </c>
    </row>
    <row r="420" spans="1:12" x14ac:dyDescent="0.3">
      <c r="A420" t="s">
        <v>571</v>
      </c>
      <c r="B420" t="s">
        <v>1373</v>
      </c>
      <c r="C420">
        <v>60</v>
      </c>
      <c r="D420" t="s">
        <v>15</v>
      </c>
      <c r="E420" t="s">
        <v>20</v>
      </c>
      <c r="F420" t="s">
        <v>1307</v>
      </c>
      <c r="G420" t="s">
        <v>1295</v>
      </c>
      <c r="H420" t="s">
        <v>12</v>
      </c>
      <c r="I420">
        <v>220</v>
      </c>
      <c r="J420" t="s">
        <v>1281</v>
      </c>
      <c r="K420" t="s">
        <v>1322</v>
      </c>
      <c r="L420" s="8">
        <v>31373</v>
      </c>
    </row>
    <row r="421" spans="1:12" x14ac:dyDescent="0.3">
      <c r="A421" t="s">
        <v>572</v>
      </c>
      <c r="B421" t="s">
        <v>1370</v>
      </c>
      <c r="C421">
        <v>25</v>
      </c>
      <c r="D421" t="s">
        <v>1336</v>
      </c>
      <c r="E421" t="s">
        <v>11</v>
      </c>
      <c r="F421" t="s">
        <v>1307</v>
      </c>
      <c r="G421" s="8">
        <v>43549</v>
      </c>
      <c r="H421" t="s">
        <v>21</v>
      </c>
      <c r="I421">
        <v>220</v>
      </c>
      <c r="J421" t="s">
        <v>1281</v>
      </c>
      <c r="K421" t="s">
        <v>1331</v>
      </c>
      <c r="L421" s="20">
        <v>41163</v>
      </c>
    </row>
    <row r="422" spans="1:12" x14ac:dyDescent="0.3">
      <c r="A422" t="s">
        <v>573</v>
      </c>
      <c r="B422" t="s">
        <v>1374</v>
      </c>
      <c r="C422">
        <v>25</v>
      </c>
      <c r="D422" t="s">
        <v>15</v>
      </c>
      <c r="E422" t="s">
        <v>20</v>
      </c>
      <c r="F422" t="s">
        <v>1291</v>
      </c>
      <c r="G422" s="8">
        <v>43845</v>
      </c>
      <c r="H422" t="s">
        <v>17</v>
      </c>
      <c r="I422">
        <v>200</v>
      </c>
      <c r="J422" t="s">
        <v>1281</v>
      </c>
      <c r="K422" t="s">
        <v>1331</v>
      </c>
      <c r="L422">
        <v>856501</v>
      </c>
    </row>
    <row r="423" spans="1:12" x14ac:dyDescent="0.3">
      <c r="A423" t="s">
        <v>574</v>
      </c>
      <c r="B423" t="s">
        <v>1485</v>
      </c>
      <c r="C423">
        <v>60</v>
      </c>
      <c r="D423" t="s">
        <v>1336</v>
      </c>
      <c r="E423" t="s">
        <v>11</v>
      </c>
      <c r="F423" t="s">
        <v>1307</v>
      </c>
      <c r="G423" t="s">
        <v>1295</v>
      </c>
      <c r="H423" t="s">
        <v>40</v>
      </c>
      <c r="I423">
        <v>200</v>
      </c>
      <c r="J423" t="s">
        <v>1305</v>
      </c>
      <c r="K423" t="s">
        <v>1288</v>
      </c>
      <c r="L423" s="20">
        <v>18318</v>
      </c>
    </row>
    <row r="424" spans="1:12" x14ac:dyDescent="0.3">
      <c r="A424" t="s">
        <v>575</v>
      </c>
      <c r="B424" t="s">
        <v>1373</v>
      </c>
      <c r="C424">
        <v>70</v>
      </c>
      <c r="D424" t="s">
        <v>10</v>
      </c>
      <c r="E424" t="s">
        <v>16</v>
      </c>
      <c r="F424" t="s">
        <v>1284</v>
      </c>
      <c r="G424" s="8">
        <v>43845</v>
      </c>
      <c r="H424" t="s">
        <v>12</v>
      </c>
      <c r="I424">
        <v>200</v>
      </c>
      <c r="J424" t="s">
        <v>1283</v>
      </c>
      <c r="K424" t="s">
        <v>1293</v>
      </c>
      <c r="L424" s="8">
        <v>31112</v>
      </c>
    </row>
    <row r="425" spans="1:12" x14ac:dyDescent="0.3">
      <c r="A425" t="s">
        <v>576</v>
      </c>
      <c r="B425" t="s">
        <v>1370</v>
      </c>
      <c r="C425">
        <v>25</v>
      </c>
      <c r="D425" t="s">
        <v>1336</v>
      </c>
      <c r="E425" t="s">
        <v>20</v>
      </c>
      <c r="F425" t="s">
        <v>1280</v>
      </c>
      <c r="G425" t="s">
        <v>1295</v>
      </c>
      <c r="H425" t="s">
        <v>17</v>
      </c>
      <c r="I425">
        <v>180</v>
      </c>
      <c r="J425" t="s">
        <v>1287</v>
      </c>
      <c r="K425" t="s">
        <v>1293</v>
      </c>
      <c r="L425" t="s">
        <v>1533</v>
      </c>
    </row>
    <row r="426" spans="1:12" x14ac:dyDescent="0.3">
      <c r="A426" t="s">
        <v>577</v>
      </c>
      <c r="B426" t="s">
        <v>1467</v>
      </c>
      <c r="C426">
        <v>25</v>
      </c>
      <c r="D426" t="s">
        <v>15</v>
      </c>
      <c r="E426" t="s">
        <v>31</v>
      </c>
      <c r="F426" t="s">
        <v>1280</v>
      </c>
      <c r="G426" s="20">
        <v>43195</v>
      </c>
      <c r="H426" t="s">
        <v>1292</v>
      </c>
      <c r="I426">
        <v>200</v>
      </c>
      <c r="J426" t="s">
        <v>1281</v>
      </c>
      <c r="K426" t="s">
        <v>1288</v>
      </c>
      <c r="L426" s="20">
        <v>27524</v>
      </c>
    </row>
    <row r="427" spans="1:12" x14ac:dyDescent="0.3">
      <c r="A427" t="s">
        <v>578</v>
      </c>
      <c r="B427" t="s">
        <v>1467</v>
      </c>
      <c r="C427">
        <v>25</v>
      </c>
      <c r="D427" t="s">
        <v>10</v>
      </c>
      <c r="E427" t="s">
        <v>11</v>
      </c>
      <c r="F427" t="s">
        <v>1280</v>
      </c>
      <c r="G427" s="20">
        <v>43195</v>
      </c>
      <c r="H427" t="s">
        <v>12</v>
      </c>
      <c r="I427">
        <v>160</v>
      </c>
      <c r="J427" t="s">
        <v>1281</v>
      </c>
      <c r="K427" t="s">
        <v>1331</v>
      </c>
      <c r="L427" s="8">
        <v>25619</v>
      </c>
    </row>
    <row r="428" spans="1:12" x14ac:dyDescent="0.3">
      <c r="A428" t="s">
        <v>579</v>
      </c>
      <c r="B428" t="s">
        <v>1376</v>
      </c>
      <c r="C428" t="s">
        <v>1283</v>
      </c>
      <c r="D428" t="s">
        <v>1336</v>
      </c>
      <c r="E428" t="s">
        <v>31</v>
      </c>
      <c r="F428" t="s">
        <v>1307</v>
      </c>
      <c r="G428" s="20">
        <v>43195</v>
      </c>
      <c r="H428" t="s">
        <v>17</v>
      </c>
      <c r="I428">
        <v>220</v>
      </c>
      <c r="J428" t="s">
        <v>1305</v>
      </c>
      <c r="K428" t="s">
        <v>1331</v>
      </c>
      <c r="L428" s="8">
        <v>31643</v>
      </c>
    </row>
    <row r="429" spans="1:12" x14ac:dyDescent="0.3">
      <c r="A429" t="s">
        <v>580</v>
      </c>
      <c r="B429" t="s">
        <v>1373</v>
      </c>
      <c r="C429" t="s">
        <v>1283</v>
      </c>
      <c r="D429" t="s">
        <v>1336</v>
      </c>
      <c r="E429" t="s">
        <v>27</v>
      </c>
      <c r="F429" t="s">
        <v>1307</v>
      </c>
      <c r="G429" s="8">
        <v>43845</v>
      </c>
      <c r="H429" t="s">
        <v>21</v>
      </c>
      <c r="I429">
        <v>160</v>
      </c>
      <c r="J429" t="s">
        <v>1287</v>
      </c>
      <c r="K429" t="s">
        <v>1293</v>
      </c>
      <c r="L429" s="8">
        <v>36633</v>
      </c>
    </row>
    <row r="430" spans="1:12" x14ac:dyDescent="0.3">
      <c r="A430" t="s">
        <v>581</v>
      </c>
      <c r="B430" t="s">
        <v>1374</v>
      </c>
      <c r="C430">
        <v>35</v>
      </c>
      <c r="D430" t="s">
        <v>1336</v>
      </c>
      <c r="E430" t="s">
        <v>11</v>
      </c>
      <c r="F430" t="s">
        <v>1298</v>
      </c>
      <c r="G430" t="s">
        <v>1286</v>
      </c>
      <c r="H430" t="s">
        <v>1292</v>
      </c>
      <c r="I430">
        <v>200</v>
      </c>
      <c r="J430" t="s">
        <v>1283</v>
      </c>
      <c r="K430" t="s">
        <v>1322</v>
      </c>
      <c r="L430" t="s">
        <v>1534</v>
      </c>
    </row>
    <row r="431" spans="1:12" x14ac:dyDescent="0.3">
      <c r="A431" t="s">
        <v>582</v>
      </c>
      <c r="B431" t="s">
        <v>1469</v>
      </c>
      <c r="C431" t="s">
        <v>1304</v>
      </c>
      <c r="D431" t="s">
        <v>15</v>
      </c>
      <c r="E431" t="s">
        <v>20</v>
      </c>
      <c r="F431" t="s">
        <v>1298</v>
      </c>
      <c r="G431" t="s">
        <v>1295</v>
      </c>
      <c r="H431" t="s">
        <v>21</v>
      </c>
      <c r="I431">
        <v>180</v>
      </c>
      <c r="K431" t="s">
        <v>1283</v>
      </c>
      <c r="L431" s="8">
        <v>41045</v>
      </c>
    </row>
    <row r="432" spans="1:12" x14ac:dyDescent="0.3">
      <c r="A432" t="s">
        <v>583</v>
      </c>
      <c r="B432" t="s">
        <v>1374</v>
      </c>
      <c r="C432">
        <v>60</v>
      </c>
      <c r="D432" t="s">
        <v>15</v>
      </c>
      <c r="E432" t="s">
        <v>11</v>
      </c>
      <c r="F432" t="s">
        <v>1280</v>
      </c>
      <c r="G432" s="20">
        <v>43195</v>
      </c>
      <c r="H432" t="s">
        <v>17</v>
      </c>
      <c r="I432">
        <v>180</v>
      </c>
      <c r="J432" t="s">
        <v>1305</v>
      </c>
      <c r="K432" t="s">
        <v>1322</v>
      </c>
      <c r="L432" s="20">
        <v>21938</v>
      </c>
    </row>
    <row r="433" spans="1:12" x14ac:dyDescent="0.3">
      <c r="A433" t="s">
        <v>584</v>
      </c>
      <c r="B433" t="s">
        <v>1467</v>
      </c>
      <c r="C433">
        <v>60</v>
      </c>
      <c r="D433" t="s">
        <v>1336</v>
      </c>
      <c r="E433" t="s">
        <v>31</v>
      </c>
      <c r="F433" t="s">
        <v>1284</v>
      </c>
      <c r="G433" t="s">
        <v>1295</v>
      </c>
      <c r="H433" t="s">
        <v>21</v>
      </c>
      <c r="I433">
        <v>220</v>
      </c>
      <c r="J433" t="s">
        <v>1283</v>
      </c>
      <c r="K433" t="s">
        <v>1331</v>
      </c>
      <c r="L433" s="8">
        <v>37589</v>
      </c>
    </row>
    <row r="434" spans="1:12" x14ac:dyDescent="0.3">
      <c r="A434" t="s">
        <v>585</v>
      </c>
      <c r="B434" t="s">
        <v>1467</v>
      </c>
      <c r="C434">
        <v>60</v>
      </c>
      <c r="D434" t="s">
        <v>10</v>
      </c>
      <c r="E434" t="s">
        <v>16</v>
      </c>
      <c r="F434" t="s">
        <v>1298</v>
      </c>
      <c r="G434" s="8">
        <v>43845</v>
      </c>
      <c r="H434" t="s">
        <v>17</v>
      </c>
      <c r="I434">
        <v>160</v>
      </c>
      <c r="K434" t="s">
        <v>1322</v>
      </c>
      <c r="L434" s="8">
        <v>28794</v>
      </c>
    </row>
    <row r="435" spans="1:12" x14ac:dyDescent="0.3">
      <c r="A435" t="s">
        <v>586</v>
      </c>
      <c r="B435" t="s">
        <v>1375</v>
      </c>
      <c r="C435">
        <v>35</v>
      </c>
      <c r="D435" t="s">
        <v>10</v>
      </c>
      <c r="E435" t="s">
        <v>11</v>
      </c>
      <c r="F435" t="s">
        <v>1298</v>
      </c>
      <c r="G435" t="s">
        <v>1286</v>
      </c>
      <c r="H435" t="s">
        <v>17</v>
      </c>
      <c r="I435" t="s">
        <v>1292</v>
      </c>
      <c r="J435" t="s">
        <v>1281</v>
      </c>
      <c r="K435" t="s">
        <v>1283</v>
      </c>
      <c r="L435" s="8">
        <v>33029</v>
      </c>
    </row>
    <row r="436" spans="1:12" x14ac:dyDescent="0.3">
      <c r="A436" t="s">
        <v>587</v>
      </c>
      <c r="B436" t="s">
        <v>1467</v>
      </c>
      <c r="C436" t="s">
        <v>1283</v>
      </c>
      <c r="D436" t="s">
        <v>15</v>
      </c>
      <c r="E436" t="s">
        <v>20</v>
      </c>
      <c r="F436" t="s">
        <v>1307</v>
      </c>
      <c r="G436" s="8">
        <v>43845</v>
      </c>
      <c r="H436" t="s">
        <v>21</v>
      </c>
      <c r="I436">
        <v>160</v>
      </c>
      <c r="J436" t="s">
        <v>1281</v>
      </c>
      <c r="K436" t="s">
        <v>1322</v>
      </c>
      <c r="L436" s="8">
        <v>39644</v>
      </c>
    </row>
    <row r="437" spans="1:12" x14ac:dyDescent="0.3">
      <c r="A437" t="s">
        <v>588</v>
      </c>
      <c r="B437" t="s">
        <v>1485</v>
      </c>
      <c r="C437">
        <v>70</v>
      </c>
      <c r="D437" t="s">
        <v>10</v>
      </c>
      <c r="E437" t="s">
        <v>27</v>
      </c>
      <c r="F437" t="s">
        <v>1284</v>
      </c>
      <c r="G437" t="s">
        <v>1295</v>
      </c>
      <c r="H437" t="s">
        <v>17</v>
      </c>
      <c r="I437">
        <v>200</v>
      </c>
      <c r="J437" t="s">
        <v>1287</v>
      </c>
      <c r="K437" t="s">
        <v>1322</v>
      </c>
      <c r="L437" s="8">
        <v>36648</v>
      </c>
    </row>
    <row r="438" spans="1:12" x14ac:dyDescent="0.3">
      <c r="A438" t="s">
        <v>589</v>
      </c>
      <c r="B438" t="s">
        <v>1371</v>
      </c>
      <c r="C438">
        <v>70</v>
      </c>
      <c r="D438" t="s">
        <v>15</v>
      </c>
      <c r="E438" t="s">
        <v>16</v>
      </c>
      <c r="F438" t="s">
        <v>1280</v>
      </c>
      <c r="G438" t="s">
        <v>1286</v>
      </c>
      <c r="H438" t="s">
        <v>12</v>
      </c>
      <c r="I438" t="s">
        <v>1292</v>
      </c>
      <c r="K438" t="s">
        <v>1322</v>
      </c>
      <c r="L438" s="8">
        <v>28170</v>
      </c>
    </row>
    <row r="439" spans="1:12" x14ac:dyDescent="0.3">
      <c r="A439" t="s">
        <v>590</v>
      </c>
      <c r="B439" t="s">
        <v>1373</v>
      </c>
      <c r="C439">
        <v>35</v>
      </c>
      <c r="D439" t="s">
        <v>1336</v>
      </c>
      <c r="E439" t="s">
        <v>27</v>
      </c>
      <c r="F439" t="s">
        <v>1298</v>
      </c>
      <c r="G439" t="s">
        <v>1286</v>
      </c>
      <c r="H439" t="s">
        <v>17</v>
      </c>
      <c r="I439">
        <v>180</v>
      </c>
      <c r="J439" t="s">
        <v>1281</v>
      </c>
      <c r="K439" t="s">
        <v>1322</v>
      </c>
      <c r="L439" s="20">
        <v>21335</v>
      </c>
    </row>
    <row r="440" spans="1:12" x14ac:dyDescent="0.3">
      <c r="A440" t="s">
        <v>591</v>
      </c>
      <c r="B440" t="s">
        <v>1374</v>
      </c>
      <c r="C440">
        <v>70</v>
      </c>
      <c r="D440" t="s">
        <v>15</v>
      </c>
      <c r="E440" t="s">
        <v>11</v>
      </c>
      <c r="F440" t="s">
        <v>1284</v>
      </c>
      <c r="G440" s="8">
        <v>43845</v>
      </c>
      <c r="H440" t="s">
        <v>40</v>
      </c>
      <c r="I440">
        <v>220</v>
      </c>
      <c r="J440" t="s">
        <v>1281</v>
      </c>
      <c r="K440" t="s">
        <v>1288</v>
      </c>
      <c r="L440" s="8">
        <v>26154</v>
      </c>
    </row>
    <row r="441" spans="1:12" x14ac:dyDescent="0.3">
      <c r="A441" t="s">
        <v>592</v>
      </c>
      <c r="B441" t="s">
        <v>1371</v>
      </c>
      <c r="C441">
        <v>60</v>
      </c>
      <c r="D441" t="s">
        <v>15</v>
      </c>
      <c r="E441" t="s">
        <v>31</v>
      </c>
      <c r="F441" t="s">
        <v>1284</v>
      </c>
      <c r="G441" s="20">
        <v>43195</v>
      </c>
      <c r="H441" t="s">
        <v>17</v>
      </c>
      <c r="I441">
        <v>220</v>
      </c>
      <c r="J441" t="s">
        <v>1287</v>
      </c>
      <c r="K441" t="s">
        <v>1331</v>
      </c>
      <c r="L441" s="8">
        <v>37319</v>
      </c>
    </row>
    <row r="442" spans="1:12" x14ac:dyDescent="0.3">
      <c r="A442" t="s">
        <v>593</v>
      </c>
      <c r="B442" t="s">
        <v>1370</v>
      </c>
      <c r="C442" t="s">
        <v>1304</v>
      </c>
      <c r="D442" t="s">
        <v>1336</v>
      </c>
      <c r="E442" t="s">
        <v>31</v>
      </c>
      <c r="F442" t="s">
        <v>1280</v>
      </c>
      <c r="G442" t="s">
        <v>1295</v>
      </c>
      <c r="H442" t="s">
        <v>40</v>
      </c>
      <c r="I442">
        <v>180</v>
      </c>
      <c r="J442" t="s">
        <v>1283</v>
      </c>
      <c r="K442" t="s">
        <v>1283</v>
      </c>
      <c r="L442" s="8">
        <v>20480</v>
      </c>
    </row>
    <row r="443" spans="1:12" x14ac:dyDescent="0.3">
      <c r="A443" t="s">
        <v>594</v>
      </c>
      <c r="B443" t="s">
        <v>1469</v>
      </c>
      <c r="C443">
        <v>25</v>
      </c>
      <c r="D443" t="s">
        <v>10</v>
      </c>
      <c r="E443" t="s">
        <v>20</v>
      </c>
      <c r="F443" t="s">
        <v>1284</v>
      </c>
      <c r="G443" s="8">
        <v>43549</v>
      </c>
      <c r="H443" t="s">
        <v>17</v>
      </c>
      <c r="I443">
        <v>200</v>
      </c>
      <c r="J443" t="s">
        <v>1281</v>
      </c>
      <c r="K443" t="s">
        <v>1331</v>
      </c>
      <c r="L443" s="8">
        <v>40912</v>
      </c>
    </row>
    <row r="444" spans="1:12" x14ac:dyDescent="0.3">
      <c r="A444" t="s">
        <v>595</v>
      </c>
      <c r="B444" t="s">
        <v>1485</v>
      </c>
      <c r="C444" t="s">
        <v>1283</v>
      </c>
      <c r="D444" t="s">
        <v>15</v>
      </c>
      <c r="E444" t="s">
        <v>31</v>
      </c>
      <c r="F444" t="s">
        <v>1284</v>
      </c>
      <c r="G444" s="8">
        <v>43549</v>
      </c>
      <c r="H444" t="s">
        <v>17</v>
      </c>
      <c r="I444">
        <v>180</v>
      </c>
      <c r="J444" t="s">
        <v>1305</v>
      </c>
      <c r="K444" t="s">
        <v>1288</v>
      </c>
      <c r="L444" s="8">
        <v>29685</v>
      </c>
    </row>
    <row r="445" spans="1:12" x14ac:dyDescent="0.3">
      <c r="A445" t="s">
        <v>596</v>
      </c>
      <c r="B445" t="s">
        <v>1374</v>
      </c>
      <c r="C445" t="s">
        <v>1283</v>
      </c>
      <c r="D445" t="s">
        <v>15</v>
      </c>
      <c r="E445" t="s">
        <v>16</v>
      </c>
      <c r="F445" t="s">
        <v>1284</v>
      </c>
      <c r="G445" s="8">
        <v>43845</v>
      </c>
      <c r="H445" t="s">
        <v>21</v>
      </c>
      <c r="I445">
        <v>200</v>
      </c>
      <c r="J445" t="s">
        <v>1305</v>
      </c>
      <c r="K445" t="s">
        <v>1288</v>
      </c>
      <c r="L445" t="s">
        <v>1535</v>
      </c>
    </row>
    <row r="446" spans="1:12" x14ac:dyDescent="0.3">
      <c r="A446" t="s">
        <v>597</v>
      </c>
      <c r="B446" t="s">
        <v>1371</v>
      </c>
      <c r="C446">
        <v>35</v>
      </c>
      <c r="D446" t="s">
        <v>1336</v>
      </c>
      <c r="E446" t="s">
        <v>31</v>
      </c>
      <c r="F446" t="s">
        <v>1298</v>
      </c>
      <c r="G446" t="s">
        <v>1295</v>
      </c>
      <c r="H446" t="s">
        <v>12</v>
      </c>
      <c r="I446" t="s">
        <v>1292</v>
      </c>
      <c r="J446" t="s">
        <v>1283</v>
      </c>
      <c r="K446" t="s">
        <v>1288</v>
      </c>
      <c r="L446" s="8">
        <v>38141</v>
      </c>
    </row>
    <row r="447" spans="1:12" x14ac:dyDescent="0.3">
      <c r="A447" t="s">
        <v>598</v>
      </c>
      <c r="B447" t="s">
        <v>1469</v>
      </c>
      <c r="C447" t="s">
        <v>1283</v>
      </c>
      <c r="D447" t="s">
        <v>10</v>
      </c>
      <c r="E447" t="s">
        <v>20</v>
      </c>
      <c r="F447" t="s">
        <v>1280</v>
      </c>
      <c r="G447" t="s">
        <v>1295</v>
      </c>
      <c r="H447" t="s">
        <v>12</v>
      </c>
      <c r="I447">
        <v>180</v>
      </c>
      <c r="K447" t="s">
        <v>1288</v>
      </c>
      <c r="L447" s="8">
        <v>24434</v>
      </c>
    </row>
    <row r="448" spans="1:12" x14ac:dyDescent="0.3">
      <c r="A448" t="s">
        <v>599</v>
      </c>
      <c r="B448" t="s">
        <v>1375</v>
      </c>
      <c r="C448">
        <v>60</v>
      </c>
      <c r="D448" t="s">
        <v>15</v>
      </c>
      <c r="E448" t="s">
        <v>11</v>
      </c>
      <c r="F448" t="s">
        <v>1284</v>
      </c>
      <c r="G448" s="8">
        <v>43845</v>
      </c>
      <c r="H448" t="s">
        <v>1292</v>
      </c>
      <c r="I448">
        <v>200</v>
      </c>
      <c r="J448" t="s">
        <v>1287</v>
      </c>
      <c r="K448" t="s">
        <v>1322</v>
      </c>
      <c r="L448" s="8">
        <v>28045</v>
      </c>
    </row>
    <row r="449" spans="1:12" x14ac:dyDescent="0.3">
      <c r="A449" t="s">
        <v>600</v>
      </c>
      <c r="B449" t="s">
        <v>1485</v>
      </c>
      <c r="C449">
        <v>70</v>
      </c>
      <c r="D449" t="s">
        <v>1336</v>
      </c>
      <c r="E449" t="s">
        <v>11</v>
      </c>
      <c r="F449" t="s">
        <v>1284</v>
      </c>
      <c r="G449" t="s">
        <v>1295</v>
      </c>
      <c r="H449" t="s">
        <v>21</v>
      </c>
      <c r="I449" t="s">
        <v>1292</v>
      </c>
      <c r="J449" t="s">
        <v>1305</v>
      </c>
      <c r="K449" t="s">
        <v>1331</v>
      </c>
      <c r="L449" t="s">
        <v>1536</v>
      </c>
    </row>
    <row r="450" spans="1:12" x14ac:dyDescent="0.3">
      <c r="A450" t="s">
        <v>601</v>
      </c>
      <c r="B450" t="s">
        <v>1485</v>
      </c>
      <c r="C450">
        <v>60</v>
      </c>
      <c r="D450" t="s">
        <v>15</v>
      </c>
      <c r="E450" t="s">
        <v>31</v>
      </c>
      <c r="F450" t="s">
        <v>1298</v>
      </c>
      <c r="G450" s="20">
        <v>43195</v>
      </c>
      <c r="H450" t="s">
        <v>21</v>
      </c>
      <c r="I450">
        <v>180</v>
      </c>
      <c r="J450" t="s">
        <v>1305</v>
      </c>
      <c r="K450" t="s">
        <v>1293</v>
      </c>
      <c r="L450" s="8">
        <v>37712</v>
      </c>
    </row>
    <row r="451" spans="1:12" x14ac:dyDescent="0.3">
      <c r="A451" t="s">
        <v>602</v>
      </c>
      <c r="B451" t="s">
        <v>1375</v>
      </c>
      <c r="C451">
        <v>35</v>
      </c>
      <c r="D451" t="s">
        <v>1336</v>
      </c>
      <c r="E451" t="s">
        <v>27</v>
      </c>
      <c r="F451" t="s">
        <v>1280</v>
      </c>
      <c r="G451" s="8">
        <v>43845</v>
      </c>
      <c r="H451" t="s">
        <v>12</v>
      </c>
      <c r="I451">
        <v>220</v>
      </c>
      <c r="J451" t="s">
        <v>1283</v>
      </c>
      <c r="K451" t="s">
        <v>1283</v>
      </c>
      <c r="L451" s="8">
        <v>33782</v>
      </c>
    </row>
    <row r="452" spans="1:12" x14ac:dyDescent="0.3">
      <c r="A452" t="s">
        <v>603</v>
      </c>
      <c r="B452" t="s">
        <v>1373</v>
      </c>
      <c r="C452">
        <v>60</v>
      </c>
      <c r="D452" t="s">
        <v>10</v>
      </c>
      <c r="E452" t="s">
        <v>11</v>
      </c>
      <c r="F452" t="s">
        <v>1307</v>
      </c>
      <c r="G452" s="20">
        <v>43195</v>
      </c>
      <c r="H452" t="s">
        <v>21</v>
      </c>
      <c r="I452">
        <v>180</v>
      </c>
      <c r="K452" t="s">
        <v>1288</v>
      </c>
      <c r="L452" s="20">
        <v>25205</v>
      </c>
    </row>
    <row r="453" spans="1:12" x14ac:dyDescent="0.3">
      <c r="A453" t="s">
        <v>604</v>
      </c>
      <c r="B453" t="s">
        <v>1375</v>
      </c>
      <c r="C453">
        <v>70</v>
      </c>
      <c r="D453" t="s">
        <v>10</v>
      </c>
      <c r="E453" t="s">
        <v>31</v>
      </c>
      <c r="F453" t="s">
        <v>1298</v>
      </c>
      <c r="G453" t="s">
        <v>1295</v>
      </c>
      <c r="H453" t="s">
        <v>12</v>
      </c>
      <c r="I453">
        <v>160</v>
      </c>
      <c r="K453" t="s">
        <v>1331</v>
      </c>
      <c r="L453" t="s">
        <v>1272</v>
      </c>
    </row>
    <row r="454" spans="1:12" x14ac:dyDescent="0.3">
      <c r="A454" t="s">
        <v>605</v>
      </c>
      <c r="B454" t="s">
        <v>1485</v>
      </c>
      <c r="C454" t="s">
        <v>1304</v>
      </c>
      <c r="D454" t="s">
        <v>10</v>
      </c>
      <c r="E454" t="s">
        <v>20</v>
      </c>
      <c r="F454" t="s">
        <v>1280</v>
      </c>
      <c r="G454" s="8">
        <v>43845</v>
      </c>
      <c r="H454" t="s">
        <v>21</v>
      </c>
      <c r="I454">
        <v>180</v>
      </c>
      <c r="J454" t="s">
        <v>1283</v>
      </c>
      <c r="K454" t="s">
        <v>1288</v>
      </c>
      <c r="L454" t="s">
        <v>1499</v>
      </c>
    </row>
    <row r="455" spans="1:12" x14ac:dyDescent="0.3">
      <c r="A455" t="s">
        <v>606</v>
      </c>
      <c r="B455" t="s">
        <v>1485</v>
      </c>
      <c r="C455">
        <v>35</v>
      </c>
      <c r="D455" t="s">
        <v>10</v>
      </c>
      <c r="E455" t="s">
        <v>31</v>
      </c>
      <c r="F455" t="s">
        <v>1284</v>
      </c>
      <c r="G455" t="s">
        <v>1295</v>
      </c>
      <c r="H455" t="s">
        <v>17</v>
      </c>
      <c r="I455">
        <v>160</v>
      </c>
      <c r="J455" t="s">
        <v>1305</v>
      </c>
      <c r="K455" t="s">
        <v>1288</v>
      </c>
      <c r="L455" t="s">
        <v>1537</v>
      </c>
    </row>
    <row r="456" spans="1:12" x14ac:dyDescent="0.3">
      <c r="A456" t="s">
        <v>607</v>
      </c>
      <c r="B456" t="s">
        <v>1371</v>
      </c>
      <c r="C456" t="s">
        <v>1304</v>
      </c>
      <c r="D456" t="s">
        <v>15</v>
      </c>
      <c r="E456" t="s">
        <v>11</v>
      </c>
      <c r="F456" t="s">
        <v>1280</v>
      </c>
      <c r="G456" s="8">
        <v>43845</v>
      </c>
      <c r="H456" t="s">
        <v>12</v>
      </c>
      <c r="I456" t="s">
        <v>1292</v>
      </c>
      <c r="J456" t="s">
        <v>1287</v>
      </c>
      <c r="K456" t="s">
        <v>1288</v>
      </c>
      <c r="L456" s="8">
        <v>28647</v>
      </c>
    </row>
    <row r="457" spans="1:12" x14ac:dyDescent="0.3">
      <c r="A457" t="s">
        <v>608</v>
      </c>
      <c r="B457" t="s">
        <v>1467</v>
      </c>
      <c r="C457">
        <v>25</v>
      </c>
      <c r="D457" t="s">
        <v>15</v>
      </c>
      <c r="E457" t="s">
        <v>20</v>
      </c>
      <c r="F457" t="s">
        <v>1280</v>
      </c>
      <c r="G457" t="s">
        <v>1295</v>
      </c>
      <c r="H457" t="s">
        <v>12</v>
      </c>
      <c r="I457">
        <v>180</v>
      </c>
      <c r="J457" t="s">
        <v>1305</v>
      </c>
      <c r="K457" t="s">
        <v>1288</v>
      </c>
      <c r="L457" s="8">
        <v>29298</v>
      </c>
    </row>
    <row r="458" spans="1:12" x14ac:dyDescent="0.3">
      <c r="A458" t="s">
        <v>609</v>
      </c>
      <c r="B458" t="s">
        <v>1469</v>
      </c>
      <c r="C458" t="s">
        <v>1304</v>
      </c>
      <c r="D458" t="s">
        <v>10</v>
      </c>
      <c r="E458" t="s">
        <v>31</v>
      </c>
      <c r="F458" t="s">
        <v>1280</v>
      </c>
      <c r="G458" s="20">
        <v>43195</v>
      </c>
      <c r="H458" t="s">
        <v>40</v>
      </c>
      <c r="I458" t="s">
        <v>1292</v>
      </c>
      <c r="K458" t="s">
        <v>1288</v>
      </c>
      <c r="L458" t="s">
        <v>1538</v>
      </c>
    </row>
    <row r="459" spans="1:12" x14ac:dyDescent="0.3">
      <c r="A459" t="s">
        <v>610</v>
      </c>
      <c r="B459" t="s">
        <v>1375</v>
      </c>
      <c r="C459">
        <v>25</v>
      </c>
      <c r="D459" t="s">
        <v>10</v>
      </c>
      <c r="E459" t="s">
        <v>16</v>
      </c>
      <c r="F459" t="s">
        <v>1307</v>
      </c>
      <c r="G459" s="20">
        <v>43195</v>
      </c>
      <c r="H459" t="s">
        <v>21</v>
      </c>
      <c r="I459" t="s">
        <v>1292</v>
      </c>
      <c r="J459" t="s">
        <v>1305</v>
      </c>
      <c r="K459" t="s">
        <v>1283</v>
      </c>
      <c r="L459" t="s">
        <v>1539</v>
      </c>
    </row>
    <row r="460" spans="1:12" x14ac:dyDescent="0.3">
      <c r="A460" t="s">
        <v>611</v>
      </c>
      <c r="B460" t="s">
        <v>1469</v>
      </c>
      <c r="C460">
        <v>25</v>
      </c>
      <c r="D460" t="s">
        <v>10</v>
      </c>
      <c r="E460" t="s">
        <v>20</v>
      </c>
      <c r="F460" t="s">
        <v>1280</v>
      </c>
      <c r="G460" t="s">
        <v>1295</v>
      </c>
      <c r="H460" t="s">
        <v>21</v>
      </c>
      <c r="I460">
        <v>200</v>
      </c>
      <c r="J460" t="s">
        <v>1287</v>
      </c>
      <c r="K460" t="s">
        <v>1331</v>
      </c>
      <c r="L460" t="s">
        <v>1331</v>
      </c>
    </row>
    <row r="461" spans="1:12" x14ac:dyDescent="0.3">
      <c r="A461" t="s">
        <v>612</v>
      </c>
      <c r="B461" t="s">
        <v>1375</v>
      </c>
      <c r="C461" t="s">
        <v>1304</v>
      </c>
      <c r="D461" t="s">
        <v>15</v>
      </c>
      <c r="E461" t="s">
        <v>16</v>
      </c>
      <c r="F461" t="s">
        <v>1307</v>
      </c>
      <c r="G461" s="8">
        <v>43845</v>
      </c>
      <c r="H461" t="s">
        <v>12</v>
      </c>
      <c r="I461" t="s">
        <v>1292</v>
      </c>
      <c r="J461" t="s">
        <v>1281</v>
      </c>
      <c r="K461" t="s">
        <v>1288</v>
      </c>
      <c r="L461" t="s">
        <v>1540</v>
      </c>
    </row>
    <row r="462" spans="1:12" x14ac:dyDescent="0.3">
      <c r="A462" t="s">
        <v>613</v>
      </c>
      <c r="B462" t="s">
        <v>1370</v>
      </c>
      <c r="C462">
        <v>35</v>
      </c>
      <c r="D462" t="s">
        <v>10</v>
      </c>
      <c r="E462" t="s">
        <v>27</v>
      </c>
      <c r="F462" t="s">
        <v>1284</v>
      </c>
      <c r="G462" s="8">
        <v>43549</v>
      </c>
      <c r="H462" t="s">
        <v>17</v>
      </c>
      <c r="I462" t="s">
        <v>1292</v>
      </c>
      <c r="J462" t="s">
        <v>1305</v>
      </c>
      <c r="K462" t="s">
        <v>1288</v>
      </c>
      <c r="L462" s="8">
        <v>24503</v>
      </c>
    </row>
    <row r="463" spans="1:12" x14ac:dyDescent="0.3">
      <c r="A463" t="s">
        <v>614</v>
      </c>
      <c r="B463" t="s">
        <v>1485</v>
      </c>
      <c r="C463">
        <v>70</v>
      </c>
      <c r="D463" t="s">
        <v>10</v>
      </c>
      <c r="E463" t="s">
        <v>20</v>
      </c>
      <c r="F463" t="s">
        <v>1307</v>
      </c>
      <c r="G463" s="20">
        <v>43195</v>
      </c>
      <c r="H463" t="s">
        <v>17</v>
      </c>
      <c r="I463">
        <v>180</v>
      </c>
      <c r="J463" t="s">
        <v>1283</v>
      </c>
      <c r="K463" t="s">
        <v>1288</v>
      </c>
      <c r="L463" s="20">
        <v>25940</v>
      </c>
    </row>
    <row r="464" spans="1:12" x14ac:dyDescent="0.3">
      <c r="A464" t="s">
        <v>615</v>
      </c>
      <c r="B464" t="s">
        <v>1467</v>
      </c>
      <c r="C464">
        <v>60</v>
      </c>
      <c r="D464" t="s">
        <v>10</v>
      </c>
      <c r="E464" t="s">
        <v>16</v>
      </c>
      <c r="F464" t="s">
        <v>1284</v>
      </c>
      <c r="G464" s="20">
        <v>43195</v>
      </c>
      <c r="H464" t="s">
        <v>17</v>
      </c>
      <c r="I464">
        <v>180</v>
      </c>
      <c r="J464" t="s">
        <v>1281</v>
      </c>
      <c r="K464" t="s">
        <v>1288</v>
      </c>
      <c r="L464" t="s">
        <v>1541</v>
      </c>
    </row>
    <row r="465" spans="1:12" x14ac:dyDescent="0.3">
      <c r="A465" t="s">
        <v>616</v>
      </c>
      <c r="B465" t="s">
        <v>1371</v>
      </c>
      <c r="C465">
        <v>60</v>
      </c>
      <c r="D465" t="s">
        <v>1336</v>
      </c>
      <c r="E465" t="s">
        <v>11</v>
      </c>
      <c r="F465" t="s">
        <v>1284</v>
      </c>
      <c r="G465" s="8">
        <v>43549</v>
      </c>
      <c r="H465" t="s">
        <v>21</v>
      </c>
      <c r="I465">
        <v>220</v>
      </c>
      <c r="J465" t="s">
        <v>1283</v>
      </c>
      <c r="K465" t="s">
        <v>1322</v>
      </c>
      <c r="L465" s="20">
        <v>29342</v>
      </c>
    </row>
    <row r="466" spans="1:12" x14ac:dyDescent="0.3">
      <c r="A466" t="s">
        <v>617</v>
      </c>
      <c r="B466" t="s">
        <v>1467</v>
      </c>
      <c r="C466">
        <v>70</v>
      </c>
      <c r="D466" t="s">
        <v>10</v>
      </c>
      <c r="E466" t="s">
        <v>11</v>
      </c>
      <c r="F466" t="s">
        <v>1307</v>
      </c>
      <c r="G466" t="s">
        <v>1295</v>
      </c>
      <c r="H466" t="s">
        <v>40</v>
      </c>
      <c r="I466">
        <v>200</v>
      </c>
      <c r="J466" t="s">
        <v>1283</v>
      </c>
      <c r="K466" t="s">
        <v>1322</v>
      </c>
      <c r="L466" s="20">
        <v>43121</v>
      </c>
    </row>
    <row r="467" spans="1:12" x14ac:dyDescent="0.3">
      <c r="A467" t="s">
        <v>618</v>
      </c>
      <c r="B467" t="s">
        <v>1467</v>
      </c>
      <c r="C467">
        <v>25</v>
      </c>
      <c r="D467" t="s">
        <v>1336</v>
      </c>
      <c r="E467" t="s">
        <v>27</v>
      </c>
      <c r="F467" t="s">
        <v>1298</v>
      </c>
      <c r="G467" s="8">
        <v>43845</v>
      </c>
      <c r="H467" t="s">
        <v>12</v>
      </c>
      <c r="I467" t="s">
        <v>1292</v>
      </c>
      <c r="J467" t="s">
        <v>1283</v>
      </c>
      <c r="K467" t="s">
        <v>1293</v>
      </c>
      <c r="L467" s="8">
        <v>18753</v>
      </c>
    </row>
    <row r="468" spans="1:12" x14ac:dyDescent="0.3">
      <c r="A468" t="s">
        <v>619</v>
      </c>
      <c r="B468" t="s">
        <v>1467</v>
      </c>
      <c r="C468">
        <v>25</v>
      </c>
      <c r="D468" t="s">
        <v>1336</v>
      </c>
      <c r="E468" t="s">
        <v>20</v>
      </c>
      <c r="F468" t="s">
        <v>1291</v>
      </c>
      <c r="G468" t="s">
        <v>1295</v>
      </c>
      <c r="H468" t="s">
        <v>1292</v>
      </c>
      <c r="I468">
        <v>200</v>
      </c>
      <c r="J468" t="s">
        <v>1305</v>
      </c>
      <c r="K468" t="s">
        <v>1288</v>
      </c>
      <c r="L468" s="8">
        <v>31916</v>
      </c>
    </row>
    <row r="469" spans="1:12" x14ac:dyDescent="0.3">
      <c r="A469" t="s">
        <v>620</v>
      </c>
      <c r="B469" t="s">
        <v>1469</v>
      </c>
      <c r="C469">
        <v>35</v>
      </c>
      <c r="D469" t="s">
        <v>10</v>
      </c>
      <c r="E469" t="s">
        <v>20</v>
      </c>
      <c r="F469" t="s">
        <v>1280</v>
      </c>
      <c r="G469" t="s">
        <v>1286</v>
      </c>
      <c r="H469" t="s">
        <v>40</v>
      </c>
      <c r="I469">
        <v>160</v>
      </c>
      <c r="K469" t="s">
        <v>1293</v>
      </c>
      <c r="L469" s="20">
        <v>38103</v>
      </c>
    </row>
    <row r="470" spans="1:12" x14ac:dyDescent="0.3">
      <c r="A470" t="s">
        <v>621</v>
      </c>
      <c r="B470" t="s">
        <v>1375</v>
      </c>
      <c r="C470" t="s">
        <v>1283</v>
      </c>
      <c r="D470" t="s">
        <v>1336</v>
      </c>
      <c r="E470" t="s">
        <v>20</v>
      </c>
      <c r="F470" t="s">
        <v>1291</v>
      </c>
      <c r="G470" s="20">
        <v>43195</v>
      </c>
      <c r="H470" t="s">
        <v>1292</v>
      </c>
      <c r="I470" t="s">
        <v>1292</v>
      </c>
      <c r="J470" t="s">
        <v>1281</v>
      </c>
      <c r="K470" t="s">
        <v>1283</v>
      </c>
      <c r="L470" s="8">
        <v>29415</v>
      </c>
    </row>
    <row r="471" spans="1:12" x14ac:dyDescent="0.3">
      <c r="A471" t="s">
        <v>622</v>
      </c>
      <c r="B471" t="s">
        <v>1377</v>
      </c>
      <c r="C471" t="s">
        <v>1304</v>
      </c>
      <c r="D471" t="s">
        <v>10</v>
      </c>
      <c r="E471" t="s">
        <v>27</v>
      </c>
      <c r="F471" t="s">
        <v>1280</v>
      </c>
      <c r="G471" t="s">
        <v>1286</v>
      </c>
      <c r="H471" t="s">
        <v>40</v>
      </c>
      <c r="I471">
        <v>200</v>
      </c>
      <c r="J471" t="s">
        <v>1287</v>
      </c>
      <c r="K471" t="s">
        <v>1293</v>
      </c>
      <c r="L471" s="8">
        <v>28416</v>
      </c>
    </row>
    <row r="472" spans="1:12" x14ac:dyDescent="0.3">
      <c r="A472" t="s">
        <v>623</v>
      </c>
      <c r="B472" t="s">
        <v>1370</v>
      </c>
      <c r="C472">
        <v>25</v>
      </c>
      <c r="D472" t="s">
        <v>15</v>
      </c>
      <c r="E472" t="s">
        <v>20</v>
      </c>
      <c r="F472" t="s">
        <v>1280</v>
      </c>
      <c r="G472" s="20">
        <v>43195</v>
      </c>
      <c r="H472" t="s">
        <v>17</v>
      </c>
      <c r="I472">
        <v>220</v>
      </c>
      <c r="K472" t="s">
        <v>1331</v>
      </c>
      <c r="L472" s="20">
        <v>39970</v>
      </c>
    </row>
    <row r="473" spans="1:12" x14ac:dyDescent="0.3">
      <c r="A473" t="s">
        <v>624</v>
      </c>
      <c r="B473" t="s">
        <v>1374</v>
      </c>
      <c r="C473">
        <v>60</v>
      </c>
      <c r="D473" t="s">
        <v>15</v>
      </c>
      <c r="E473" t="s">
        <v>11</v>
      </c>
      <c r="F473" t="s">
        <v>1284</v>
      </c>
      <c r="G473" s="20">
        <v>43195</v>
      </c>
      <c r="H473" t="s">
        <v>21</v>
      </c>
      <c r="I473">
        <v>220</v>
      </c>
      <c r="J473" t="s">
        <v>1305</v>
      </c>
      <c r="K473" t="s">
        <v>1322</v>
      </c>
      <c r="L473" t="s">
        <v>1542</v>
      </c>
    </row>
    <row r="474" spans="1:12" x14ac:dyDescent="0.3">
      <c r="A474" t="s">
        <v>625</v>
      </c>
      <c r="B474" t="s">
        <v>1467</v>
      </c>
      <c r="C474">
        <v>35</v>
      </c>
      <c r="D474" t="s">
        <v>15</v>
      </c>
      <c r="E474" t="s">
        <v>16</v>
      </c>
      <c r="F474" t="s">
        <v>1280</v>
      </c>
      <c r="G474" t="s">
        <v>1286</v>
      </c>
      <c r="H474" t="s">
        <v>1292</v>
      </c>
      <c r="I474" t="s">
        <v>1292</v>
      </c>
      <c r="J474" t="s">
        <v>1283</v>
      </c>
      <c r="K474" t="s">
        <v>1322</v>
      </c>
      <c r="L474" s="8">
        <v>20827</v>
      </c>
    </row>
    <row r="475" spans="1:12" x14ac:dyDescent="0.3">
      <c r="A475" t="s">
        <v>626</v>
      </c>
      <c r="B475" t="s">
        <v>1373</v>
      </c>
      <c r="C475" t="s">
        <v>1304</v>
      </c>
      <c r="D475" t="s">
        <v>15</v>
      </c>
      <c r="E475" t="s">
        <v>11</v>
      </c>
      <c r="F475" t="s">
        <v>1280</v>
      </c>
      <c r="G475" t="s">
        <v>1286</v>
      </c>
      <c r="H475" t="s">
        <v>40</v>
      </c>
      <c r="I475">
        <v>160</v>
      </c>
      <c r="J475" t="s">
        <v>1287</v>
      </c>
      <c r="K475" t="s">
        <v>1288</v>
      </c>
      <c r="L475" t="s">
        <v>1543</v>
      </c>
    </row>
    <row r="476" spans="1:12" x14ac:dyDescent="0.3">
      <c r="A476" t="s">
        <v>627</v>
      </c>
      <c r="B476" t="s">
        <v>1469</v>
      </c>
      <c r="C476">
        <v>35</v>
      </c>
      <c r="D476" t="s">
        <v>1336</v>
      </c>
      <c r="E476" t="s">
        <v>11</v>
      </c>
      <c r="F476" t="s">
        <v>1307</v>
      </c>
      <c r="G476" t="s">
        <v>1295</v>
      </c>
      <c r="H476" t="s">
        <v>21</v>
      </c>
      <c r="I476">
        <v>220</v>
      </c>
      <c r="J476" t="s">
        <v>1281</v>
      </c>
      <c r="K476" t="s">
        <v>1288</v>
      </c>
      <c r="L476" t="s">
        <v>1544</v>
      </c>
    </row>
    <row r="477" spans="1:12" x14ac:dyDescent="0.3">
      <c r="A477" t="s">
        <v>628</v>
      </c>
      <c r="B477" t="s">
        <v>1371</v>
      </c>
      <c r="C477" t="s">
        <v>1304</v>
      </c>
      <c r="D477" t="s">
        <v>10</v>
      </c>
      <c r="E477" t="s">
        <v>16</v>
      </c>
      <c r="F477" t="s">
        <v>1291</v>
      </c>
      <c r="G477" t="s">
        <v>1286</v>
      </c>
      <c r="H477" t="s">
        <v>1292</v>
      </c>
      <c r="I477">
        <v>220</v>
      </c>
      <c r="K477" t="s">
        <v>1283</v>
      </c>
      <c r="L477" s="20">
        <v>38111</v>
      </c>
    </row>
    <row r="478" spans="1:12" x14ac:dyDescent="0.3">
      <c r="A478" t="s">
        <v>629</v>
      </c>
      <c r="B478" t="s">
        <v>1374</v>
      </c>
      <c r="C478" t="s">
        <v>1304</v>
      </c>
      <c r="D478" t="s">
        <v>10</v>
      </c>
      <c r="E478" t="s">
        <v>11</v>
      </c>
      <c r="F478" t="s">
        <v>1307</v>
      </c>
      <c r="G478" t="s">
        <v>1295</v>
      </c>
      <c r="H478" t="s">
        <v>12</v>
      </c>
      <c r="I478">
        <v>160</v>
      </c>
      <c r="K478" t="s">
        <v>1283</v>
      </c>
      <c r="L478" t="s">
        <v>1545</v>
      </c>
    </row>
    <row r="479" spans="1:12" x14ac:dyDescent="0.3">
      <c r="A479" t="s">
        <v>630</v>
      </c>
      <c r="B479" t="s">
        <v>1377</v>
      </c>
      <c r="C479">
        <v>70</v>
      </c>
      <c r="D479" t="s">
        <v>10</v>
      </c>
      <c r="E479" t="s">
        <v>27</v>
      </c>
      <c r="F479" t="s">
        <v>1280</v>
      </c>
      <c r="G479" t="s">
        <v>1295</v>
      </c>
      <c r="H479" t="s">
        <v>40</v>
      </c>
      <c r="I479">
        <v>200</v>
      </c>
      <c r="J479" t="s">
        <v>1287</v>
      </c>
      <c r="K479" t="s">
        <v>1331</v>
      </c>
      <c r="L479" s="8">
        <v>42531</v>
      </c>
    </row>
    <row r="480" spans="1:12" x14ac:dyDescent="0.3">
      <c r="A480" t="s">
        <v>631</v>
      </c>
      <c r="B480" t="s">
        <v>1373</v>
      </c>
      <c r="C480">
        <v>25</v>
      </c>
      <c r="D480" t="s">
        <v>15</v>
      </c>
      <c r="E480" t="s">
        <v>16</v>
      </c>
      <c r="F480" t="s">
        <v>1284</v>
      </c>
      <c r="G480" t="s">
        <v>1295</v>
      </c>
      <c r="H480" t="s">
        <v>12</v>
      </c>
      <c r="I480">
        <v>220</v>
      </c>
      <c r="J480" t="s">
        <v>1305</v>
      </c>
      <c r="K480" t="s">
        <v>1288</v>
      </c>
      <c r="L480" s="8">
        <v>39294</v>
      </c>
    </row>
    <row r="481" spans="1:12" x14ac:dyDescent="0.3">
      <c r="A481" t="s">
        <v>632</v>
      </c>
      <c r="B481" t="s">
        <v>1377</v>
      </c>
      <c r="C481">
        <v>35</v>
      </c>
      <c r="D481" t="s">
        <v>15</v>
      </c>
      <c r="E481" t="s">
        <v>11</v>
      </c>
      <c r="F481" t="s">
        <v>1307</v>
      </c>
      <c r="G481" s="20">
        <v>43195</v>
      </c>
      <c r="H481" t="s">
        <v>17</v>
      </c>
      <c r="I481">
        <v>180</v>
      </c>
      <c r="J481" t="s">
        <v>1281</v>
      </c>
      <c r="K481" t="s">
        <v>1288</v>
      </c>
      <c r="L481" s="8">
        <v>38048</v>
      </c>
    </row>
    <row r="482" spans="1:12" x14ac:dyDescent="0.3">
      <c r="A482" t="s">
        <v>633</v>
      </c>
      <c r="B482" t="s">
        <v>1374</v>
      </c>
      <c r="C482">
        <v>35</v>
      </c>
      <c r="D482" t="s">
        <v>10</v>
      </c>
      <c r="E482" t="s">
        <v>31</v>
      </c>
      <c r="F482" t="s">
        <v>1307</v>
      </c>
      <c r="G482" s="20">
        <v>43195</v>
      </c>
      <c r="H482" t="s">
        <v>12</v>
      </c>
      <c r="I482">
        <v>220</v>
      </c>
      <c r="J482" t="s">
        <v>1287</v>
      </c>
      <c r="K482" t="s">
        <v>1283</v>
      </c>
      <c r="L482" s="20">
        <v>28419</v>
      </c>
    </row>
    <row r="483" spans="1:12" x14ac:dyDescent="0.3">
      <c r="A483" t="s">
        <v>634</v>
      </c>
      <c r="B483" t="s">
        <v>1467</v>
      </c>
      <c r="C483">
        <v>70</v>
      </c>
      <c r="D483" t="s">
        <v>15</v>
      </c>
      <c r="E483" t="s">
        <v>11</v>
      </c>
      <c r="F483" t="s">
        <v>1298</v>
      </c>
      <c r="G483" t="s">
        <v>1286</v>
      </c>
      <c r="H483" t="s">
        <v>12</v>
      </c>
      <c r="I483">
        <v>200</v>
      </c>
      <c r="J483" t="s">
        <v>1283</v>
      </c>
      <c r="K483" t="s">
        <v>1283</v>
      </c>
      <c r="L483" s="20">
        <v>19128</v>
      </c>
    </row>
    <row r="484" spans="1:12" x14ac:dyDescent="0.3">
      <c r="A484" t="s">
        <v>635</v>
      </c>
      <c r="B484" t="s">
        <v>1373</v>
      </c>
      <c r="C484">
        <v>60</v>
      </c>
      <c r="D484" t="s">
        <v>10</v>
      </c>
      <c r="E484" t="s">
        <v>27</v>
      </c>
      <c r="F484" t="s">
        <v>1280</v>
      </c>
      <c r="G484" s="20">
        <v>43195</v>
      </c>
      <c r="H484" t="s">
        <v>40</v>
      </c>
      <c r="I484">
        <v>200</v>
      </c>
      <c r="J484" t="s">
        <v>1281</v>
      </c>
      <c r="K484" t="s">
        <v>1283</v>
      </c>
      <c r="L484" s="8">
        <v>39205</v>
      </c>
    </row>
    <row r="485" spans="1:12" x14ac:dyDescent="0.3">
      <c r="A485" t="s">
        <v>636</v>
      </c>
      <c r="B485" t="s">
        <v>1377</v>
      </c>
      <c r="C485">
        <v>60</v>
      </c>
      <c r="D485" t="s">
        <v>10</v>
      </c>
      <c r="E485" t="s">
        <v>20</v>
      </c>
      <c r="F485" t="s">
        <v>1284</v>
      </c>
      <c r="G485" t="s">
        <v>1286</v>
      </c>
      <c r="H485" t="s">
        <v>17</v>
      </c>
      <c r="I485" t="s">
        <v>1292</v>
      </c>
      <c r="K485" t="s">
        <v>1322</v>
      </c>
      <c r="L485" s="20">
        <v>21778</v>
      </c>
    </row>
    <row r="486" spans="1:12" x14ac:dyDescent="0.3">
      <c r="A486" t="s">
        <v>637</v>
      </c>
      <c r="B486" t="s">
        <v>1371</v>
      </c>
      <c r="C486">
        <v>25</v>
      </c>
      <c r="D486" t="s">
        <v>10</v>
      </c>
      <c r="E486" t="s">
        <v>11</v>
      </c>
      <c r="F486" t="s">
        <v>1307</v>
      </c>
      <c r="G486" s="20">
        <v>43195</v>
      </c>
      <c r="H486" t="s">
        <v>12</v>
      </c>
      <c r="I486">
        <v>180</v>
      </c>
      <c r="J486" t="s">
        <v>1287</v>
      </c>
      <c r="K486" t="s">
        <v>1293</v>
      </c>
      <c r="L486" t="s">
        <v>1546</v>
      </c>
    </row>
    <row r="487" spans="1:12" x14ac:dyDescent="0.3">
      <c r="A487" t="s">
        <v>638</v>
      </c>
      <c r="B487" t="s">
        <v>1375</v>
      </c>
      <c r="C487">
        <v>25</v>
      </c>
      <c r="D487" t="s">
        <v>10</v>
      </c>
      <c r="E487" t="s">
        <v>20</v>
      </c>
      <c r="F487" t="s">
        <v>1307</v>
      </c>
      <c r="G487" s="8">
        <v>43845</v>
      </c>
      <c r="H487" t="s">
        <v>21</v>
      </c>
      <c r="I487">
        <v>200</v>
      </c>
      <c r="K487" t="s">
        <v>1293</v>
      </c>
      <c r="L487" s="8">
        <v>41914</v>
      </c>
    </row>
    <row r="488" spans="1:12" x14ac:dyDescent="0.3">
      <c r="A488" t="s">
        <v>639</v>
      </c>
      <c r="B488" t="s">
        <v>1485</v>
      </c>
      <c r="C488" t="s">
        <v>1283</v>
      </c>
      <c r="D488" t="s">
        <v>10</v>
      </c>
      <c r="E488" t="s">
        <v>31</v>
      </c>
      <c r="F488" t="s">
        <v>1284</v>
      </c>
      <c r="G488" s="8">
        <v>43845</v>
      </c>
      <c r="H488" t="s">
        <v>1292</v>
      </c>
      <c r="I488">
        <v>160</v>
      </c>
      <c r="K488" t="s">
        <v>1288</v>
      </c>
      <c r="L488" s="8">
        <v>35142</v>
      </c>
    </row>
    <row r="489" spans="1:12" x14ac:dyDescent="0.3">
      <c r="A489" t="s">
        <v>640</v>
      </c>
      <c r="B489" t="s">
        <v>1375</v>
      </c>
      <c r="C489">
        <v>70</v>
      </c>
      <c r="D489" t="s">
        <v>10</v>
      </c>
      <c r="E489" t="s">
        <v>11</v>
      </c>
      <c r="F489" t="s">
        <v>1280</v>
      </c>
      <c r="G489" t="s">
        <v>1286</v>
      </c>
      <c r="H489" t="s">
        <v>12</v>
      </c>
      <c r="I489">
        <v>180</v>
      </c>
      <c r="K489" t="s">
        <v>1322</v>
      </c>
      <c r="L489" t="s">
        <v>1547</v>
      </c>
    </row>
    <row r="490" spans="1:12" x14ac:dyDescent="0.3">
      <c r="A490" t="s">
        <v>641</v>
      </c>
      <c r="B490" t="s">
        <v>1374</v>
      </c>
      <c r="C490">
        <v>60</v>
      </c>
      <c r="D490" t="s">
        <v>10</v>
      </c>
      <c r="E490" t="s">
        <v>16</v>
      </c>
      <c r="F490" t="s">
        <v>1298</v>
      </c>
      <c r="G490" s="20">
        <v>43195</v>
      </c>
      <c r="H490" t="s">
        <v>17</v>
      </c>
      <c r="I490">
        <v>180</v>
      </c>
      <c r="J490" t="s">
        <v>1305</v>
      </c>
      <c r="K490" t="s">
        <v>1283</v>
      </c>
      <c r="L490" s="8">
        <v>41934</v>
      </c>
    </row>
    <row r="491" spans="1:12" x14ac:dyDescent="0.3">
      <c r="A491" t="s">
        <v>642</v>
      </c>
      <c r="B491" t="s">
        <v>1469</v>
      </c>
      <c r="C491" t="s">
        <v>1304</v>
      </c>
      <c r="D491" t="s">
        <v>15</v>
      </c>
      <c r="E491" t="s">
        <v>20</v>
      </c>
      <c r="F491" t="s">
        <v>1307</v>
      </c>
      <c r="G491" s="20">
        <v>43195</v>
      </c>
      <c r="H491" t="s">
        <v>12</v>
      </c>
      <c r="I491">
        <v>160</v>
      </c>
      <c r="K491" t="s">
        <v>1288</v>
      </c>
      <c r="L491" s="20">
        <v>19408</v>
      </c>
    </row>
    <row r="492" spans="1:12" x14ac:dyDescent="0.3">
      <c r="A492" t="s">
        <v>643</v>
      </c>
      <c r="B492" t="s">
        <v>1485</v>
      </c>
      <c r="C492">
        <v>35</v>
      </c>
      <c r="D492" t="s">
        <v>10</v>
      </c>
      <c r="E492" t="s">
        <v>31</v>
      </c>
      <c r="F492" t="s">
        <v>1298</v>
      </c>
      <c r="G492" t="s">
        <v>1295</v>
      </c>
      <c r="H492" t="s">
        <v>1292</v>
      </c>
      <c r="I492">
        <v>220</v>
      </c>
      <c r="J492" t="s">
        <v>1283</v>
      </c>
      <c r="K492" t="s">
        <v>1322</v>
      </c>
      <c r="L492" s="20">
        <v>28493</v>
      </c>
    </row>
    <row r="493" spans="1:12" x14ac:dyDescent="0.3">
      <c r="A493" t="s">
        <v>644</v>
      </c>
      <c r="B493" t="s">
        <v>1370</v>
      </c>
      <c r="C493">
        <v>25</v>
      </c>
      <c r="D493" t="s">
        <v>10</v>
      </c>
      <c r="E493" t="s">
        <v>16</v>
      </c>
      <c r="F493" t="s">
        <v>1291</v>
      </c>
      <c r="G493" s="8">
        <v>43549</v>
      </c>
      <c r="H493" t="s">
        <v>17</v>
      </c>
      <c r="I493">
        <v>160</v>
      </c>
      <c r="J493" t="s">
        <v>1283</v>
      </c>
      <c r="K493" t="s">
        <v>1331</v>
      </c>
      <c r="L493" s="8">
        <v>29910</v>
      </c>
    </row>
    <row r="494" spans="1:12" x14ac:dyDescent="0.3">
      <c r="A494" t="s">
        <v>645</v>
      </c>
      <c r="B494" t="s">
        <v>1371</v>
      </c>
      <c r="C494">
        <v>35</v>
      </c>
      <c r="D494" t="s">
        <v>15</v>
      </c>
      <c r="E494" t="s">
        <v>16</v>
      </c>
      <c r="F494" t="s">
        <v>1280</v>
      </c>
      <c r="G494" t="s">
        <v>1286</v>
      </c>
      <c r="H494" t="s">
        <v>40</v>
      </c>
      <c r="I494">
        <v>160</v>
      </c>
      <c r="J494" t="s">
        <v>1281</v>
      </c>
      <c r="K494" t="s">
        <v>1322</v>
      </c>
      <c r="L494">
        <v>746721</v>
      </c>
    </row>
    <row r="495" spans="1:12" x14ac:dyDescent="0.3">
      <c r="A495" t="s">
        <v>646</v>
      </c>
      <c r="B495" t="s">
        <v>1370</v>
      </c>
      <c r="C495">
        <v>35</v>
      </c>
      <c r="D495" t="s">
        <v>15</v>
      </c>
      <c r="E495" t="s">
        <v>16</v>
      </c>
      <c r="F495" t="s">
        <v>1291</v>
      </c>
      <c r="G495" s="8">
        <v>43549</v>
      </c>
      <c r="H495" t="s">
        <v>17</v>
      </c>
      <c r="I495">
        <v>220</v>
      </c>
      <c r="K495" t="s">
        <v>1288</v>
      </c>
      <c r="L495" t="s">
        <v>1548</v>
      </c>
    </row>
    <row r="496" spans="1:12" x14ac:dyDescent="0.3">
      <c r="A496" t="s">
        <v>647</v>
      </c>
      <c r="B496" t="s">
        <v>1373</v>
      </c>
      <c r="C496" t="s">
        <v>1283</v>
      </c>
      <c r="D496" t="s">
        <v>15</v>
      </c>
      <c r="E496" t="s">
        <v>16</v>
      </c>
      <c r="F496" t="s">
        <v>1291</v>
      </c>
      <c r="G496" s="8">
        <v>43549</v>
      </c>
      <c r="H496" t="s">
        <v>40</v>
      </c>
      <c r="I496">
        <v>220</v>
      </c>
      <c r="K496" t="s">
        <v>1293</v>
      </c>
      <c r="L496" s="8">
        <v>31845</v>
      </c>
    </row>
    <row r="497" spans="1:12" x14ac:dyDescent="0.3">
      <c r="A497" t="s">
        <v>648</v>
      </c>
      <c r="B497" t="s">
        <v>1485</v>
      </c>
      <c r="C497">
        <v>60</v>
      </c>
      <c r="D497" t="s">
        <v>10</v>
      </c>
      <c r="E497" t="s">
        <v>11</v>
      </c>
      <c r="F497" t="s">
        <v>1291</v>
      </c>
      <c r="G497" t="s">
        <v>1286</v>
      </c>
      <c r="H497" t="s">
        <v>17</v>
      </c>
      <c r="I497">
        <v>220</v>
      </c>
      <c r="J497" t="s">
        <v>1287</v>
      </c>
      <c r="K497" t="s">
        <v>1283</v>
      </c>
      <c r="L497" t="s">
        <v>1549</v>
      </c>
    </row>
    <row r="498" spans="1:12" x14ac:dyDescent="0.3">
      <c r="A498" t="s">
        <v>649</v>
      </c>
      <c r="B498" t="s">
        <v>1370</v>
      </c>
      <c r="C498">
        <v>25</v>
      </c>
      <c r="D498" t="s">
        <v>1336</v>
      </c>
      <c r="E498" t="s">
        <v>11</v>
      </c>
      <c r="F498" t="s">
        <v>1280</v>
      </c>
      <c r="G498" s="20">
        <v>43195</v>
      </c>
      <c r="H498" t="s">
        <v>1292</v>
      </c>
      <c r="I498">
        <v>220</v>
      </c>
      <c r="J498" t="s">
        <v>1305</v>
      </c>
      <c r="K498" t="s">
        <v>1331</v>
      </c>
      <c r="L498" s="8">
        <v>38541</v>
      </c>
    </row>
    <row r="499" spans="1:12" x14ac:dyDescent="0.3">
      <c r="A499" t="s">
        <v>650</v>
      </c>
      <c r="B499" t="s">
        <v>1370</v>
      </c>
      <c r="C499">
        <v>35</v>
      </c>
      <c r="D499" t="s">
        <v>1336</v>
      </c>
      <c r="E499" t="s">
        <v>11</v>
      </c>
      <c r="F499" t="s">
        <v>1280</v>
      </c>
      <c r="G499" t="s">
        <v>1286</v>
      </c>
      <c r="H499" t="s">
        <v>1292</v>
      </c>
      <c r="I499">
        <v>220</v>
      </c>
      <c r="J499" t="s">
        <v>1281</v>
      </c>
      <c r="K499" t="s">
        <v>1322</v>
      </c>
      <c r="L499" s="8">
        <v>30547</v>
      </c>
    </row>
    <row r="500" spans="1:12" x14ac:dyDescent="0.3">
      <c r="A500" t="s">
        <v>651</v>
      </c>
      <c r="B500" t="s">
        <v>1377</v>
      </c>
      <c r="C500">
        <v>25</v>
      </c>
      <c r="D500" t="s">
        <v>15</v>
      </c>
      <c r="E500" t="s">
        <v>31</v>
      </c>
      <c r="F500" t="s">
        <v>1284</v>
      </c>
      <c r="G500" s="8">
        <v>43549</v>
      </c>
      <c r="H500" t="s">
        <v>17</v>
      </c>
      <c r="I500">
        <v>160</v>
      </c>
      <c r="K500" t="s">
        <v>1288</v>
      </c>
      <c r="L500" t="s">
        <v>1550</v>
      </c>
    </row>
    <row r="501" spans="1:12" x14ac:dyDescent="0.3">
      <c r="A501" t="s">
        <v>652</v>
      </c>
      <c r="B501" t="s">
        <v>1375</v>
      </c>
      <c r="C501" t="s">
        <v>1304</v>
      </c>
      <c r="D501" t="s">
        <v>1336</v>
      </c>
      <c r="E501" t="s">
        <v>31</v>
      </c>
      <c r="F501" t="s">
        <v>1298</v>
      </c>
      <c r="G501" s="20">
        <v>43195</v>
      </c>
      <c r="H501" t="s">
        <v>12</v>
      </c>
      <c r="I501" t="s">
        <v>1292</v>
      </c>
      <c r="J501" t="s">
        <v>1287</v>
      </c>
      <c r="K501" t="s">
        <v>1288</v>
      </c>
      <c r="L501" s="8">
        <v>37073</v>
      </c>
    </row>
    <row r="502" spans="1:12" x14ac:dyDescent="0.3">
      <c r="A502" t="s">
        <v>653</v>
      </c>
      <c r="B502" t="s">
        <v>1377</v>
      </c>
      <c r="C502" t="s">
        <v>1283</v>
      </c>
      <c r="D502" t="s">
        <v>15</v>
      </c>
      <c r="E502" t="s">
        <v>31</v>
      </c>
      <c r="F502" t="s">
        <v>1298</v>
      </c>
      <c r="G502" s="8">
        <v>43845</v>
      </c>
      <c r="H502" t="s">
        <v>1292</v>
      </c>
      <c r="I502" t="s">
        <v>1292</v>
      </c>
      <c r="J502" t="s">
        <v>1305</v>
      </c>
      <c r="K502" t="s">
        <v>1283</v>
      </c>
      <c r="L502" s="8">
        <v>37483</v>
      </c>
    </row>
    <row r="503" spans="1:12" x14ac:dyDescent="0.3">
      <c r="A503" t="s">
        <v>654</v>
      </c>
      <c r="B503" t="s">
        <v>1485</v>
      </c>
      <c r="C503" t="s">
        <v>1304</v>
      </c>
      <c r="D503" t="s">
        <v>10</v>
      </c>
      <c r="E503" t="s">
        <v>27</v>
      </c>
      <c r="F503" t="s">
        <v>1284</v>
      </c>
      <c r="G503" t="s">
        <v>1286</v>
      </c>
      <c r="H503" t="s">
        <v>40</v>
      </c>
      <c r="I503">
        <v>200</v>
      </c>
      <c r="J503" t="s">
        <v>1281</v>
      </c>
      <c r="K503" t="s">
        <v>1288</v>
      </c>
      <c r="L503" t="s">
        <v>1515</v>
      </c>
    </row>
    <row r="504" spans="1:12" x14ac:dyDescent="0.3">
      <c r="A504" t="s">
        <v>655</v>
      </c>
      <c r="B504" t="s">
        <v>1485</v>
      </c>
      <c r="C504">
        <v>25</v>
      </c>
      <c r="D504" t="s">
        <v>1336</v>
      </c>
      <c r="E504" t="s">
        <v>31</v>
      </c>
      <c r="F504" t="s">
        <v>1284</v>
      </c>
      <c r="G504" t="s">
        <v>1286</v>
      </c>
      <c r="H504" t="s">
        <v>40</v>
      </c>
      <c r="I504" t="s">
        <v>1292</v>
      </c>
      <c r="J504" t="s">
        <v>1281</v>
      </c>
      <c r="K504" t="s">
        <v>1288</v>
      </c>
      <c r="L504" s="8">
        <v>32793</v>
      </c>
    </row>
    <row r="505" spans="1:12" x14ac:dyDescent="0.3">
      <c r="A505" t="s">
        <v>656</v>
      </c>
      <c r="B505" t="s">
        <v>1374</v>
      </c>
      <c r="C505">
        <v>25</v>
      </c>
      <c r="D505" t="s">
        <v>10</v>
      </c>
      <c r="E505" t="s">
        <v>11</v>
      </c>
      <c r="F505" t="s">
        <v>1291</v>
      </c>
      <c r="G505" s="20">
        <v>43195</v>
      </c>
      <c r="H505" t="s">
        <v>21</v>
      </c>
      <c r="I505" t="s">
        <v>1292</v>
      </c>
      <c r="K505" t="s">
        <v>1283</v>
      </c>
      <c r="L505" s="8">
        <v>28250</v>
      </c>
    </row>
    <row r="506" spans="1:12" x14ac:dyDescent="0.3">
      <c r="A506" t="s">
        <v>657</v>
      </c>
      <c r="B506" t="s">
        <v>1377</v>
      </c>
      <c r="C506">
        <v>60</v>
      </c>
      <c r="D506" t="s">
        <v>1336</v>
      </c>
      <c r="E506" t="s">
        <v>11</v>
      </c>
      <c r="F506" t="s">
        <v>1284</v>
      </c>
      <c r="G506" s="8">
        <v>43845</v>
      </c>
      <c r="H506" t="s">
        <v>40</v>
      </c>
      <c r="I506">
        <v>160</v>
      </c>
      <c r="J506" t="s">
        <v>1281</v>
      </c>
      <c r="K506" t="s">
        <v>1331</v>
      </c>
      <c r="L506" s="8">
        <v>30195</v>
      </c>
    </row>
    <row r="507" spans="1:12" x14ac:dyDescent="0.3">
      <c r="A507" t="s">
        <v>658</v>
      </c>
      <c r="B507" t="s">
        <v>1376</v>
      </c>
      <c r="C507">
        <v>35</v>
      </c>
      <c r="D507" t="s">
        <v>10</v>
      </c>
      <c r="E507" t="s">
        <v>27</v>
      </c>
      <c r="F507" t="s">
        <v>1307</v>
      </c>
      <c r="G507" s="8">
        <v>43845</v>
      </c>
      <c r="H507" t="s">
        <v>21</v>
      </c>
      <c r="I507">
        <v>220</v>
      </c>
      <c r="J507" t="s">
        <v>1287</v>
      </c>
      <c r="K507" t="s">
        <v>1293</v>
      </c>
      <c r="L507" t="s">
        <v>1551</v>
      </c>
    </row>
    <row r="508" spans="1:12" x14ac:dyDescent="0.3">
      <c r="A508" t="s">
        <v>659</v>
      </c>
      <c r="B508" t="s">
        <v>1375</v>
      </c>
      <c r="C508">
        <v>35</v>
      </c>
      <c r="D508" t="s">
        <v>1336</v>
      </c>
      <c r="E508" t="s">
        <v>27</v>
      </c>
      <c r="F508" t="s">
        <v>1298</v>
      </c>
      <c r="G508" s="20">
        <v>43195</v>
      </c>
      <c r="H508" t="s">
        <v>17</v>
      </c>
      <c r="I508">
        <v>220</v>
      </c>
      <c r="J508" t="s">
        <v>1281</v>
      </c>
      <c r="K508" t="s">
        <v>1293</v>
      </c>
      <c r="L508" s="8">
        <v>27876</v>
      </c>
    </row>
    <row r="509" spans="1:12" x14ac:dyDescent="0.3">
      <c r="A509" t="s">
        <v>660</v>
      </c>
      <c r="B509" t="s">
        <v>1485</v>
      </c>
      <c r="C509" t="s">
        <v>1304</v>
      </c>
      <c r="D509" t="s">
        <v>10</v>
      </c>
      <c r="E509" t="s">
        <v>31</v>
      </c>
      <c r="F509" t="s">
        <v>1284</v>
      </c>
      <c r="G509" t="s">
        <v>1295</v>
      </c>
      <c r="H509" t="s">
        <v>17</v>
      </c>
      <c r="I509">
        <v>160</v>
      </c>
      <c r="J509" t="s">
        <v>1283</v>
      </c>
      <c r="K509" t="s">
        <v>1322</v>
      </c>
      <c r="L509" s="20">
        <v>42563</v>
      </c>
    </row>
    <row r="510" spans="1:12" x14ac:dyDescent="0.3">
      <c r="A510" t="s">
        <v>661</v>
      </c>
      <c r="B510" t="s">
        <v>1374</v>
      </c>
      <c r="C510" t="s">
        <v>1283</v>
      </c>
      <c r="D510" t="s">
        <v>10</v>
      </c>
      <c r="E510" t="s">
        <v>20</v>
      </c>
      <c r="F510" t="s">
        <v>1307</v>
      </c>
      <c r="G510" t="s">
        <v>1286</v>
      </c>
      <c r="H510" t="s">
        <v>17</v>
      </c>
      <c r="I510" t="s">
        <v>1292</v>
      </c>
      <c r="J510" t="s">
        <v>1287</v>
      </c>
      <c r="K510" t="s">
        <v>1331</v>
      </c>
      <c r="L510" t="s">
        <v>1500</v>
      </c>
    </row>
    <row r="511" spans="1:12" x14ac:dyDescent="0.3">
      <c r="A511" t="s">
        <v>662</v>
      </c>
      <c r="B511" t="s">
        <v>1377</v>
      </c>
      <c r="C511">
        <v>70</v>
      </c>
      <c r="D511" t="s">
        <v>1336</v>
      </c>
      <c r="E511" t="s">
        <v>27</v>
      </c>
      <c r="F511" t="s">
        <v>1307</v>
      </c>
      <c r="G511" t="s">
        <v>1286</v>
      </c>
      <c r="H511" t="s">
        <v>12</v>
      </c>
      <c r="I511">
        <v>160</v>
      </c>
      <c r="J511" t="s">
        <v>1305</v>
      </c>
      <c r="K511" t="s">
        <v>1322</v>
      </c>
      <c r="L511" t="s">
        <v>1499</v>
      </c>
    </row>
    <row r="512" spans="1:12" x14ac:dyDescent="0.3">
      <c r="A512" t="s">
        <v>663</v>
      </c>
      <c r="B512" t="s">
        <v>1375</v>
      </c>
      <c r="C512">
        <v>35</v>
      </c>
      <c r="D512" t="s">
        <v>10</v>
      </c>
      <c r="E512" t="s">
        <v>16</v>
      </c>
      <c r="F512" t="s">
        <v>1307</v>
      </c>
      <c r="G512" s="8">
        <v>43549</v>
      </c>
      <c r="H512" t="s">
        <v>12</v>
      </c>
      <c r="I512">
        <v>200</v>
      </c>
      <c r="J512" t="s">
        <v>1305</v>
      </c>
      <c r="K512" t="s">
        <v>1293</v>
      </c>
      <c r="L512" s="8">
        <v>30690</v>
      </c>
    </row>
    <row r="513" spans="1:12" x14ac:dyDescent="0.3">
      <c r="A513" t="s">
        <v>664</v>
      </c>
      <c r="B513" t="s">
        <v>1377</v>
      </c>
      <c r="C513">
        <v>60</v>
      </c>
      <c r="D513" t="s">
        <v>10</v>
      </c>
      <c r="E513" t="s">
        <v>11</v>
      </c>
      <c r="F513" t="s">
        <v>1307</v>
      </c>
      <c r="G513" s="20">
        <v>43195</v>
      </c>
      <c r="H513" t="s">
        <v>21</v>
      </c>
      <c r="I513">
        <v>220</v>
      </c>
      <c r="K513" t="s">
        <v>1283</v>
      </c>
      <c r="L513" s="8">
        <v>32459</v>
      </c>
    </row>
    <row r="514" spans="1:12" x14ac:dyDescent="0.3">
      <c r="A514" t="s">
        <v>665</v>
      </c>
      <c r="B514" t="s">
        <v>9</v>
      </c>
      <c r="C514" t="s">
        <v>1304</v>
      </c>
      <c r="D514" t="s">
        <v>10</v>
      </c>
      <c r="E514" t="s">
        <v>16</v>
      </c>
      <c r="F514" t="s">
        <v>1291</v>
      </c>
      <c r="G514" s="8">
        <v>43549</v>
      </c>
      <c r="H514" t="s">
        <v>40</v>
      </c>
      <c r="I514">
        <v>180</v>
      </c>
      <c r="K514" t="s">
        <v>1288</v>
      </c>
      <c r="L514" t="s">
        <v>1552</v>
      </c>
    </row>
    <row r="515" spans="1:12" x14ac:dyDescent="0.3">
      <c r="A515" t="s">
        <v>666</v>
      </c>
      <c r="B515" t="s">
        <v>1282</v>
      </c>
      <c r="C515" t="s">
        <v>1304</v>
      </c>
      <c r="D515" t="s">
        <v>1336</v>
      </c>
      <c r="E515" t="s">
        <v>11</v>
      </c>
      <c r="F515" t="s">
        <v>1307</v>
      </c>
      <c r="G515" s="8">
        <v>43549</v>
      </c>
      <c r="H515" t="s">
        <v>40</v>
      </c>
      <c r="I515">
        <v>200</v>
      </c>
      <c r="J515" t="s">
        <v>1283</v>
      </c>
      <c r="K515" t="s">
        <v>1293</v>
      </c>
      <c r="L515" t="s">
        <v>1553</v>
      </c>
    </row>
    <row r="516" spans="1:12" x14ac:dyDescent="0.3">
      <c r="A516" t="s">
        <v>667</v>
      </c>
      <c r="B516" t="s">
        <v>1285</v>
      </c>
      <c r="C516">
        <v>70</v>
      </c>
      <c r="D516" t="s">
        <v>1336</v>
      </c>
      <c r="E516" t="s">
        <v>11</v>
      </c>
      <c r="F516" t="s">
        <v>1291</v>
      </c>
      <c r="G516" s="8">
        <v>43845</v>
      </c>
      <c r="H516" t="s">
        <v>17</v>
      </c>
      <c r="I516">
        <v>200</v>
      </c>
      <c r="J516" t="s">
        <v>1305</v>
      </c>
      <c r="K516" t="s">
        <v>1331</v>
      </c>
      <c r="L516" s="8">
        <v>23751</v>
      </c>
    </row>
    <row r="517" spans="1:12" x14ac:dyDescent="0.3">
      <c r="A517" t="s">
        <v>668</v>
      </c>
      <c r="B517" t="s">
        <v>1289</v>
      </c>
      <c r="C517">
        <v>60</v>
      </c>
      <c r="D517" t="s">
        <v>10</v>
      </c>
      <c r="E517" t="s">
        <v>27</v>
      </c>
      <c r="F517" t="s">
        <v>1291</v>
      </c>
      <c r="G517" t="s">
        <v>1286</v>
      </c>
      <c r="H517" t="s">
        <v>1292</v>
      </c>
      <c r="I517">
        <v>160</v>
      </c>
      <c r="J517" t="s">
        <v>1305</v>
      </c>
      <c r="K517" t="s">
        <v>1293</v>
      </c>
      <c r="L517" t="s">
        <v>1554</v>
      </c>
    </row>
    <row r="518" spans="1:12" x14ac:dyDescent="0.3">
      <c r="A518" t="s">
        <v>669</v>
      </c>
      <c r="B518" t="s">
        <v>1294</v>
      </c>
      <c r="C518" t="s">
        <v>1283</v>
      </c>
      <c r="D518" t="s">
        <v>10</v>
      </c>
      <c r="E518" t="s">
        <v>27</v>
      </c>
      <c r="F518" t="s">
        <v>1307</v>
      </c>
      <c r="G518" s="8">
        <v>43549</v>
      </c>
      <c r="H518" t="s">
        <v>12</v>
      </c>
      <c r="I518" t="s">
        <v>1292</v>
      </c>
      <c r="J518" t="s">
        <v>1305</v>
      </c>
      <c r="K518" t="s">
        <v>1331</v>
      </c>
      <c r="L518" s="8">
        <v>34427</v>
      </c>
    </row>
    <row r="519" spans="1:12" x14ac:dyDescent="0.3">
      <c r="A519" t="s">
        <v>670</v>
      </c>
      <c r="B519" t="s">
        <v>1296</v>
      </c>
      <c r="C519">
        <v>60</v>
      </c>
      <c r="D519" t="s">
        <v>1336</v>
      </c>
      <c r="E519" t="s">
        <v>16</v>
      </c>
      <c r="F519" t="s">
        <v>1298</v>
      </c>
      <c r="G519" s="8">
        <v>43845</v>
      </c>
      <c r="H519" t="s">
        <v>12</v>
      </c>
      <c r="I519">
        <v>220</v>
      </c>
      <c r="J519" t="s">
        <v>1305</v>
      </c>
      <c r="K519" t="s">
        <v>1331</v>
      </c>
      <c r="L519" s="8">
        <v>38206</v>
      </c>
    </row>
    <row r="520" spans="1:12" x14ac:dyDescent="0.3">
      <c r="A520" t="s">
        <v>671</v>
      </c>
      <c r="B520" t="s">
        <v>1297</v>
      </c>
      <c r="C520" t="s">
        <v>1283</v>
      </c>
      <c r="D520" t="s">
        <v>1336</v>
      </c>
      <c r="E520" t="s">
        <v>11</v>
      </c>
      <c r="F520" t="s">
        <v>1307</v>
      </c>
      <c r="G520" s="20">
        <v>43195</v>
      </c>
      <c r="H520" t="s">
        <v>17</v>
      </c>
      <c r="I520">
        <v>180</v>
      </c>
      <c r="J520" t="s">
        <v>1281</v>
      </c>
      <c r="K520" t="s">
        <v>1331</v>
      </c>
      <c r="L520" t="s">
        <v>1500</v>
      </c>
    </row>
    <row r="521" spans="1:12" x14ac:dyDescent="0.3">
      <c r="A521" t="s">
        <v>672</v>
      </c>
      <c r="B521" t="s">
        <v>1299</v>
      </c>
      <c r="C521">
        <v>60</v>
      </c>
      <c r="D521" t="s">
        <v>10</v>
      </c>
      <c r="E521" t="s">
        <v>16</v>
      </c>
      <c r="F521" t="s">
        <v>1307</v>
      </c>
      <c r="G521" s="8">
        <v>43549</v>
      </c>
      <c r="H521" t="s">
        <v>12</v>
      </c>
      <c r="I521">
        <v>200</v>
      </c>
      <c r="J521" t="s">
        <v>1287</v>
      </c>
      <c r="K521" t="s">
        <v>1322</v>
      </c>
      <c r="L521" s="8">
        <v>41125</v>
      </c>
    </row>
    <row r="522" spans="1:12" x14ac:dyDescent="0.3">
      <c r="A522" t="s">
        <v>673</v>
      </c>
      <c r="B522" t="s">
        <v>1300</v>
      </c>
      <c r="C522">
        <v>60</v>
      </c>
      <c r="D522" t="s">
        <v>10</v>
      </c>
      <c r="E522" t="s">
        <v>20</v>
      </c>
      <c r="F522" t="s">
        <v>1307</v>
      </c>
      <c r="G522" t="s">
        <v>1286</v>
      </c>
      <c r="H522" t="s">
        <v>17</v>
      </c>
      <c r="I522">
        <v>180</v>
      </c>
      <c r="J522" t="s">
        <v>1287</v>
      </c>
      <c r="K522" t="s">
        <v>1283</v>
      </c>
      <c r="L522" s="8">
        <v>19327</v>
      </c>
    </row>
    <row r="523" spans="1:12" x14ac:dyDescent="0.3">
      <c r="A523" t="s">
        <v>674</v>
      </c>
      <c r="B523" t="s">
        <v>1303</v>
      </c>
      <c r="C523">
        <v>25</v>
      </c>
      <c r="D523" t="s">
        <v>10</v>
      </c>
      <c r="E523" t="s">
        <v>16</v>
      </c>
      <c r="F523" t="s">
        <v>1298</v>
      </c>
      <c r="G523" s="8">
        <v>43549</v>
      </c>
      <c r="H523" t="s">
        <v>21</v>
      </c>
      <c r="I523" t="s">
        <v>1292</v>
      </c>
      <c r="J523" t="s">
        <v>1283</v>
      </c>
      <c r="K523" t="s">
        <v>1293</v>
      </c>
      <c r="L523" t="s">
        <v>1555</v>
      </c>
    </row>
    <row r="524" spans="1:12" x14ac:dyDescent="0.3">
      <c r="A524" t="s">
        <v>675</v>
      </c>
      <c r="B524" t="s">
        <v>1306</v>
      </c>
      <c r="C524" t="s">
        <v>1304</v>
      </c>
      <c r="D524" t="s">
        <v>15</v>
      </c>
      <c r="E524" t="s">
        <v>31</v>
      </c>
      <c r="F524" t="s">
        <v>1280</v>
      </c>
      <c r="G524" s="20">
        <v>43195</v>
      </c>
      <c r="H524" t="s">
        <v>40</v>
      </c>
      <c r="I524" t="s">
        <v>1292</v>
      </c>
      <c r="J524" t="s">
        <v>1281</v>
      </c>
      <c r="K524" t="s">
        <v>1283</v>
      </c>
      <c r="L524" s="8">
        <v>40110</v>
      </c>
    </row>
    <row r="525" spans="1:12" x14ac:dyDescent="0.3">
      <c r="A525" t="s">
        <v>676</v>
      </c>
      <c r="B525" t="s">
        <v>1308</v>
      </c>
      <c r="C525">
        <v>60</v>
      </c>
      <c r="D525" t="s">
        <v>1336</v>
      </c>
      <c r="E525" t="s">
        <v>16</v>
      </c>
      <c r="F525" t="s">
        <v>1280</v>
      </c>
      <c r="G525" s="8">
        <v>43549</v>
      </c>
      <c r="H525" t="s">
        <v>1292</v>
      </c>
      <c r="I525">
        <v>180</v>
      </c>
      <c r="J525" t="s">
        <v>1305</v>
      </c>
      <c r="K525" t="s">
        <v>1288</v>
      </c>
      <c r="L525" s="8">
        <v>29879</v>
      </c>
    </row>
    <row r="526" spans="1:12" x14ac:dyDescent="0.3">
      <c r="A526" t="s">
        <v>677</v>
      </c>
      <c r="B526" t="s">
        <v>42</v>
      </c>
      <c r="C526">
        <v>70</v>
      </c>
      <c r="D526" t="s">
        <v>15</v>
      </c>
      <c r="E526" t="s">
        <v>31</v>
      </c>
      <c r="F526" t="s">
        <v>1291</v>
      </c>
      <c r="G526" t="s">
        <v>1286</v>
      </c>
      <c r="H526" t="s">
        <v>40</v>
      </c>
      <c r="I526">
        <v>220</v>
      </c>
      <c r="J526" t="s">
        <v>1305</v>
      </c>
      <c r="K526" t="s">
        <v>1293</v>
      </c>
      <c r="L526" t="s">
        <v>1515</v>
      </c>
    </row>
    <row r="527" spans="1:12" x14ac:dyDescent="0.3">
      <c r="A527" t="s">
        <v>678</v>
      </c>
      <c r="B527" t="s">
        <v>1310</v>
      </c>
      <c r="C527">
        <v>60</v>
      </c>
      <c r="D527" t="s">
        <v>1336</v>
      </c>
      <c r="E527" t="s">
        <v>31</v>
      </c>
      <c r="F527" t="s">
        <v>1291</v>
      </c>
      <c r="G527" s="8">
        <v>43845</v>
      </c>
      <c r="H527" t="s">
        <v>40</v>
      </c>
      <c r="I527" t="s">
        <v>1292</v>
      </c>
      <c r="K527" t="s">
        <v>1283</v>
      </c>
      <c r="L527" s="8">
        <v>23710</v>
      </c>
    </row>
    <row r="528" spans="1:12" x14ac:dyDescent="0.3">
      <c r="A528" t="s">
        <v>679</v>
      </c>
      <c r="B528" t="s">
        <v>1312</v>
      </c>
      <c r="C528">
        <v>35</v>
      </c>
      <c r="D528" t="s">
        <v>1336</v>
      </c>
      <c r="E528" t="s">
        <v>31</v>
      </c>
      <c r="F528" t="s">
        <v>1298</v>
      </c>
      <c r="G528" t="s">
        <v>1286</v>
      </c>
      <c r="H528" t="s">
        <v>21</v>
      </c>
      <c r="I528">
        <v>180</v>
      </c>
      <c r="K528" t="s">
        <v>1283</v>
      </c>
      <c r="L528" t="s">
        <v>1556</v>
      </c>
    </row>
    <row r="529" spans="1:12" x14ac:dyDescent="0.3">
      <c r="A529" t="s">
        <v>680</v>
      </c>
      <c r="B529" t="s">
        <v>1314</v>
      </c>
      <c r="C529" t="s">
        <v>1304</v>
      </c>
      <c r="D529" t="s">
        <v>1336</v>
      </c>
      <c r="E529" t="s">
        <v>20</v>
      </c>
      <c r="F529" t="s">
        <v>1284</v>
      </c>
      <c r="G529" s="8">
        <v>43845</v>
      </c>
      <c r="H529" t="s">
        <v>12</v>
      </c>
      <c r="I529">
        <v>200</v>
      </c>
      <c r="J529" t="s">
        <v>1283</v>
      </c>
      <c r="K529" t="s">
        <v>1288</v>
      </c>
      <c r="L529" t="s">
        <v>1557</v>
      </c>
    </row>
    <row r="530" spans="1:12" x14ac:dyDescent="0.3">
      <c r="A530" t="s">
        <v>681</v>
      </c>
      <c r="B530" t="s">
        <v>49</v>
      </c>
      <c r="C530">
        <v>35</v>
      </c>
      <c r="D530" t="s">
        <v>1336</v>
      </c>
      <c r="E530" t="s">
        <v>16</v>
      </c>
      <c r="F530" t="s">
        <v>1280</v>
      </c>
      <c r="G530" t="s">
        <v>1295</v>
      </c>
      <c r="H530" t="s">
        <v>1292</v>
      </c>
      <c r="I530">
        <v>180</v>
      </c>
      <c r="J530" t="s">
        <v>1305</v>
      </c>
      <c r="K530" t="s">
        <v>1331</v>
      </c>
      <c r="L530" s="8">
        <v>18491</v>
      </c>
    </row>
    <row r="531" spans="1:12" x14ac:dyDescent="0.3">
      <c r="A531" t="s">
        <v>682</v>
      </c>
      <c r="B531" t="s">
        <v>1224</v>
      </c>
      <c r="C531" t="s">
        <v>1304</v>
      </c>
      <c r="D531" t="s">
        <v>1336</v>
      </c>
      <c r="E531" t="s">
        <v>16</v>
      </c>
      <c r="F531" t="s">
        <v>1291</v>
      </c>
      <c r="G531" t="s">
        <v>1286</v>
      </c>
      <c r="H531" t="s">
        <v>12</v>
      </c>
      <c r="I531">
        <v>180</v>
      </c>
      <c r="J531" t="s">
        <v>1283</v>
      </c>
      <c r="K531" t="s">
        <v>1293</v>
      </c>
      <c r="L531" t="s">
        <v>1558</v>
      </c>
    </row>
    <row r="532" spans="1:12" x14ac:dyDescent="0.3">
      <c r="A532" t="s">
        <v>683</v>
      </c>
      <c r="B532" t="s">
        <v>1318</v>
      </c>
      <c r="C532">
        <v>35</v>
      </c>
      <c r="D532" t="s">
        <v>1336</v>
      </c>
      <c r="E532" t="s">
        <v>20</v>
      </c>
      <c r="F532" t="s">
        <v>1280</v>
      </c>
      <c r="G532" t="s">
        <v>1286</v>
      </c>
      <c r="H532" t="s">
        <v>40</v>
      </c>
      <c r="I532">
        <v>160</v>
      </c>
      <c r="J532" t="s">
        <v>1281</v>
      </c>
      <c r="K532" t="s">
        <v>1293</v>
      </c>
      <c r="L532" t="s">
        <v>1515</v>
      </c>
    </row>
    <row r="533" spans="1:12" x14ac:dyDescent="0.3">
      <c r="A533" t="s">
        <v>684</v>
      </c>
      <c r="B533" t="s">
        <v>1225</v>
      </c>
      <c r="C533">
        <v>60</v>
      </c>
      <c r="D533" t="s">
        <v>1336</v>
      </c>
      <c r="E533" t="s">
        <v>11</v>
      </c>
      <c r="F533" t="s">
        <v>1298</v>
      </c>
      <c r="G533" s="20">
        <v>43195</v>
      </c>
      <c r="H533" t="s">
        <v>17</v>
      </c>
      <c r="I533" t="s">
        <v>1292</v>
      </c>
      <c r="J533" t="s">
        <v>1287</v>
      </c>
      <c r="K533" t="s">
        <v>1288</v>
      </c>
      <c r="L533" s="8">
        <v>36133</v>
      </c>
    </row>
    <row r="534" spans="1:12" x14ac:dyDescent="0.3">
      <c r="A534" t="s">
        <v>685</v>
      </c>
      <c r="B534" t="s">
        <v>1320</v>
      </c>
      <c r="C534">
        <v>60</v>
      </c>
      <c r="D534" t="s">
        <v>15</v>
      </c>
      <c r="E534" t="s">
        <v>27</v>
      </c>
      <c r="F534" t="s">
        <v>1298</v>
      </c>
      <c r="G534" s="8">
        <v>43549</v>
      </c>
      <c r="H534" t="s">
        <v>40</v>
      </c>
      <c r="I534">
        <v>220</v>
      </c>
      <c r="J534" t="s">
        <v>1305</v>
      </c>
      <c r="K534" t="s">
        <v>1331</v>
      </c>
      <c r="L534" s="8">
        <v>30818</v>
      </c>
    </row>
    <row r="535" spans="1:12" x14ac:dyDescent="0.3">
      <c r="A535" t="s">
        <v>686</v>
      </c>
      <c r="B535" t="s">
        <v>1321</v>
      </c>
      <c r="C535">
        <v>25</v>
      </c>
      <c r="D535" t="s">
        <v>10</v>
      </c>
      <c r="E535" t="s">
        <v>16</v>
      </c>
      <c r="F535" t="s">
        <v>1284</v>
      </c>
      <c r="G535" s="8">
        <v>43845</v>
      </c>
      <c r="H535" t="s">
        <v>12</v>
      </c>
      <c r="I535">
        <v>220</v>
      </c>
      <c r="J535" t="s">
        <v>1281</v>
      </c>
      <c r="K535" t="s">
        <v>1293</v>
      </c>
      <c r="L535" t="s">
        <v>1499</v>
      </c>
    </row>
    <row r="536" spans="1:12" x14ac:dyDescent="0.3">
      <c r="A536" t="s">
        <v>687</v>
      </c>
      <c r="B536" t="s">
        <v>1324</v>
      </c>
      <c r="C536">
        <v>70</v>
      </c>
      <c r="D536" t="s">
        <v>10</v>
      </c>
      <c r="E536" t="s">
        <v>27</v>
      </c>
      <c r="F536" t="s">
        <v>1284</v>
      </c>
      <c r="G536" s="8">
        <v>43845</v>
      </c>
      <c r="H536" t="s">
        <v>40</v>
      </c>
      <c r="I536">
        <v>160</v>
      </c>
      <c r="J536" t="s">
        <v>1305</v>
      </c>
      <c r="K536" t="s">
        <v>1293</v>
      </c>
      <c r="L536" t="s">
        <v>1559</v>
      </c>
    </row>
    <row r="537" spans="1:12" x14ac:dyDescent="0.3">
      <c r="A537" t="s">
        <v>688</v>
      </c>
      <c r="B537" t="s">
        <v>1326</v>
      </c>
      <c r="C537">
        <v>35</v>
      </c>
      <c r="D537" t="s">
        <v>15</v>
      </c>
      <c r="E537" t="s">
        <v>20</v>
      </c>
      <c r="F537" t="s">
        <v>1298</v>
      </c>
      <c r="G537" s="20">
        <v>43195</v>
      </c>
      <c r="H537" t="s">
        <v>17</v>
      </c>
      <c r="I537">
        <v>220</v>
      </c>
      <c r="K537" t="s">
        <v>1293</v>
      </c>
      <c r="L537" s="8">
        <v>22728</v>
      </c>
    </row>
    <row r="538" spans="1:12" x14ac:dyDescent="0.3">
      <c r="A538" t="s">
        <v>689</v>
      </c>
      <c r="B538" t="s">
        <v>1328</v>
      </c>
      <c r="C538" t="s">
        <v>1283</v>
      </c>
      <c r="D538" t="s">
        <v>15</v>
      </c>
      <c r="E538" t="s">
        <v>11</v>
      </c>
      <c r="F538" t="s">
        <v>1291</v>
      </c>
      <c r="G538" s="20">
        <v>43195</v>
      </c>
      <c r="H538" t="s">
        <v>21</v>
      </c>
      <c r="I538">
        <v>180</v>
      </c>
      <c r="J538" t="s">
        <v>1283</v>
      </c>
      <c r="K538" t="s">
        <v>1331</v>
      </c>
      <c r="L538" t="s">
        <v>1560</v>
      </c>
    </row>
    <row r="539" spans="1:12" x14ac:dyDescent="0.3">
      <c r="A539" t="s">
        <v>690</v>
      </c>
      <c r="B539" t="s">
        <v>1330</v>
      </c>
      <c r="C539">
        <v>25</v>
      </c>
      <c r="D539" t="s">
        <v>15</v>
      </c>
      <c r="E539" t="s">
        <v>11</v>
      </c>
      <c r="F539" t="s">
        <v>1280</v>
      </c>
      <c r="G539" s="8">
        <v>43549</v>
      </c>
      <c r="H539" t="s">
        <v>12</v>
      </c>
      <c r="I539">
        <v>160</v>
      </c>
      <c r="K539" t="s">
        <v>1288</v>
      </c>
      <c r="L539" t="s">
        <v>1272</v>
      </c>
    </row>
    <row r="540" spans="1:12" x14ac:dyDescent="0.3">
      <c r="A540" t="s">
        <v>691</v>
      </c>
      <c r="B540" t="s">
        <v>1333</v>
      </c>
      <c r="C540">
        <v>35</v>
      </c>
      <c r="D540" t="s">
        <v>15</v>
      </c>
      <c r="E540" t="s">
        <v>11</v>
      </c>
      <c r="F540" t="s">
        <v>1307</v>
      </c>
      <c r="G540" s="8">
        <v>43549</v>
      </c>
      <c r="H540" t="s">
        <v>40</v>
      </c>
      <c r="I540">
        <v>200</v>
      </c>
      <c r="J540" t="s">
        <v>1287</v>
      </c>
      <c r="K540" t="s">
        <v>1293</v>
      </c>
      <c r="L540" s="20">
        <v>28711</v>
      </c>
    </row>
    <row r="541" spans="1:12" x14ac:dyDescent="0.3">
      <c r="A541" t="s">
        <v>692</v>
      </c>
      <c r="B541" t="s">
        <v>1335</v>
      </c>
      <c r="C541">
        <v>35</v>
      </c>
      <c r="D541" t="s">
        <v>1336</v>
      </c>
      <c r="E541" t="s">
        <v>20</v>
      </c>
      <c r="F541" t="s">
        <v>1284</v>
      </c>
      <c r="G541" t="s">
        <v>1286</v>
      </c>
      <c r="H541" t="s">
        <v>12</v>
      </c>
      <c r="I541" t="s">
        <v>1292</v>
      </c>
      <c r="K541" t="s">
        <v>1283</v>
      </c>
      <c r="L541" t="s">
        <v>1561</v>
      </c>
    </row>
    <row r="542" spans="1:12" x14ac:dyDescent="0.3">
      <c r="A542" t="s">
        <v>693</v>
      </c>
      <c r="B542" t="s">
        <v>1337</v>
      </c>
      <c r="C542">
        <v>25</v>
      </c>
      <c r="D542" t="s">
        <v>10</v>
      </c>
      <c r="E542" t="s">
        <v>31</v>
      </c>
      <c r="F542" t="s">
        <v>1307</v>
      </c>
      <c r="G542" t="s">
        <v>1295</v>
      </c>
      <c r="H542" t="s">
        <v>21</v>
      </c>
      <c r="I542" t="s">
        <v>1292</v>
      </c>
      <c r="J542" t="s">
        <v>1305</v>
      </c>
      <c r="K542" t="s">
        <v>1331</v>
      </c>
      <c r="L542" s="8">
        <v>42361</v>
      </c>
    </row>
    <row r="543" spans="1:12" x14ac:dyDescent="0.3">
      <c r="A543" t="s">
        <v>694</v>
      </c>
      <c r="B543" t="s">
        <v>1338</v>
      </c>
      <c r="C543">
        <v>60</v>
      </c>
      <c r="D543" t="s">
        <v>1336</v>
      </c>
      <c r="E543" t="s">
        <v>31</v>
      </c>
      <c r="F543" t="s">
        <v>1291</v>
      </c>
      <c r="G543" s="8">
        <v>43549</v>
      </c>
      <c r="H543" t="s">
        <v>40</v>
      </c>
      <c r="I543" t="s">
        <v>1292</v>
      </c>
      <c r="K543" t="s">
        <v>1322</v>
      </c>
      <c r="L543" s="8">
        <v>25027</v>
      </c>
    </row>
    <row r="544" spans="1:12" x14ac:dyDescent="0.3">
      <c r="A544" t="s">
        <v>695</v>
      </c>
      <c r="B544" t="s">
        <v>1339</v>
      </c>
      <c r="C544">
        <v>35</v>
      </c>
      <c r="D544" t="s">
        <v>10</v>
      </c>
      <c r="E544" t="s">
        <v>27</v>
      </c>
      <c r="F544" t="s">
        <v>1284</v>
      </c>
      <c r="G544" s="20">
        <v>43195</v>
      </c>
      <c r="H544" t="s">
        <v>40</v>
      </c>
      <c r="I544">
        <v>180</v>
      </c>
      <c r="J544" t="s">
        <v>1305</v>
      </c>
      <c r="K544" t="s">
        <v>1288</v>
      </c>
      <c r="L544" t="s">
        <v>1562</v>
      </c>
    </row>
    <row r="545" spans="1:12" x14ac:dyDescent="0.3">
      <c r="A545" t="s">
        <v>696</v>
      </c>
      <c r="B545" t="s">
        <v>1341</v>
      </c>
      <c r="C545">
        <v>60</v>
      </c>
      <c r="D545" t="s">
        <v>10</v>
      </c>
      <c r="E545" t="s">
        <v>31</v>
      </c>
      <c r="F545" t="s">
        <v>1307</v>
      </c>
      <c r="G545" s="8">
        <v>43549</v>
      </c>
      <c r="H545" t="s">
        <v>12</v>
      </c>
      <c r="I545">
        <v>200</v>
      </c>
      <c r="J545" t="s">
        <v>1287</v>
      </c>
      <c r="K545" t="s">
        <v>1283</v>
      </c>
      <c r="L545" s="20">
        <v>25990</v>
      </c>
    </row>
    <row r="546" spans="1:12" x14ac:dyDescent="0.3">
      <c r="A546" t="s">
        <v>697</v>
      </c>
      <c r="B546" t="s">
        <v>1342</v>
      </c>
      <c r="C546">
        <v>25</v>
      </c>
      <c r="D546" t="s">
        <v>15</v>
      </c>
      <c r="E546" t="s">
        <v>31</v>
      </c>
      <c r="F546" t="s">
        <v>1291</v>
      </c>
      <c r="G546" s="8">
        <v>43845</v>
      </c>
      <c r="H546" t="s">
        <v>12</v>
      </c>
      <c r="I546">
        <v>160</v>
      </c>
      <c r="K546" t="s">
        <v>1293</v>
      </c>
      <c r="L546" s="8">
        <v>42618</v>
      </c>
    </row>
    <row r="547" spans="1:12" x14ac:dyDescent="0.3">
      <c r="A547" t="s">
        <v>698</v>
      </c>
      <c r="B547" t="s">
        <v>1344</v>
      </c>
      <c r="C547">
        <v>60</v>
      </c>
      <c r="D547" t="s">
        <v>1336</v>
      </c>
      <c r="E547" t="s">
        <v>11</v>
      </c>
      <c r="F547" t="s">
        <v>1280</v>
      </c>
      <c r="G547" t="s">
        <v>1295</v>
      </c>
      <c r="H547" t="s">
        <v>17</v>
      </c>
      <c r="I547">
        <v>160</v>
      </c>
      <c r="J547" t="s">
        <v>1283</v>
      </c>
      <c r="K547" t="s">
        <v>1322</v>
      </c>
      <c r="L547" s="8">
        <v>23990</v>
      </c>
    </row>
    <row r="548" spans="1:12" x14ac:dyDescent="0.3">
      <c r="A548" t="s">
        <v>699</v>
      </c>
      <c r="B548" t="s">
        <v>1346</v>
      </c>
      <c r="C548" t="s">
        <v>1304</v>
      </c>
      <c r="D548" t="s">
        <v>15</v>
      </c>
      <c r="E548" t="s">
        <v>11</v>
      </c>
      <c r="F548" t="s">
        <v>1291</v>
      </c>
      <c r="G548" t="s">
        <v>1286</v>
      </c>
      <c r="H548" t="s">
        <v>21</v>
      </c>
      <c r="I548" t="s">
        <v>1292</v>
      </c>
      <c r="J548" t="s">
        <v>1283</v>
      </c>
      <c r="K548" t="s">
        <v>1288</v>
      </c>
      <c r="L548" s="8">
        <v>21081</v>
      </c>
    </row>
    <row r="549" spans="1:12" x14ac:dyDescent="0.3">
      <c r="A549" t="s">
        <v>700</v>
      </c>
      <c r="B549" t="s">
        <v>1347</v>
      </c>
      <c r="C549" t="s">
        <v>1283</v>
      </c>
      <c r="D549" t="s">
        <v>1336</v>
      </c>
      <c r="E549" t="s">
        <v>27</v>
      </c>
      <c r="F549" t="s">
        <v>1284</v>
      </c>
      <c r="G549" s="8">
        <v>43845</v>
      </c>
      <c r="H549" t="s">
        <v>17</v>
      </c>
      <c r="I549">
        <v>200</v>
      </c>
      <c r="J549" t="s">
        <v>1283</v>
      </c>
      <c r="K549" t="s">
        <v>1331</v>
      </c>
      <c r="L549" s="8">
        <v>20455</v>
      </c>
    </row>
    <row r="550" spans="1:12" x14ac:dyDescent="0.3">
      <c r="A550" t="s">
        <v>701</v>
      </c>
      <c r="B550" t="s">
        <v>1348</v>
      </c>
      <c r="C550">
        <v>35</v>
      </c>
      <c r="D550" t="s">
        <v>10</v>
      </c>
      <c r="E550" t="s">
        <v>16</v>
      </c>
      <c r="F550" t="s">
        <v>1298</v>
      </c>
      <c r="G550" s="8">
        <v>43845</v>
      </c>
      <c r="H550" t="s">
        <v>40</v>
      </c>
      <c r="I550">
        <v>200</v>
      </c>
      <c r="K550" t="s">
        <v>1322</v>
      </c>
      <c r="L550" s="8">
        <v>40535</v>
      </c>
    </row>
    <row r="551" spans="1:12" x14ac:dyDescent="0.3">
      <c r="A551" t="s">
        <v>702</v>
      </c>
      <c r="B551" t="s">
        <v>1349</v>
      </c>
      <c r="C551">
        <v>70</v>
      </c>
      <c r="D551" t="s">
        <v>15</v>
      </c>
      <c r="E551" t="s">
        <v>27</v>
      </c>
      <c r="F551" t="s">
        <v>1280</v>
      </c>
      <c r="G551" t="s">
        <v>1295</v>
      </c>
      <c r="H551" t="s">
        <v>12</v>
      </c>
      <c r="I551">
        <v>200</v>
      </c>
      <c r="K551" t="s">
        <v>1322</v>
      </c>
      <c r="L551" s="8">
        <v>37639</v>
      </c>
    </row>
    <row r="552" spans="1:12" x14ac:dyDescent="0.3">
      <c r="A552" t="s">
        <v>703</v>
      </c>
      <c r="B552" t="s">
        <v>1350</v>
      </c>
      <c r="C552" t="s">
        <v>1283</v>
      </c>
      <c r="D552" t="s">
        <v>15</v>
      </c>
      <c r="E552" t="s">
        <v>27</v>
      </c>
      <c r="F552" t="s">
        <v>1307</v>
      </c>
      <c r="G552" t="s">
        <v>1286</v>
      </c>
      <c r="H552" t="s">
        <v>40</v>
      </c>
      <c r="I552">
        <v>220</v>
      </c>
      <c r="K552" t="s">
        <v>1283</v>
      </c>
      <c r="L552" s="8">
        <v>36896</v>
      </c>
    </row>
    <row r="553" spans="1:12" x14ac:dyDescent="0.3">
      <c r="A553" t="s">
        <v>704</v>
      </c>
      <c r="B553" t="s">
        <v>1351</v>
      </c>
      <c r="C553">
        <v>60</v>
      </c>
      <c r="D553" t="s">
        <v>10</v>
      </c>
      <c r="E553" t="s">
        <v>20</v>
      </c>
      <c r="F553" t="s">
        <v>1284</v>
      </c>
      <c r="G553" s="20">
        <v>43195</v>
      </c>
      <c r="H553" t="s">
        <v>40</v>
      </c>
      <c r="I553">
        <v>220</v>
      </c>
      <c r="J553" t="s">
        <v>1305</v>
      </c>
      <c r="K553" t="s">
        <v>1288</v>
      </c>
      <c r="L553" s="8">
        <v>34037</v>
      </c>
    </row>
    <row r="554" spans="1:12" x14ac:dyDescent="0.3">
      <c r="A554" t="s">
        <v>705</v>
      </c>
      <c r="B554" t="s">
        <v>1352</v>
      </c>
      <c r="C554">
        <v>35</v>
      </c>
      <c r="D554" t="s">
        <v>10</v>
      </c>
      <c r="E554" t="s">
        <v>20</v>
      </c>
      <c r="F554" t="s">
        <v>1298</v>
      </c>
      <c r="G554" t="s">
        <v>1286</v>
      </c>
      <c r="H554" t="s">
        <v>1292</v>
      </c>
      <c r="I554" t="s">
        <v>1292</v>
      </c>
      <c r="J554" t="s">
        <v>1287</v>
      </c>
      <c r="K554" t="s">
        <v>1283</v>
      </c>
      <c r="L554" s="8">
        <v>42630</v>
      </c>
    </row>
    <row r="555" spans="1:12" x14ac:dyDescent="0.3">
      <c r="A555" t="s">
        <v>706</v>
      </c>
      <c r="B555" t="s">
        <v>92</v>
      </c>
      <c r="C555">
        <v>60</v>
      </c>
      <c r="D555" t="s">
        <v>10</v>
      </c>
      <c r="E555" t="s">
        <v>27</v>
      </c>
      <c r="F555" t="s">
        <v>1291</v>
      </c>
      <c r="G555" s="8">
        <v>43549</v>
      </c>
      <c r="H555" t="s">
        <v>1292</v>
      </c>
      <c r="I555">
        <v>200</v>
      </c>
      <c r="J555" t="s">
        <v>1283</v>
      </c>
      <c r="K555" t="s">
        <v>1283</v>
      </c>
      <c r="L555" s="8">
        <v>22844</v>
      </c>
    </row>
    <row r="556" spans="1:12" x14ac:dyDescent="0.3">
      <c r="A556" t="s">
        <v>707</v>
      </c>
      <c r="B556" t="s">
        <v>1354</v>
      </c>
      <c r="C556" t="s">
        <v>1304</v>
      </c>
      <c r="D556" t="s">
        <v>15</v>
      </c>
      <c r="E556" t="s">
        <v>27</v>
      </c>
      <c r="F556" t="s">
        <v>1298</v>
      </c>
      <c r="G556" s="8">
        <v>43845</v>
      </c>
      <c r="H556" t="s">
        <v>40</v>
      </c>
      <c r="I556">
        <v>200</v>
      </c>
      <c r="J556" t="s">
        <v>1305</v>
      </c>
      <c r="K556" t="s">
        <v>1293</v>
      </c>
      <c r="L556" s="8">
        <v>19726</v>
      </c>
    </row>
    <row r="557" spans="1:12" x14ac:dyDescent="0.3">
      <c r="A557" t="s">
        <v>708</v>
      </c>
      <c r="B557" t="s">
        <v>1355</v>
      </c>
      <c r="C557">
        <v>25</v>
      </c>
      <c r="D557" t="s">
        <v>1336</v>
      </c>
      <c r="E557" t="s">
        <v>27</v>
      </c>
      <c r="F557" t="s">
        <v>1284</v>
      </c>
      <c r="G557" s="8">
        <v>43549</v>
      </c>
      <c r="H557" t="s">
        <v>12</v>
      </c>
      <c r="I557">
        <v>160</v>
      </c>
      <c r="J557" t="s">
        <v>1283</v>
      </c>
      <c r="K557" t="s">
        <v>1331</v>
      </c>
      <c r="L557" t="s">
        <v>1563</v>
      </c>
    </row>
    <row r="558" spans="1:12" x14ac:dyDescent="0.3">
      <c r="A558" t="s">
        <v>709</v>
      </c>
      <c r="B558" t="s">
        <v>98</v>
      </c>
      <c r="C558">
        <v>35</v>
      </c>
      <c r="D558" t="s">
        <v>15</v>
      </c>
      <c r="E558" t="s">
        <v>31</v>
      </c>
      <c r="F558" t="s">
        <v>1284</v>
      </c>
      <c r="G558" s="20">
        <v>43195</v>
      </c>
      <c r="H558" t="s">
        <v>40</v>
      </c>
      <c r="I558">
        <v>160</v>
      </c>
      <c r="J558" t="s">
        <v>1305</v>
      </c>
      <c r="K558" t="s">
        <v>1322</v>
      </c>
      <c r="L558" t="s">
        <v>1272</v>
      </c>
    </row>
    <row r="559" spans="1:12" x14ac:dyDescent="0.3">
      <c r="A559" t="s">
        <v>710</v>
      </c>
      <c r="B559" t="s">
        <v>1356</v>
      </c>
      <c r="C559" t="s">
        <v>1304</v>
      </c>
      <c r="D559" t="s">
        <v>1336</v>
      </c>
      <c r="E559" t="s">
        <v>20</v>
      </c>
      <c r="F559" t="s">
        <v>1298</v>
      </c>
      <c r="G559" s="8">
        <v>43549</v>
      </c>
      <c r="H559" t="s">
        <v>1292</v>
      </c>
      <c r="I559" t="s">
        <v>1292</v>
      </c>
      <c r="K559" t="s">
        <v>1288</v>
      </c>
      <c r="L559" s="20">
        <v>28144</v>
      </c>
    </row>
    <row r="560" spans="1:12" x14ac:dyDescent="0.3">
      <c r="A560" t="s">
        <v>711</v>
      </c>
      <c r="B560" t="s">
        <v>1358</v>
      </c>
      <c r="C560" t="s">
        <v>1304</v>
      </c>
      <c r="D560" t="s">
        <v>15</v>
      </c>
      <c r="E560" t="s">
        <v>27</v>
      </c>
      <c r="F560" t="s">
        <v>1291</v>
      </c>
      <c r="G560" t="s">
        <v>1286</v>
      </c>
      <c r="H560" t="s">
        <v>12</v>
      </c>
      <c r="I560">
        <v>200</v>
      </c>
      <c r="J560" t="s">
        <v>1283</v>
      </c>
      <c r="K560" t="s">
        <v>1331</v>
      </c>
      <c r="L560" t="s">
        <v>1564</v>
      </c>
    </row>
    <row r="561" spans="1:12" x14ac:dyDescent="0.3">
      <c r="A561" t="s">
        <v>712</v>
      </c>
      <c r="B561" t="s">
        <v>1359</v>
      </c>
      <c r="C561">
        <v>35</v>
      </c>
      <c r="D561" t="s">
        <v>15</v>
      </c>
      <c r="E561" t="s">
        <v>11</v>
      </c>
      <c r="F561" t="s">
        <v>1298</v>
      </c>
      <c r="G561" s="8">
        <v>43549</v>
      </c>
      <c r="H561" t="s">
        <v>40</v>
      </c>
      <c r="I561" t="s">
        <v>1292</v>
      </c>
      <c r="K561" t="s">
        <v>1331</v>
      </c>
      <c r="L561" s="20">
        <v>21062</v>
      </c>
    </row>
    <row r="562" spans="1:12" x14ac:dyDescent="0.3">
      <c r="A562" t="s">
        <v>713</v>
      </c>
      <c r="B562" t="s">
        <v>1361</v>
      </c>
      <c r="C562">
        <v>60</v>
      </c>
      <c r="D562" t="s">
        <v>10</v>
      </c>
      <c r="E562" t="s">
        <v>11</v>
      </c>
      <c r="F562" t="s">
        <v>1284</v>
      </c>
      <c r="G562" s="20">
        <v>43195</v>
      </c>
      <c r="H562" t="s">
        <v>21</v>
      </c>
      <c r="I562">
        <v>160</v>
      </c>
      <c r="J562" t="s">
        <v>1283</v>
      </c>
      <c r="K562" t="s">
        <v>1288</v>
      </c>
      <c r="L562" s="8">
        <v>34338</v>
      </c>
    </row>
    <row r="563" spans="1:12" x14ac:dyDescent="0.3">
      <c r="A563" t="s">
        <v>714</v>
      </c>
      <c r="B563" t="s">
        <v>1362</v>
      </c>
      <c r="C563">
        <v>70</v>
      </c>
      <c r="D563" t="s">
        <v>1336</v>
      </c>
      <c r="E563" t="s">
        <v>31</v>
      </c>
      <c r="F563" t="s">
        <v>1284</v>
      </c>
      <c r="G563" s="20">
        <v>43195</v>
      </c>
      <c r="H563" t="s">
        <v>21</v>
      </c>
      <c r="I563">
        <v>160</v>
      </c>
      <c r="J563" t="s">
        <v>1281</v>
      </c>
      <c r="K563" t="s">
        <v>1331</v>
      </c>
      <c r="L563" s="20">
        <v>18838</v>
      </c>
    </row>
    <row r="564" spans="1:12" x14ac:dyDescent="0.3">
      <c r="A564" t="s">
        <v>715</v>
      </c>
      <c r="B564" t="s">
        <v>1364</v>
      </c>
      <c r="C564" t="s">
        <v>1304</v>
      </c>
      <c r="D564" t="s">
        <v>15</v>
      </c>
      <c r="E564" t="s">
        <v>31</v>
      </c>
      <c r="F564" t="s">
        <v>1307</v>
      </c>
      <c r="G564" s="20">
        <v>43195</v>
      </c>
      <c r="H564" t="s">
        <v>40</v>
      </c>
      <c r="I564">
        <v>220</v>
      </c>
      <c r="J564" t="s">
        <v>1305</v>
      </c>
      <c r="K564" t="s">
        <v>1293</v>
      </c>
      <c r="L564" t="s">
        <v>1331</v>
      </c>
    </row>
    <row r="565" spans="1:12" x14ac:dyDescent="0.3">
      <c r="A565" t="s">
        <v>716</v>
      </c>
      <c r="B565" t="s">
        <v>1365</v>
      </c>
      <c r="C565" t="s">
        <v>1283</v>
      </c>
      <c r="D565" t="s">
        <v>15</v>
      </c>
      <c r="E565" t="s">
        <v>16</v>
      </c>
      <c r="F565" t="s">
        <v>1307</v>
      </c>
      <c r="G565" t="s">
        <v>1286</v>
      </c>
      <c r="H565" t="s">
        <v>12</v>
      </c>
      <c r="I565" t="s">
        <v>1292</v>
      </c>
      <c r="J565" t="s">
        <v>1281</v>
      </c>
      <c r="K565" t="s">
        <v>1331</v>
      </c>
      <c r="L565" t="s">
        <v>1500</v>
      </c>
    </row>
    <row r="566" spans="1:12" x14ac:dyDescent="0.3">
      <c r="A566" t="s">
        <v>717</v>
      </c>
      <c r="B566" t="s">
        <v>1366</v>
      </c>
      <c r="C566" t="s">
        <v>1304</v>
      </c>
      <c r="D566" t="s">
        <v>10</v>
      </c>
      <c r="E566" t="s">
        <v>16</v>
      </c>
      <c r="F566" t="s">
        <v>1280</v>
      </c>
      <c r="G566" s="20">
        <v>43195</v>
      </c>
      <c r="H566" t="s">
        <v>40</v>
      </c>
      <c r="I566" t="s">
        <v>1292</v>
      </c>
      <c r="J566" t="s">
        <v>1305</v>
      </c>
      <c r="K566" t="s">
        <v>1293</v>
      </c>
      <c r="L566" s="20">
        <v>24090</v>
      </c>
    </row>
    <row r="567" spans="1:12" x14ac:dyDescent="0.3">
      <c r="A567" t="s">
        <v>718</v>
      </c>
      <c r="B567" t="s">
        <v>1367</v>
      </c>
      <c r="C567">
        <v>70</v>
      </c>
      <c r="D567" t="s">
        <v>10</v>
      </c>
      <c r="E567" t="s">
        <v>16</v>
      </c>
      <c r="F567" t="s">
        <v>1284</v>
      </c>
      <c r="G567" s="8">
        <v>43845</v>
      </c>
      <c r="H567" t="s">
        <v>40</v>
      </c>
      <c r="I567">
        <v>200</v>
      </c>
      <c r="J567" t="s">
        <v>1287</v>
      </c>
      <c r="K567" t="s">
        <v>1322</v>
      </c>
      <c r="L567" s="20">
        <v>37399</v>
      </c>
    </row>
    <row r="568" spans="1:12" x14ac:dyDescent="0.3">
      <c r="A568" t="s">
        <v>719</v>
      </c>
      <c r="B568" t="s">
        <v>116</v>
      </c>
      <c r="C568">
        <v>60</v>
      </c>
      <c r="D568" t="s">
        <v>1336</v>
      </c>
      <c r="E568" t="s">
        <v>31</v>
      </c>
      <c r="F568" t="s">
        <v>1307</v>
      </c>
      <c r="G568" s="20">
        <v>43195</v>
      </c>
      <c r="H568" t="s">
        <v>1292</v>
      </c>
      <c r="I568">
        <v>200</v>
      </c>
      <c r="J568" t="s">
        <v>1283</v>
      </c>
      <c r="K568" t="s">
        <v>1322</v>
      </c>
      <c r="L568" s="8">
        <v>23545</v>
      </c>
    </row>
    <row r="569" spans="1:12" x14ac:dyDescent="0.3">
      <c r="A569" t="s">
        <v>720</v>
      </c>
      <c r="B569" t="s">
        <v>1369</v>
      </c>
      <c r="C569">
        <v>60</v>
      </c>
      <c r="D569" t="s">
        <v>15</v>
      </c>
      <c r="E569" t="s">
        <v>31</v>
      </c>
      <c r="F569" t="s">
        <v>1298</v>
      </c>
      <c r="G569" s="8">
        <v>43549</v>
      </c>
      <c r="H569" t="s">
        <v>21</v>
      </c>
      <c r="I569">
        <v>220</v>
      </c>
      <c r="J569" t="s">
        <v>1287</v>
      </c>
      <c r="K569" t="s">
        <v>1283</v>
      </c>
      <c r="L569" t="s">
        <v>1565</v>
      </c>
    </row>
    <row r="570" spans="1:12" x14ac:dyDescent="0.3">
      <c r="A570" t="s">
        <v>721</v>
      </c>
      <c r="B570" t="s">
        <v>1370</v>
      </c>
      <c r="C570" t="s">
        <v>1283</v>
      </c>
      <c r="D570" t="s">
        <v>1336</v>
      </c>
      <c r="E570" t="s">
        <v>31</v>
      </c>
      <c r="F570" t="s">
        <v>1291</v>
      </c>
      <c r="G570" s="8">
        <v>43549</v>
      </c>
      <c r="H570" t="s">
        <v>1292</v>
      </c>
      <c r="I570">
        <v>180</v>
      </c>
      <c r="J570" t="s">
        <v>1287</v>
      </c>
      <c r="K570" t="s">
        <v>1293</v>
      </c>
      <c r="L570" s="8">
        <v>40437</v>
      </c>
    </row>
    <row r="571" spans="1:12" x14ac:dyDescent="0.3">
      <c r="A571" t="s">
        <v>722</v>
      </c>
      <c r="B571" t="s">
        <v>1371</v>
      </c>
      <c r="C571" t="s">
        <v>1304</v>
      </c>
      <c r="D571" t="s">
        <v>15</v>
      </c>
      <c r="E571" t="s">
        <v>11</v>
      </c>
      <c r="F571" t="s">
        <v>1298</v>
      </c>
      <c r="G571" s="8">
        <v>43549</v>
      </c>
      <c r="H571" t="s">
        <v>1292</v>
      </c>
      <c r="I571">
        <v>180</v>
      </c>
      <c r="J571" t="s">
        <v>1305</v>
      </c>
      <c r="K571" t="s">
        <v>1322</v>
      </c>
      <c r="L571" s="8">
        <v>42333</v>
      </c>
    </row>
    <row r="572" spans="1:12" x14ac:dyDescent="0.3">
      <c r="A572" t="s">
        <v>723</v>
      </c>
      <c r="B572" t="s">
        <v>1373</v>
      </c>
      <c r="C572">
        <v>60</v>
      </c>
      <c r="D572" t="s">
        <v>1336</v>
      </c>
      <c r="E572" t="s">
        <v>31</v>
      </c>
      <c r="F572" t="s">
        <v>1291</v>
      </c>
      <c r="G572" t="s">
        <v>1286</v>
      </c>
      <c r="H572" t="s">
        <v>40</v>
      </c>
      <c r="I572">
        <v>180</v>
      </c>
      <c r="J572" t="s">
        <v>1281</v>
      </c>
      <c r="K572" t="s">
        <v>1331</v>
      </c>
      <c r="L572" s="8">
        <v>21428</v>
      </c>
    </row>
    <row r="573" spans="1:12" x14ac:dyDescent="0.3">
      <c r="A573" t="s">
        <v>724</v>
      </c>
      <c r="B573" t="s">
        <v>1374</v>
      </c>
      <c r="C573">
        <v>70</v>
      </c>
      <c r="D573" t="s">
        <v>10</v>
      </c>
      <c r="E573" t="s">
        <v>11</v>
      </c>
      <c r="F573" t="s">
        <v>1307</v>
      </c>
      <c r="G573" s="8">
        <v>43549</v>
      </c>
      <c r="H573" t="s">
        <v>1292</v>
      </c>
      <c r="I573" t="s">
        <v>1292</v>
      </c>
      <c r="K573" t="s">
        <v>1288</v>
      </c>
      <c r="L573" s="20">
        <v>20914</v>
      </c>
    </row>
    <row r="574" spans="1:12" x14ac:dyDescent="0.3">
      <c r="A574" t="s">
        <v>725</v>
      </c>
      <c r="B574" t="s">
        <v>1371</v>
      </c>
      <c r="C574">
        <v>35</v>
      </c>
      <c r="D574" t="s">
        <v>15</v>
      </c>
      <c r="E574" t="s">
        <v>16</v>
      </c>
      <c r="F574" t="s">
        <v>1280</v>
      </c>
      <c r="G574" t="s">
        <v>1286</v>
      </c>
      <c r="H574" t="s">
        <v>21</v>
      </c>
      <c r="I574" t="s">
        <v>1292</v>
      </c>
      <c r="J574" t="s">
        <v>1305</v>
      </c>
      <c r="K574" t="s">
        <v>1288</v>
      </c>
      <c r="L574" s="20">
        <v>40335</v>
      </c>
    </row>
    <row r="575" spans="1:12" x14ac:dyDescent="0.3">
      <c r="A575" t="s">
        <v>726</v>
      </c>
      <c r="B575" t="s">
        <v>1371</v>
      </c>
      <c r="C575">
        <v>25</v>
      </c>
      <c r="D575" t="s">
        <v>1336</v>
      </c>
      <c r="E575" t="s">
        <v>16</v>
      </c>
      <c r="F575" t="s">
        <v>1298</v>
      </c>
      <c r="G575" t="s">
        <v>1286</v>
      </c>
      <c r="H575" t="s">
        <v>1292</v>
      </c>
      <c r="I575">
        <v>160</v>
      </c>
      <c r="K575" t="s">
        <v>1293</v>
      </c>
      <c r="L575" t="s">
        <v>1566</v>
      </c>
    </row>
    <row r="576" spans="1:12" x14ac:dyDescent="0.3">
      <c r="A576" t="s">
        <v>727</v>
      </c>
      <c r="B576" t="s">
        <v>1375</v>
      </c>
      <c r="C576">
        <v>25</v>
      </c>
      <c r="D576" t="s">
        <v>10</v>
      </c>
      <c r="E576" t="s">
        <v>16</v>
      </c>
      <c r="F576" t="s">
        <v>1298</v>
      </c>
      <c r="G576" s="20">
        <v>43195</v>
      </c>
      <c r="H576" t="s">
        <v>21</v>
      </c>
      <c r="I576" t="s">
        <v>1292</v>
      </c>
      <c r="J576" t="s">
        <v>1287</v>
      </c>
      <c r="K576" t="s">
        <v>1283</v>
      </c>
      <c r="L576">
        <v>187871</v>
      </c>
    </row>
    <row r="577" spans="1:12" x14ac:dyDescent="0.3">
      <c r="A577" t="s">
        <v>728</v>
      </c>
      <c r="B577" t="s">
        <v>1376</v>
      </c>
      <c r="C577">
        <v>25</v>
      </c>
      <c r="D577" t="s">
        <v>10</v>
      </c>
      <c r="E577" t="s">
        <v>27</v>
      </c>
      <c r="F577" t="s">
        <v>1298</v>
      </c>
      <c r="G577" s="8">
        <v>43845</v>
      </c>
      <c r="H577" t="s">
        <v>1292</v>
      </c>
      <c r="I577" t="s">
        <v>1292</v>
      </c>
      <c r="K577" t="s">
        <v>1331</v>
      </c>
      <c r="L577" s="8">
        <v>23776</v>
      </c>
    </row>
    <row r="578" spans="1:12" x14ac:dyDescent="0.3">
      <c r="A578" t="s">
        <v>729</v>
      </c>
      <c r="B578" t="s">
        <v>1377</v>
      </c>
      <c r="C578" t="s">
        <v>1304</v>
      </c>
      <c r="D578" t="s">
        <v>1336</v>
      </c>
      <c r="E578" t="s">
        <v>27</v>
      </c>
      <c r="F578" t="s">
        <v>1291</v>
      </c>
      <c r="G578" s="20">
        <v>43195</v>
      </c>
      <c r="H578" t="s">
        <v>21</v>
      </c>
      <c r="I578" t="s">
        <v>1292</v>
      </c>
      <c r="J578" t="s">
        <v>1281</v>
      </c>
      <c r="K578" t="s">
        <v>1293</v>
      </c>
      <c r="L578" t="s">
        <v>1500</v>
      </c>
    </row>
    <row r="579" spans="1:12" x14ac:dyDescent="0.3">
      <c r="A579" t="s">
        <v>730</v>
      </c>
      <c r="B579" t="s">
        <v>1378</v>
      </c>
      <c r="C579" t="s">
        <v>1283</v>
      </c>
      <c r="D579" t="s">
        <v>15</v>
      </c>
      <c r="E579" t="s">
        <v>20</v>
      </c>
      <c r="F579" t="s">
        <v>1307</v>
      </c>
      <c r="G579" s="20">
        <v>43195</v>
      </c>
      <c r="H579" t="s">
        <v>1292</v>
      </c>
      <c r="I579">
        <v>220</v>
      </c>
      <c r="J579" t="s">
        <v>1305</v>
      </c>
      <c r="K579" t="s">
        <v>1288</v>
      </c>
      <c r="L579" s="8">
        <v>23536</v>
      </c>
    </row>
    <row r="580" spans="1:12" x14ac:dyDescent="0.3">
      <c r="A580" t="s">
        <v>731</v>
      </c>
      <c r="B580" t="s">
        <v>1379</v>
      </c>
      <c r="C580">
        <v>60</v>
      </c>
      <c r="D580" t="s">
        <v>15</v>
      </c>
      <c r="E580" t="s">
        <v>20</v>
      </c>
      <c r="F580" t="s">
        <v>1298</v>
      </c>
      <c r="G580" t="s">
        <v>1286</v>
      </c>
      <c r="H580" t="s">
        <v>1292</v>
      </c>
      <c r="I580" t="s">
        <v>1292</v>
      </c>
      <c r="J580" t="s">
        <v>1281</v>
      </c>
      <c r="K580" t="s">
        <v>1293</v>
      </c>
      <c r="L580" s="8">
        <v>24842</v>
      </c>
    </row>
    <row r="581" spans="1:12" x14ac:dyDescent="0.3">
      <c r="A581" t="s">
        <v>732</v>
      </c>
      <c r="B581" t="s">
        <v>1380</v>
      </c>
      <c r="C581">
        <v>35</v>
      </c>
      <c r="D581" t="s">
        <v>10</v>
      </c>
      <c r="E581" t="s">
        <v>20</v>
      </c>
      <c r="F581" t="s">
        <v>1298</v>
      </c>
      <c r="G581" t="s">
        <v>1286</v>
      </c>
      <c r="H581" t="s">
        <v>12</v>
      </c>
      <c r="I581">
        <v>200</v>
      </c>
      <c r="J581" t="s">
        <v>1281</v>
      </c>
      <c r="K581" t="s">
        <v>1331</v>
      </c>
      <c r="L581" s="8">
        <v>18883</v>
      </c>
    </row>
    <row r="582" spans="1:12" x14ac:dyDescent="0.3">
      <c r="A582" t="s">
        <v>733</v>
      </c>
      <c r="B582" t="s">
        <v>1381</v>
      </c>
      <c r="C582">
        <v>70</v>
      </c>
      <c r="D582" t="s">
        <v>15</v>
      </c>
      <c r="E582" t="s">
        <v>27</v>
      </c>
      <c r="F582" t="s">
        <v>1280</v>
      </c>
      <c r="G582" s="8">
        <v>43549</v>
      </c>
      <c r="H582" t="s">
        <v>21</v>
      </c>
      <c r="I582">
        <v>200</v>
      </c>
      <c r="J582" t="s">
        <v>1305</v>
      </c>
      <c r="K582" t="s">
        <v>1322</v>
      </c>
      <c r="L582" s="20">
        <v>41096</v>
      </c>
    </row>
    <row r="583" spans="1:12" x14ac:dyDescent="0.3">
      <c r="A583" t="s">
        <v>734</v>
      </c>
      <c r="B583" t="s">
        <v>1383</v>
      </c>
      <c r="C583">
        <v>35</v>
      </c>
      <c r="D583" t="s">
        <v>15</v>
      </c>
      <c r="E583" t="s">
        <v>27</v>
      </c>
      <c r="F583" t="s">
        <v>1280</v>
      </c>
      <c r="G583" s="8">
        <v>43549</v>
      </c>
      <c r="H583" t="s">
        <v>21</v>
      </c>
      <c r="I583">
        <v>160</v>
      </c>
      <c r="J583" t="s">
        <v>1281</v>
      </c>
      <c r="K583" t="s">
        <v>1331</v>
      </c>
      <c r="L583" t="s">
        <v>1515</v>
      </c>
    </row>
    <row r="584" spans="1:12" x14ac:dyDescent="0.3">
      <c r="A584" t="s">
        <v>735</v>
      </c>
      <c r="B584" t="s">
        <v>1384</v>
      </c>
      <c r="C584">
        <v>70</v>
      </c>
      <c r="D584" t="s">
        <v>15</v>
      </c>
      <c r="E584" t="s">
        <v>20</v>
      </c>
      <c r="F584" t="s">
        <v>1307</v>
      </c>
      <c r="G584" s="20">
        <v>43195</v>
      </c>
      <c r="H584" t="s">
        <v>21</v>
      </c>
      <c r="I584">
        <v>220</v>
      </c>
      <c r="J584" t="s">
        <v>1283</v>
      </c>
      <c r="K584" t="s">
        <v>1322</v>
      </c>
      <c r="L584" t="s">
        <v>1567</v>
      </c>
    </row>
    <row r="585" spans="1:12" x14ac:dyDescent="0.3">
      <c r="A585" t="s">
        <v>736</v>
      </c>
      <c r="B585" t="s">
        <v>1385</v>
      </c>
      <c r="C585" t="s">
        <v>1304</v>
      </c>
      <c r="D585" t="s">
        <v>10</v>
      </c>
      <c r="E585" t="s">
        <v>20</v>
      </c>
      <c r="F585" t="s">
        <v>1307</v>
      </c>
      <c r="G585" t="s">
        <v>1295</v>
      </c>
      <c r="H585" t="s">
        <v>17</v>
      </c>
      <c r="I585">
        <v>200</v>
      </c>
      <c r="J585" t="s">
        <v>1283</v>
      </c>
      <c r="K585" t="s">
        <v>1322</v>
      </c>
      <c r="L585" s="8">
        <v>40105</v>
      </c>
    </row>
    <row r="586" spans="1:12" x14ac:dyDescent="0.3">
      <c r="A586" t="s">
        <v>737</v>
      </c>
      <c r="B586" t="s">
        <v>1387</v>
      </c>
      <c r="C586">
        <v>25</v>
      </c>
      <c r="D586" t="s">
        <v>1336</v>
      </c>
      <c r="E586" t="s">
        <v>31</v>
      </c>
      <c r="F586" t="s">
        <v>1284</v>
      </c>
      <c r="G586" t="s">
        <v>1295</v>
      </c>
      <c r="H586" t="s">
        <v>1292</v>
      </c>
      <c r="I586">
        <v>220</v>
      </c>
      <c r="J586" t="s">
        <v>1283</v>
      </c>
      <c r="K586" t="s">
        <v>1322</v>
      </c>
      <c r="L586" s="8">
        <v>26933</v>
      </c>
    </row>
    <row r="587" spans="1:12" x14ac:dyDescent="0.3">
      <c r="A587" t="s">
        <v>738</v>
      </c>
      <c r="B587" t="s">
        <v>151</v>
      </c>
      <c r="C587" t="s">
        <v>1304</v>
      </c>
      <c r="D587" t="s">
        <v>15</v>
      </c>
      <c r="E587" t="s">
        <v>20</v>
      </c>
      <c r="F587" t="s">
        <v>1280</v>
      </c>
      <c r="G587" s="8">
        <v>43549</v>
      </c>
      <c r="H587" t="s">
        <v>21</v>
      </c>
      <c r="I587">
        <v>220</v>
      </c>
      <c r="K587" t="s">
        <v>1293</v>
      </c>
      <c r="L587" s="8">
        <v>31182</v>
      </c>
    </row>
    <row r="588" spans="1:12" x14ac:dyDescent="0.3">
      <c r="A588" t="s">
        <v>739</v>
      </c>
      <c r="B588" t="s">
        <v>1388</v>
      </c>
      <c r="C588" t="s">
        <v>1283</v>
      </c>
      <c r="D588" t="s">
        <v>10</v>
      </c>
      <c r="E588" t="s">
        <v>31</v>
      </c>
      <c r="F588" t="s">
        <v>1284</v>
      </c>
      <c r="G588" t="s">
        <v>1295</v>
      </c>
      <c r="H588" t="s">
        <v>17</v>
      </c>
      <c r="I588">
        <v>160</v>
      </c>
      <c r="J588" t="s">
        <v>1281</v>
      </c>
      <c r="K588" t="s">
        <v>1288</v>
      </c>
      <c r="L588" s="8">
        <v>41611</v>
      </c>
    </row>
    <row r="589" spans="1:12" x14ac:dyDescent="0.3">
      <c r="A589" t="s">
        <v>740</v>
      </c>
      <c r="B589" t="s">
        <v>1389</v>
      </c>
      <c r="C589" t="s">
        <v>1283</v>
      </c>
      <c r="D589" t="s">
        <v>10</v>
      </c>
      <c r="E589" t="s">
        <v>11</v>
      </c>
      <c r="F589" t="s">
        <v>1291</v>
      </c>
      <c r="G589" s="8">
        <v>43549</v>
      </c>
      <c r="H589" t="s">
        <v>12</v>
      </c>
      <c r="I589">
        <v>220</v>
      </c>
      <c r="J589" t="s">
        <v>1305</v>
      </c>
      <c r="K589" t="s">
        <v>1293</v>
      </c>
      <c r="L589" s="8">
        <v>40658</v>
      </c>
    </row>
    <row r="590" spans="1:12" x14ac:dyDescent="0.3">
      <c r="A590" t="s">
        <v>741</v>
      </c>
      <c r="B590" t="s">
        <v>1391</v>
      </c>
      <c r="C590">
        <v>70</v>
      </c>
      <c r="D590" t="s">
        <v>1336</v>
      </c>
      <c r="E590" t="s">
        <v>27</v>
      </c>
      <c r="F590" t="s">
        <v>1284</v>
      </c>
      <c r="G590" t="s">
        <v>1286</v>
      </c>
      <c r="H590" t="s">
        <v>21</v>
      </c>
      <c r="I590" t="s">
        <v>1292</v>
      </c>
      <c r="J590" t="s">
        <v>1305</v>
      </c>
      <c r="K590" t="s">
        <v>1288</v>
      </c>
      <c r="L590" t="s">
        <v>1568</v>
      </c>
    </row>
    <row r="591" spans="1:12" x14ac:dyDescent="0.3">
      <c r="A591" t="s">
        <v>742</v>
      </c>
      <c r="B591" t="s">
        <v>1392</v>
      </c>
      <c r="C591">
        <v>60</v>
      </c>
      <c r="D591" t="s">
        <v>15</v>
      </c>
      <c r="E591" t="s">
        <v>20</v>
      </c>
      <c r="F591" t="s">
        <v>1298</v>
      </c>
      <c r="G591" s="20">
        <v>43195</v>
      </c>
      <c r="H591" t="s">
        <v>21</v>
      </c>
      <c r="I591">
        <v>220</v>
      </c>
      <c r="K591" t="s">
        <v>1331</v>
      </c>
      <c r="L591" t="s">
        <v>1331</v>
      </c>
    </row>
    <row r="592" spans="1:12" x14ac:dyDescent="0.3">
      <c r="A592" t="s">
        <v>743</v>
      </c>
      <c r="B592" t="s">
        <v>1394</v>
      </c>
      <c r="C592">
        <v>60</v>
      </c>
      <c r="D592" t="s">
        <v>15</v>
      </c>
      <c r="E592" t="s">
        <v>27</v>
      </c>
      <c r="F592" t="s">
        <v>1284</v>
      </c>
      <c r="G592" s="8">
        <v>43845</v>
      </c>
      <c r="H592" t="s">
        <v>17</v>
      </c>
      <c r="I592">
        <v>160</v>
      </c>
      <c r="J592" t="s">
        <v>1305</v>
      </c>
      <c r="K592" t="s">
        <v>1283</v>
      </c>
      <c r="L592" s="8">
        <v>24796</v>
      </c>
    </row>
    <row r="593" spans="1:12" x14ac:dyDescent="0.3">
      <c r="A593" t="s">
        <v>744</v>
      </c>
      <c r="B593" t="s">
        <v>1395</v>
      </c>
      <c r="C593">
        <v>70</v>
      </c>
      <c r="D593" t="s">
        <v>1336</v>
      </c>
      <c r="E593" t="s">
        <v>27</v>
      </c>
      <c r="F593" t="s">
        <v>1307</v>
      </c>
      <c r="G593" s="20">
        <v>43195</v>
      </c>
      <c r="H593" t="s">
        <v>1292</v>
      </c>
      <c r="I593">
        <v>160</v>
      </c>
      <c r="J593" t="s">
        <v>1283</v>
      </c>
      <c r="K593" t="s">
        <v>1331</v>
      </c>
      <c r="L593" s="8">
        <v>31466</v>
      </c>
    </row>
    <row r="594" spans="1:12" x14ac:dyDescent="0.3">
      <c r="A594" t="s">
        <v>745</v>
      </c>
      <c r="B594" t="s">
        <v>1397</v>
      </c>
      <c r="C594" t="s">
        <v>1283</v>
      </c>
      <c r="D594" t="s">
        <v>1336</v>
      </c>
      <c r="E594" t="s">
        <v>27</v>
      </c>
      <c r="F594" t="s">
        <v>1291</v>
      </c>
      <c r="G594" s="8">
        <v>43549</v>
      </c>
      <c r="H594" t="s">
        <v>12</v>
      </c>
      <c r="I594">
        <v>160</v>
      </c>
      <c r="J594" t="s">
        <v>1281</v>
      </c>
      <c r="K594" t="s">
        <v>1293</v>
      </c>
      <c r="L594" t="s">
        <v>1272</v>
      </c>
    </row>
    <row r="595" spans="1:12" x14ac:dyDescent="0.3">
      <c r="A595" t="s">
        <v>746</v>
      </c>
      <c r="B595" t="s">
        <v>1398</v>
      </c>
      <c r="C595" t="s">
        <v>1283</v>
      </c>
      <c r="D595" t="s">
        <v>10</v>
      </c>
      <c r="E595" t="s">
        <v>11</v>
      </c>
      <c r="F595" t="s">
        <v>1298</v>
      </c>
      <c r="G595" s="8">
        <v>43549</v>
      </c>
      <c r="H595" t="s">
        <v>21</v>
      </c>
      <c r="I595">
        <v>200</v>
      </c>
      <c r="J595" t="s">
        <v>1305</v>
      </c>
      <c r="K595" t="s">
        <v>1293</v>
      </c>
      <c r="L595" s="8">
        <v>24820</v>
      </c>
    </row>
    <row r="596" spans="1:12" x14ac:dyDescent="0.3">
      <c r="A596" t="s">
        <v>747</v>
      </c>
      <c r="B596" t="s">
        <v>1399</v>
      </c>
      <c r="C596" t="s">
        <v>1283</v>
      </c>
      <c r="D596" t="s">
        <v>10</v>
      </c>
      <c r="E596" t="s">
        <v>16</v>
      </c>
      <c r="F596" t="s">
        <v>1284</v>
      </c>
      <c r="G596" s="20">
        <v>43195</v>
      </c>
      <c r="H596" t="s">
        <v>1292</v>
      </c>
      <c r="I596" t="s">
        <v>1292</v>
      </c>
      <c r="J596" t="s">
        <v>1305</v>
      </c>
      <c r="K596" t="s">
        <v>1288</v>
      </c>
      <c r="L596" s="20">
        <v>30777</v>
      </c>
    </row>
    <row r="597" spans="1:12" x14ac:dyDescent="0.3">
      <c r="A597" t="s">
        <v>748</v>
      </c>
      <c r="B597" t="s">
        <v>169</v>
      </c>
      <c r="C597" t="s">
        <v>1304</v>
      </c>
      <c r="D597" t="s">
        <v>1336</v>
      </c>
      <c r="E597" t="s">
        <v>20</v>
      </c>
      <c r="F597" t="s">
        <v>1291</v>
      </c>
      <c r="G597" s="8">
        <v>43549</v>
      </c>
      <c r="H597" t="s">
        <v>12</v>
      </c>
      <c r="I597">
        <v>200</v>
      </c>
      <c r="J597" t="s">
        <v>1287</v>
      </c>
      <c r="K597" t="s">
        <v>1293</v>
      </c>
      <c r="L597" s="20">
        <v>38114</v>
      </c>
    </row>
    <row r="598" spans="1:12" x14ac:dyDescent="0.3">
      <c r="A598" t="s">
        <v>749</v>
      </c>
      <c r="B598" t="s">
        <v>171</v>
      </c>
      <c r="C598" t="s">
        <v>1283</v>
      </c>
      <c r="D598" t="s">
        <v>15</v>
      </c>
      <c r="E598" t="s">
        <v>16</v>
      </c>
      <c r="F598" t="s">
        <v>1291</v>
      </c>
      <c r="G598" t="s">
        <v>1295</v>
      </c>
      <c r="H598" t="s">
        <v>40</v>
      </c>
      <c r="I598">
        <v>180</v>
      </c>
      <c r="J598" t="s">
        <v>1287</v>
      </c>
      <c r="K598" t="s">
        <v>1322</v>
      </c>
      <c r="L598" s="8">
        <v>21139</v>
      </c>
    </row>
    <row r="599" spans="1:12" x14ac:dyDescent="0.3">
      <c r="A599" t="s">
        <v>750</v>
      </c>
      <c r="B599" t="s">
        <v>1400</v>
      </c>
      <c r="C599">
        <v>35</v>
      </c>
      <c r="D599" t="s">
        <v>10</v>
      </c>
      <c r="E599" t="s">
        <v>16</v>
      </c>
      <c r="F599" t="s">
        <v>1298</v>
      </c>
      <c r="G599" t="s">
        <v>1295</v>
      </c>
      <c r="H599" t="s">
        <v>40</v>
      </c>
      <c r="I599" t="s">
        <v>1292</v>
      </c>
      <c r="J599" t="s">
        <v>1287</v>
      </c>
      <c r="K599" t="s">
        <v>1293</v>
      </c>
      <c r="L599" s="8">
        <v>22621</v>
      </c>
    </row>
    <row r="600" spans="1:12" x14ac:dyDescent="0.3">
      <c r="A600" t="s">
        <v>751</v>
      </c>
      <c r="B600" t="s">
        <v>175</v>
      </c>
      <c r="C600">
        <v>25</v>
      </c>
      <c r="D600" t="s">
        <v>10</v>
      </c>
      <c r="E600" t="s">
        <v>16</v>
      </c>
      <c r="F600" t="s">
        <v>1284</v>
      </c>
      <c r="G600" s="8">
        <v>43549</v>
      </c>
      <c r="H600" t="s">
        <v>12</v>
      </c>
      <c r="I600">
        <v>220</v>
      </c>
      <c r="J600" t="s">
        <v>1281</v>
      </c>
      <c r="K600" t="s">
        <v>1288</v>
      </c>
      <c r="L600" s="8">
        <v>27174</v>
      </c>
    </row>
    <row r="601" spans="1:12" x14ac:dyDescent="0.3">
      <c r="A601" t="s">
        <v>752</v>
      </c>
      <c r="B601" t="s">
        <v>1402</v>
      </c>
      <c r="C601" t="s">
        <v>1283</v>
      </c>
      <c r="D601" t="s">
        <v>15</v>
      </c>
      <c r="E601" t="s">
        <v>27</v>
      </c>
      <c r="F601" t="s">
        <v>1291</v>
      </c>
      <c r="G601" s="8">
        <v>43549</v>
      </c>
      <c r="H601" t="s">
        <v>17</v>
      </c>
      <c r="I601">
        <v>160</v>
      </c>
      <c r="J601" t="s">
        <v>1283</v>
      </c>
      <c r="K601" t="s">
        <v>1288</v>
      </c>
      <c r="L601" s="8">
        <v>33553</v>
      </c>
    </row>
    <row r="602" spans="1:12" x14ac:dyDescent="0.3">
      <c r="A602" t="s">
        <v>753</v>
      </c>
      <c r="B602" t="s">
        <v>1404</v>
      </c>
      <c r="C602">
        <v>70</v>
      </c>
      <c r="D602" t="s">
        <v>10</v>
      </c>
      <c r="E602" t="s">
        <v>31</v>
      </c>
      <c r="F602" t="s">
        <v>1291</v>
      </c>
      <c r="G602" t="s">
        <v>1295</v>
      </c>
      <c r="H602" t="s">
        <v>12</v>
      </c>
      <c r="I602">
        <v>180</v>
      </c>
      <c r="J602" t="s">
        <v>1283</v>
      </c>
      <c r="K602" t="s">
        <v>1322</v>
      </c>
      <c r="L602" s="8">
        <v>42230</v>
      </c>
    </row>
    <row r="603" spans="1:12" x14ac:dyDescent="0.3">
      <c r="A603" t="s">
        <v>754</v>
      </c>
      <c r="B603" t="s">
        <v>180</v>
      </c>
      <c r="C603">
        <v>25</v>
      </c>
      <c r="D603" t="s">
        <v>15</v>
      </c>
      <c r="E603" t="s">
        <v>27</v>
      </c>
      <c r="F603" t="s">
        <v>1280</v>
      </c>
      <c r="G603" s="8">
        <v>43549</v>
      </c>
      <c r="H603" t="s">
        <v>12</v>
      </c>
      <c r="I603" t="s">
        <v>1292</v>
      </c>
      <c r="J603" t="s">
        <v>1283</v>
      </c>
      <c r="K603" t="s">
        <v>1288</v>
      </c>
      <c r="L603" s="8">
        <v>19596</v>
      </c>
    </row>
    <row r="604" spans="1:12" x14ac:dyDescent="0.3">
      <c r="A604" t="s">
        <v>755</v>
      </c>
      <c r="B604" t="s">
        <v>1406</v>
      </c>
      <c r="C604" t="s">
        <v>1304</v>
      </c>
      <c r="D604" t="s">
        <v>15</v>
      </c>
      <c r="E604" t="s">
        <v>27</v>
      </c>
      <c r="F604" t="s">
        <v>1291</v>
      </c>
      <c r="G604" s="8">
        <v>43549</v>
      </c>
      <c r="H604" t="s">
        <v>17</v>
      </c>
      <c r="I604">
        <v>200</v>
      </c>
      <c r="J604" t="s">
        <v>1281</v>
      </c>
      <c r="K604" t="s">
        <v>1283</v>
      </c>
      <c r="L604" s="8">
        <v>31033</v>
      </c>
    </row>
    <row r="605" spans="1:12" x14ac:dyDescent="0.3">
      <c r="A605" t="s">
        <v>756</v>
      </c>
      <c r="B605" t="s">
        <v>1407</v>
      </c>
      <c r="C605">
        <v>70</v>
      </c>
      <c r="D605" t="s">
        <v>15</v>
      </c>
      <c r="E605" t="s">
        <v>16</v>
      </c>
      <c r="F605" t="s">
        <v>1280</v>
      </c>
      <c r="G605" s="20">
        <v>43195</v>
      </c>
      <c r="H605" t="s">
        <v>17</v>
      </c>
      <c r="I605">
        <v>160</v>
      </c>
      <c r="J605" t="s">
        <v>1281</v>
      </c>
      <c r="K605" t="s">
        <v>1331</v>
      </c>
      <c r="L605" s="8">
        <v>18650</v>
      </c>
    </row>
    <row r="606" spans="1:12" x14ac:dyDescent="0.3">
      <c r="A606" t="s">
        <v>757</v>
      </c>
      <c r="B606" t="s">
        <v>1408</v>
      </c>
      <c r="C606">
        <v>25</v>
      </c>
      <c r="D606" t="s">
        <v>1336</v>
      </c>
      <c r="E606" t="s">
        <v>27</v>
      </c>
      <c r="F606" t="s">
        <v>1284</v>
      </c>
      <c r="G606" s="8">
        <v>43845</v>
      </c>
      <c r="H606" t="s">
        <v>1292</v>
      </c>
      <c r="I606">
        <v>200</v>
      </c>
      <c r="J606" t="s">
        <v>1287</v>
      </c>
      <c r="K606" t="s">
        <v>1293</v>
      </c>
      <c r="L606" s="8">
        <v>38598</v>
      </c>
    </row>
    <row r="607" spans="1:12" x14ac:dyDescent="0.3">
      <c r="A607" t="s">
        <v>758</v>
      </c>
      <c r="B607" t="s">
        <v>1409</v>
      </c>
      <c r="C607">
        <v>70</v>
      </c>
      <c r="D607" t="s">
        <v>1336</v>
      </c>
      <c r="E607" t="s">
        <v>16</v>
      </c>
      <c r="F607" t="s">
        <v>1284</v>
      </c>
      <c r="G607" t="s">
        <v>1295</v>
      </c>
      <c r="H607" t="s">
        <v>1292</v>
      </c>
      <c r="I607" t="s">
        <v>1292</v>
      </c>
      <c r="J607" t="s">
        <v>1305</v>
      </c>
      <c r="K607" t="s">
        <v>1283</v>
      </c>
      <c r="L607" t="s">
        <v>1569</v>
      </c>
    </row>
    <row r="608" spans="1:12" x14ac:dyDescent="0.3">
      <c r="A608" t="s">
        <v>759</v>
      </c>
      <c r="B608" t="s">
        <v>1410</v>
      </c>
      <c r="C608" t="s">
        <v>1304</v>
      </c>
      <c r="D608" t="s">
        <v>1336</v>
      </c>
      <c r="E608" t="s">
        <v>31</v>
      </c>
      <c r="F608" t="s">
        <v>1284</v>
      </c>
      <c r="G608" s="20">
        <v>43195</v>
      </c>
      <c r="H608" t="s">
        <v>17</v>
      </c>
      <c r="I608" t="s">
        <v>1292</v>
      </c>
      <c r="K608" t="s">
        <v>1293</v>
      </c>
      <c r="L608" s="8">
        <v>41157</v>
      </c>
    </row>
    <row r="609" spans="1:12" x14ac:dyDescent="0.3">
      <c r="A609" t="s">
        <v>760</v>
      </c>
      <c r="B609" t="s">
        <v>1412</v>
      </c>
      <c r="C609">
        <v>35</v>
      </c>
      <c r="D609" t="s">
        <v>15</v>
      </c>
      <c r="E609" t="s">
        <v>20</v>
      </c>
      <c r="F609" t="s">
        <v>1307</v>
      </c>
      <c r="G609" s="8">
        <v>43845</v>
      </c>
      <c r="H609" t="s">
        <v>40</v>
      </c>
      <c r="I609">
        <v>180</v>
      </c>
      <c r="K609" t="s">
        <v>1283</v>
      </c>
      <c r="L609" s="8">
        <v>18933</v>
      </c>
    </row>
    <row r="610" spans="1:12" x14ac:dyDescent="0.3">
      <c r="A610" t="s">
        <v>761</v>
      </c>
      <c r="B610" t="s">
        <v>1414</v>
      </c>
      <c r="C610" t="s">
        <v>1304</v>
      </c>
      <c r="D610" t="s">
        <v>15</v>
      </c>
      <c r="E610" t="s">
        <v>16</v>
      </c>
      <c r="F610" t="s">
        <v>1284</v>
      </c>
      <c r="G610" s="8">
        <v>43549</v>
      </c>
      <c r="H610" t="s">
        <v>40</v>
      </c>
      <c r="I610">
        <v>220</v>
      </c>
      <c r="J610" t="s">
        <v>1305</v>
      </c>
      <c r="K610" t="s">
        <v>1293</v>
      </c>
      <c r="L610" t="s">
        <v>1570</v>
      </c>
    </row>
    <row r="611" spans="1:12" x14ac:dyDescent="0.3">
      <c r="A611" t="s">
        <v>762</v>
      </c>
      <c r="B611" t="s">
        <v>1415</v>
      </c>
      <c r="C611" t="s">
        <v>1304</v>
      </c>
      <c r="D611" t="s">
        <v>1336</v>
      </c>
      <c r="E611" t="s">
        <v>31</v>
      </c>
      <c r="F611" t="s">
        <v>1291</v>
      </c>
      <c r="G611" s="8">
        <v>43549</v>
      </c>
      <c r="H611" t="s">
        <v>12</v>
      </c>
      <c r="I611">
        <v>200</v>
      </c>
      <c r="J611" t="s">
        <v>1287</v>
      </c>
      <c r="K611" t="s">
        <v>1322</v>
      </c>
      <c r="L611" s="8">
        <v>40540</v>
      </c>
    </row>
    <row r="612" spans="1:12" x14ac:dyDescent="0.3">
      <c r="A612" t="s">
        <v>763</v>
      </c>
      <c r="B612" t="s">
        <v>198</v>
      </c>
      <c r="C612">
        <v>70</v>
      </c>
      <c r="D612" t="s">
        <v>10</v>
      </c>
      <c r="E612" t="s">
        <v>20</v>
      </c>
      <c r="F612" t="s">
        <v>1298</v>
      </c>
      <c r="G612" s="20">
        <v>43195</v>
      </c>
      <c r="H612" t="s">
        <v>21</v>
      </c>
      <c r="I612">
        <v>180</v>
      </c>
      <c r="J612" t="s">
        <v>1305</v>
      </c>
      <c r="K612" t="s">
        <v>1288</v>
      </c>
      <c r="L612" t="s">
        <v>1571</v>
      </c>
    </row>
    <row r="613" spans="1:12" x14ac:dyDescent="0.3">
      <c r="A613" t="s">
        <v>764</v>
      </c>
      <c r="B613" t="s">
        <v>200</v>
      </c>
      <c r="C613">
        <v>60</v>
      </c>
      <c r="D613" t="s">
        <v>15</v>
      </c>
      <c r="E613" t="s">
        <v>11</v>
      </c>
      <c r="F613" t="s">
        <v>1280</v>
      </c>
      <c r="G613" s="8">
        <v>43549</v>
      </c>
      <c r="H613" t="s">
        <v>12</v>
      </c>
      <c r="I613">
        <v>160</v>
      </c>
      <c r="J613" t="s">
        <v>1305</v>
      </c>
      <c r="K613" t="s">
        <v>1288</v>
      </c>
      <c r="L613" s="20">
        <v>40167</v>
      </c>
    </row>
    <row r="614" spans="1:12" x14ac:dyDescent="0.3">
      <c r="A614" t="s">
        <v>765</v>
      </c>
      <c r="B614" t="s">
        <v>1416</v>
      </c>
      <c r="C614" t="s">
        <v>1283</v>
      </c>
      <c r="D614" t="s">
        <v>10</v>
      </c>
      <c r="E614" t="s">
        <v>16</v>
      </c>
      <c r="F614" t="s">
        <v>1307</v>
      </c>
      <c r="G614" t="s">
        <v>1286</v>
      </c>
      <c r="H614" t="s">
        <v>12</v>
      </c>
      <c r="I614">
        <v>220</v>
      </c>
      <c r="K614" t="s">
        <v>1322</v>
      </c>
      <c r="L614" t="s">
        <v>1500</v>
      </c>
    </row>
    <row r="615" spans="1:12" x14ac:dyDescent="0.3">
      <c r="A615" t="s">
        <v>766</v>
      </c>
      <c r="B615" t="s">
        <v>1417</v>
      </c>
      <c r="C615" t="s">
        <v>1283</v>
      </c>
      <c r="D615" t="s">
        <v>10</v>
      </c>
      <c r="E615" t="s">
        <v>16</v>
      </c>
      <c r="F615" t="s">
        <v>1284</v>
      </c>
      <c r="G615" s="20">
        <v>43195</v>
      </c>
      <c r="H615" t="s">
        <v>21</v>
      </c>
      <c r="I615">
        <v>180</v>
      </c>
      <c r="J615" t="s">
        <v>1287</v>
      </c>
      <c r="K615" t="s">
        <v>1283</v>
      </c>
      <c r="L615" s="20">
        <v>22668</v>
      </c>
    </row>
    <row r="616" spans="1:12" x14ac:dyDescent="0.3">
      <c r="A616" t="s">
        <v>767</v>
      </c>
      <c r="B616" t="s">
        <v>1419</v>
      </c>
      <c r="C616">
        <v>35</v>
      </c>
      <c r="D616" t="s">
        <v>15</v>
      </c>
      <c r="E616" t="s">
        <v>11</v>
      </c>
      <c r="F616" t="s">
        <v>1284</v>
      </c>
      <c r="G616" s="8">
        <v>43845</v>
      </c>
      <c r="H616" t="s">
        <v>17</v>
      </c>
      <c r="I616">
        <v>200</v>
      </c>
      <c r="J616" t="s">
        <v>1281</v>
      </c>
      <c r="K616" t="s">
        <v>1331</v>
      </c>
      <c r="L616" s="20">
        <v>22204</v>
      </c>
    </row>
    <row r="617" spans="1:12" x14ac:dyDescent="0.3">
      <c r="A617" t="s">
        <v>768</v>
      </c>
      <c r="B617" t="s">
        <v>1421</v>
      </c>
      <c r="C617">
        <v>35</v>
      </c>
      <c r="D617" t="s">
        <v>15</v>
      </c>
      <c r="E617" t="s">
        <v>11</v>
      </c>
      <c r="F617" t="s">
        <v>1298</v>
      </c>
      <c r="G617" s="20">
        <v>43195</v>
      </c>
      <c r="H617" t="s">
        <v>40</v>
      </c>
      <c r="I617" t="s">
        <v>1292</v>
      </c>
      <c r="K617" t="s">
        <v>1283</v>
      </c>
      <c r="L617" s="8">
        <v>32785</v>
      </c>
    </row>
    <row r="618" spans="1:12" x14ac:dyDescent="0.3">
      <c r="A618" t="s">
        <v>769</v>
      </c>
      <c r="B618" t="s">
        <v>1422</v>
      </c>
      <c r="C618" t="s">
        <v>1283</v>
      </c>
      <c r="D618" t="s">
        <v>10</v>
      </c>
      <c r="E618" t="s">
        <v>16</v>
      </c>
      <c r="F618" t="s">
        <v>1298</v>
      </c>
      <c r="G618" t="s">
        <v>1295</v>
      </c>
      <c r="H618" t="s">
        <v>12</v>
      </c>
      <c r="I618">
        <v>160</v>
      </c>
      <c r="J618" t="s">
        <v>1281</v>
      </c>
      <c r="K618" t="s">
        <v>1288</v>
      </c>
      <c r="L618" s="8">
        <v>41160</v>
      </c>
    </row>
    <row r="619" spans="1:12" x14ac:dyDescent="0.3">
      <c r="A619" t="s">
        <v>770</v>
      </c>
      <c r="B619" t="s">
        <v>1423</v>
      </c>
      <c r="C619">
        <v>60</v>
      </c>
      <c r="D619" t="s">
        <v>10</v>
      </c>
      <c r="E619" t="s">
        <v>11</v>
      </c>
      <c r="F619" t="s">
        <v>1307</v>
      </c>
      <c r="G619" s="20">
        <v>43195</v>
      </c>
      <c r="H619" t="s">
        <v>21</v>
      </c>
      <c r="I619">
        <v>200</v>
      </c>
      <c r="J619" t="s">
        <v>1287</v>
      </c>
      <c r="K619" t="s">
        <v>1331</v>
      </c>
      <c r="L619" s="20">
        <v>33750</v>
      </c>
    </row>
    <row r="620" spans="1:12" x14ac:dyDescent="0.3">
      <c r="A620" t="s">
        <v>771</v>
      </c>
      <c r="B620" t="s">
        <v>1425</v>
      </c>
      <c r="C620" t="s">
        <v>1283</v>
      </c>
      <c r="D620" t="s">
        <v>1336</v>
      </c>
      <c r="E620" t="s">
        <v>27</v>
      </c>
      <c r="F620" t="s">
        <v>1280</v>
      </c>
      <c r="G620" s="8">
        <v>43549</v>
      </c>
      <c r="H620" t="s">
        <v>1292</v>
      </c>
      <c r="I620">
        <v>220</v>
      </c>
      <c r="J620" t="s">
        <v>1305</v>
      </c>
      <c r="K620" t="s">
        <v>1293</v>
      </c>
      <c r="L620" t="s">
        <v>1572</v>
      </c>
    </row>
    <row r="621" spans="1:12" x14ac:dyDescent="0.3">
      <c r="A621" t="s">
        <v>772</v>
      </c>
      <c r="B621" t="s">
        <v>1427</v>
      </c>
      <c r="C621">
        <v>60</v>
      </c>
      <c r="D621" t="s">
        <v>1336</v>
      </c>
      <c r="E621" t="s">
        <v>20</v>
      </c>
      <c r="F621" t="s">
        <v>1284</v>
      </c>
      <c r="G621" s="8">
        <v>43549</v>
      </c>
      <c r="H621" t="s">
        <v>12</v>
      </c>
      <c r="I621">
        <v>220</v>
      </c>
      <c r="J621" t="s">
        <v>1283</v>
      </c>
      <c r="K621" t="s">
        <v>1331</v>
      </c>
      <c r="L621" s="20">
        <v>28713</v>
      </c>
    </row>
    <row r="622" spans="1:12" x14ac:dyDescent="0.3">
      <c r="A622" t="s">
        <v>773</v>
      </c>
      <c r="B622" t="s">
        <v>215</v>
      </c>
      <c r="C622">
        <v>35</v>
      </c>
      <c r="D622" t="s">
        <v>15</v>
      </c>
      <c r="E622" t="s">
        <v>20</v>
      </c>
      <c r="F622" t="s">
        <v>1307</v>
      </c>
      <c r="G622" t="s">
        <v>1286</v>
      </c>
      <c r="H622" t="s">
        <v>40</v>
      </c>
      <c r="I622" t="s">
        <v>1292</v>
      </c>
      <c r="J622" t="s">
        <v>1283</v>
      </c>
      <c r="K622" t="s">
        <v>1283</v>
      </c>
      <c r="L622" t="s">
        <v>1573</v>
      </c>
    </row>
    <row r="623" spans="1:12" x14ac:dyDescent="0.3">
      <c r="A623" t="s">
        <v>774</v>
      </c>
      <c r="B623" t="s">
        <v>1428</v>
      </c>
      <c r="C623">
        <v>25</v>
      </c>
      <c r="D623" t="s">
        <v>1336</v>
      </c>
      <c r="E623" t="s">
        <v>20</v>
      </c>
      <c r="F623" t="s">
        <v>1291</v>
      </c>
      <c r="G623" t="s">
        <v>1286</v>
      </c>
      <c r="H623" t="s">
        <v>17</v>
      </c>
      <c r="I623" t="s">
        <v>1292</v>
      </c>
      <c r="J623" t="s">
        <v>1287</v>
      </c>
      <c r="K623" t="s">
        <v>1322</v>
      </c>
      <c r="L623" s="8">
        <v>19199</v>
      </c>
    </row>
    <row r="624" spans="1:12" x14ac:dyDescent="0.3">
      <c r="A624" t="s">
        <v>775</v>
      </c>
      <c r="B624" t="s">
        <v>219</v>
      </c>
      <c r="C624">
        <v>70</v>
      </c>
      <c r="D624" t="s">
        <v>1336</v>
      </c>
      <c r="E624" t="s">
        <v>27</v>
      </c>
      <c r="F624" t="s">
        <v>1291</v>
      </c>
      <c r="G624" t="s">
        <v>1286</v>
      </c>
      <c r="H624" t="s">
        <v>12</v>
      </c>
      <c r="I624">
        <v>160</v>
      </c>
      <c r="J624" t="s">
        <v>1283</v>
      </c>
      <c r="K624" t="s">
        <v>1293</v>
      </c>
      <c r="L624" t="s">
        <v>1574</v>
      </c>
    </row>
    <row r="625" spans="1:12" x14ac:dyDescent="0.3">
      <c r="A625" t="s">
        <v>776</v>
      </c>
      <c r="B625" t="s">
        <v>221</v>
      </c>
      <c r="C625">
        <v>35</v>
      </c>
      <c r="D625" t="s">
        <v>1336</v>
      </c>
      <c r="E625" t="s">
        <v>11</v>
      </c>
      <c r="F625" t="s">
        <v>1307</v>
      </c>
      <c r="G625" s="8">
        <v>43845</v>
      </c>
      <c r="H625" t="s">
        <v>12</v>
      </c>
      <c r="I625">
        <v>160</v>
      </c>
      <c r="J625" t="s">
        <v>1281</v>
      </c>
      <c r="K625" t="s">
        <v>1283</v>
      </c>
      <c r="L625" s="20">
        <v>33769</v>
      </c>
    </row>
    <row r="626" spans="1:12" x14ac:dyDescent="0.3">
      <c r="A626" t="s">
        <v>777</v>
      </c>
      <c r="B626" t="s">
        <v>1429</v>
      </c>
      <c r="C626">
        <v>35</v>
      </c>
      <c r="D626" t="s">
        <v>1336</v>
      </c>
      <c r="E626" t="s">
        <v>31</v>
      </c>
      <c r="F626" t="s">
        <v>1284</v>
      </c>
      <c r="G626" t="s">
        <v>1286</v>
      </c>
      <c r="H626" t="s">
        <v>21</v>
      </c>
      <c r="I626" t="s">
        <v>1292</v>
      </c>
      <c r="J626" t="s">
        <v>1283</v>
      </c>
      <c r="K626" t="s">
        <v>1293</v>
      </c>
      <c r="L626" s="20">
        <v>35099</v>
      </c>
    </row>
    <row r="627" spans="1:12" x14ac:dyDescent="0.3">
      <c r="A627" t="s">
        <v>778</v>
      </c>
      <c r="B627" t="s">
        <v>1431</v>
      </c>
      <c r="C627" t="s">
        <v>1304</v>
      </c>
      <c r="D627" t="s">
        <v>10</v>
      </c>
      <c r="E627" t="s">
        <v>11</v>
      </c>
      <c r="F627" t="s">
        <v>1307</v>
      </c>
      <c r="G627" s="8">
        <v>43845</v>
      </c>
      <c r="H627" t="s">
        <v>1292</v>
      </c>
      <c r="I627" t="s">
        <v>1292</v>
      </c>
      <c r="J627" t="s">
        <v>1287</v>
      </c>
      <c r="K627" t="s">
        <v>1331</v>
      </c>
      <c r="L627" s="20">
        <v>33223</v>
      </c>
    </row>
    <row r="628" spans="1:12" x14ac:dyDescent="0.3">
      <c r="A628" t="s">
        <v>779</v>
      </c>
      <c r="B628" t="s">
        <v>1432</v>
      </c>
      <c r="C628" t="s">
        <v>1304</v>
      </c>
      <c r="D628" t="s">
        <v>15</v>
      </c>
      <c r="E628" t="s">
        <v>16</v>
      </c>
      <c r="F628" t="s">
        <v>1284</v>
      </c>
      <c r="G628" t="s">
        <v>1286</v>
      </c>
      <c r="H628" t="s">
        <v>1292</v>
      </c>
      <c r="I628">
        <v>220</v>
      </c>
      <c r="J628" t="s">
        <v>1287</v>
      </c>
      <c r="K628" t="s">
        <v>1288</v>
      </c>
      <c r="L628" s="8">
        <v>21423</v>
      </c>
    </row>
    <row r="629" spans="1:12" x14ac:dyDescent="0.3">
      <c r="A629" t="s">
        <v>780</v>
      </c>
      <c r="B629" t="s">
        <v>1433</v>
      </c>
      <c r="C629" t="s">
        <v>1304</v>
      </c>
      <c r="D629" t="s">
        <v>1336</v>
      </c>
      <c r="E629" t="s">
        <v>20</v>
      </c>
      <c r="F629" t="s">
        <v>1298</v>
      </c>
      <c r="G629" s="8">
        <v>43845</v>
      </c>
      <c r="H629" t="s">
        <v>17</v>
      </c>
      <c r="I629" t="s">
        <v>1292</v>
      </c>
      <c r="J629" t="s">
        <v>1281</v>
      </c>
      <c r="K629" t="s">
        <v>1283</v>
      </c>
      <c r="L629" s="8">
        <v>32269</v>
      </c>
    </row>
    <row r="630" spans="1:12" x14ac:dyDescent="0.3">
      <c r="A630" t="s">
        <v>781</v>
      </c>
      <c r="B630" t="s">
        <v>1434</v>
      </c>
      <c r="C630">
        <v>70</v>
      </c>
      <c r="D630" t="s">
        <v>10</v>
      </c>
      <c r="E630" t="s">
        <v>11</v>
      </c>
      <c r="F630" t="s">
        <v>1307</v>
      </c>
      <c r="G630" s="20">
        <v>43195</v>
      </c>
      <c r="H630" t="s">
        <v>40</v>
      </c>
      <c r="I630">
        <v>180</v>
      </c>
      <c r="J630" t="s">
        <v>1283</v>
      </c>
      <c r="K630" t="s">
        <v>1322</v>
      </c>
      <c r="L630" s="20">
        <v>27338</v>
      </c>
    </row>
    <row r="631" spans="1:12" x14ac:dyDescent="0.3">
      <c r="A631" t="s">
        <v>782</v>
      </c>
      <c r="B631" t="s">
        <v>1436</v>
      </c>
      <c r="C631" t="s">
        <v>1304</v>
      </c>
      <c r="D631" t="s">
        <v>10</v>
      </c>
      <c r="E631" t="s">
        <v>31</v>
      </c>
      <c r="F631" t="s">
        <v>1284</v>
      </c>
      <c r="G631" s="20">
        <v>43195</v>
      </c>
      <c r="H631" t="s">
        <v>17</v>
      </c>
      <c r="I631">
        <v>200</v>
      </c>
      <c r="J631" t="s">
        <v>1283</v>
      </c>
      <c r="K631" t="s">
        <v>1331</v>
      </c>
      <c r="L631" t="s">
        <v>1575</v>
      </c>
    </row>
    <row r="632" spans="1:12" x14ac:dyDescent="0.3">
      <c r="A632" t="s">
        <v>783</v>
      </c>
      <c r="B632" t="s">
        <v>1437</v>
      </c>
      <c r="C632">
        <v>60</v>
      </c>
      <c r="D632" t="s">
        <v>10</v>
      </c>
      <c r="E632" t="s">
        <v>16</v>
      </c>
      <c r="F632" t="s">
        <v>1307</v>
      </c>
      <c r="G632" s="8">
        <v>43549</v>
      </c>
      <c r="H632" t="s">
        <v>12</v>
      </c>
      <c r="I632" t="s">
        <v>1292</v>
      </c>
      <c r="J632" t="s">
        <v>1305</v>
      </c>
      <c r="K632" t="s">
        <v>1283</v>
      </c>
      <c r="L632" s="8">
        <v>42483</v>
      </c>
    </row>
    <row r="633" spans="1:12" x14ac:dyDescent="0.3">
      <c r="A633" t="s">
        <v>784</v>
      </c>
      <c r="B633" t="s">
        <v>236</v>
      </c>
      <c r="C633" t="s">
        <v>1283</v>
      </c>
      <c r="D633" t="s">
        <v>1336</v>
      </c>
      <c r="E633" t="s">
        <v>27</v>
      </c>
      <c r="F633" t="s">
        <v>1307</v>
      </c>
      <c r="G633" s="8">
        <v>43845</v>
      </c>
      <c r="H633" t="s">
        <v>12</v>
      </c>
      <c r="I633">
        <v>160</v>
      </c>
      <c r="K633" t="s">
        <v>1322</v>
      </c>
      <c r="L633" t="s">
        <v>1576</v>
      </c>
    </row>
    <row r="634" spans="1:12" x14ac:dyDescent="0.3">
      <c r="A634" t="s">
        <v>785</v>
      </c>
      <c r="B634" t="s">
        <v>238</v>
      </c>
      <c r="C634">
        <v>25</v>
      </c>
      <c r="D634" t="s">
        <v>1336</v>
      </c>
      <c r="E634" t="s">
        <v>27</v>
      </c>
      <c r="F634" t="s">
        <v>1284</v>
      </c>
      <c r="G634" t="s">
        <v>1295</v>
      </c>
      <c r="H634" t="s">
        <v>1292</v>
      </c>
      <c r="I634">
        <v>180</v>
      </c>
      <c r="J634" t="s">
        <v>1287</v>
      </c>
      <c r="K634" t="s">
        <v>1283</v>
      </c>
      <c r="L634" s="20">
        <v>28610</v>
      </c>
    </row>
    <row r="635" spans="1:12" x14ac:dyDescent="0.3">
      <c r="A635" t="s">
        <v>786</v>
      </c>
      <c r="B635" t="s">
        <v>240</v>
      </c>
      <c r="C635">
        <v>35</v>
      </c>
      <c r="D635" t="s">
        <v>15</v>
      </c>
      <c r="E635" t="s">
        <v>31</v>
      </c>
      <c r="F635" t="s">
        <v>1284</v>
      </c>
      <c r="G635" s="8">
        <v>43549</v>
      </c>
      <c r="H635" t="s">
        <v>40</v>
      </c>
      <c r="I635">
        <v>160</v>
      </c>
      <c r="J635" t="s">
        <v>1305</v>
      </c>
      <c r="K635" t="s">
        <v>1331</v>
      </c>
      <c r="L635" s="20">
        <v>19077</v>
      </c>
    </row>
    <row r="636" spans="1:12" x14ac:dyDescent="0.3">
      <c r="A636" t="s">
        <v>787</v>
      </c>
      <c r="B636" t="s">
        <v>242</v>
      </c>
      <c r="C636">
        <v>60</v>
      </c>
      <c r="D636" t="s">
        <v>1336</v>
      </c>
      <c r="E636" t="s">
        <v>16</v>
      </c>
      <c r="F636" t="s">
        <v>1280</v>
      </c>
      <c r="G636" s="20">
        <v>43195</v>
      </c>
      <c r="H636" t="s">
        <v>21</v>
      </c>
      <c r="I636">
        <v>180</v>
      </c>
      <c r="J636" t="s">
        <v>1287</v>
      </c>
      <c r="K636" t="s">
        <v>1283</v>
      </c>
      <c r="L636" s="20">
        <v>37948</v>
      </c>
    </row>
    <row r="637" spans="1:12" x14ac:dyDescent="0.3">
      <c r="A637" t="s">
        <v>788</v>
      </c>
      <c r="B637" t="s">
        <v>244</v>
      </c>
      <c r="C637">
        <v>25</v>
      </c>
      <c r="D637" t="s">
        <v>1336</v>
      </c>
      <c r="E637" t="s">
        <v>20</v>
      </c>
      <c r="F637" t="s">
        <v>1307</v>
      </c>
      <c r="G637" s="8">
        <v>43845</v>
      </c>
      <c r="H637" t="s">
        <v>40</v>
      </c>
      <c r="I637" t="s">
        <v>1292</v>
      </c>
      <c r="J637" t="s">
        <v>1305</v>
      </c>
      <c r="K637" t="s">
        <v>1293</v>
      </c>
      <c r="L637" s="8">
        <v>20777</v>
      </c>
    </row>
    <row r="638" spans="1:12" x14ac:dyDescent="0.3">
      <c r="A638" t="s">
        <v>789</v>
      </c>
      <c r="B638" t="s">
        <v>1440</v>
      </c>
      <c r="C638">
        <v>60</v>
      </c>
      <c r="D638" t="s">
        <v>10</v>
      </c>
      <c r="E638" t="s">
        <v>11</v>
      </c>
      <c r="F638" t="s">
        <v>1291</v>
      </c>
      <c r="G638" t="s">
        <v>1286</v>
      </c>
      <c r="H638" t="s">
        <v>12</v>
      </c>
      <c r="I638">
        <v>200</v>
      </c>
      <c r="K638" t="s">
        <v>1331</v>
      </c>
      <c r="L638" s="8">
        <v>35253</v>
      </c>
    </row>
    <row r="639" spans="1:12" x14ac:dyDescent="0.3">
      <c r="A639" t="s">
        <v>790</v>
      </c>
      <c r="B639" t="s">
        <v>248</v>
      </c>
      <c r="C639">
        <v>60</v>
      </c>
      <c r="D639" t="s">
        <v>15</v>
      </c>
      <c r="E639" t="s">
        <v>16</v>
      </c>
      <c r="F639" t="s">
        <v>1307</v>
      </c>
      <c r="G639" t="s">
        <v>1295</v>
      </c>
      <c r="H639" t="s">
        <v>21</v>
      </c>
      <c r="I639">
        <v>160</v>
      </c>
      <c r="J639" t="s">
        <v>1305</v>
      </c>
      <c r="K639" t="s">
        <v>1283</v>
      </c>
      <c r="L639" s="8">
        <v>23685</v>
      </c>
    </row>
    <row r="640" spans="1:12" x14ac:dyDescent="0.3">
      <c r="A640" t="s">
        <v>791</v>
      </c>
      <c r="B640" t="s">
        <v>1442</v>
      </c>
      <c r="C640">
        <v>35</v>
      </c>
      <c r="D640" t="s">
        <v>1336</v>
      </c>
      <c r="E640" t="s">
        <v>27</v>
      </c>
      <c r="F640" t="s">
        <v>1307</v>
      </c>
      <c r="G640" s="20">
        <v>43195</v>
      </c>
      <c r="H640" t="s">
        <v>40</v>
      </c>
      <c r="I640">
        <v>180</v>
      </c>
      <c r="J640" t="s">
        <v>1287</v>
      </c>
      <c r="K640" t="s">
        <v>1288</v>
      </c>
      <c r="L640" s="8">
        <v>37769</v>
      </c>
    </row>
    <row r="641" spans="1:12" x14ac:dyDescent="0.3">
      <c r="A641" t="s">
        <v>792</v>
      </c>
      <c r="B641" t="s">
        <v>252</v>
      </c>
      <c r="C641" t="s">
        <v>1283</v>
      </c>
      <c r="D641" t="s">
        <v>1336</v>
      </c>
      <c r="E641" t="s">
        <v>31</v>
      </c>
      <c r="F641" t="s">
        <v>1284</v>
      </c>
      <c r="G641" s="8">
        <v>43549</v>
      </c>
      <c r="H641" t="s">
        <v>40</v>
      </c>
      <c r="I641">
        <v>220</v>
      </c>
      <c r="J641" t="s">
        <v>1283</v>
      </c>
      <c r="K641" t="s">
        <v>1283</v>
      </c>
      <c r="L641" s="8">
        <v>23494</v>
      </c>
    </row>
    <row r="642" spans="1:12" x14ac:dyDescent="0.3">
      <c r="A642" t="s">
        <v>793</v>
      </c>
      <c r="B642" t="s">
        <v>1443</v>
      </c>
      <c r="C642" t="s">
        <v>1304</v>
      </c>
      <c r="D642" t="s">
        <v>10</v>
      </c>
      <c r="E642" t="s">
        <v>31</v>
      </c>
      <c r="F642" t="s">
        <v>1307</v>
      </c>
      <c r="G642" s="8">
        <v>43845</v>
      </c>
      <c r="H642" t="s">
        <v>21</v>
      </c>
      <c r="I642" t="s">
        <v>1292</v>
      </c>
      <c r="J642" t="s">
        <v>1287</v>
      </c>
      <c r="K642" t="s">
        <v>1293</v>
      </c>
      <c r="L642" s="8">
        <v>38781</v>
      </c>
    </row>
    <row r="643" spans="1:12" x14ac:dyDescent="0.3">
      <c r="A643" t="s">
        <v>794</v>
      </c>
      <c r="B643" t="s">
        <v>256</v>
      </c>
      <c r="C643">
        <v>70</v>
      </c>
      <c r="D643" t="s">
        <v>10</v>
      </c>
      <c r="E643" t="s">
        <v>11</v>
      </c>
      <c r="F643" t="s">
        <v>1307</v>
      </c>
      <c r="G643" t="s">
        <v>1295</v>
      </c>
      <c r="H643" t="s">
        <v>12</v>
      </c>
      <c r="I643">
        <v>200</v>
      </c>
      <c r="J643" t="s">
        <v>1281</v>
      </c>
      <c r="K643" t="s">
        <v>1322</v>
      </c>
      <c r="L643" t="s">
        <v>1577</v>
      </c>
    </row>
    <row r="644" spans="1:12" x14ac:dyDescent="0.3">
      <c r="A644" t="s">
        <v>795</v>
      </c>
      <c r="B644" t="s">
        <v>1444</v>
      </c>
      <c r="C644" t="s">
        <v>1283</v>
      </c>
      <c r="D644" t="s">
        <v>1336</v>
      </c>
      <c r="E644" t="s">
        <v>31</v>
      </c>
      <c r="F644" t="s">
        <v>1291</v>
      </c>
      <c r="G644" s="8">
        <v>43845</v>
      </c>
      <c r="H644" t="s">
        <v>40</v>
      </c>
      <c r="I644" t="s">
        <v>1292</v>
      </c>
      <c r="J644" t="s">
        <v>1281</v>
      </c>
      <c r="K644" t="s">
        <v>1322</v>
      </c>
      <c r="L644" s="8">
        <v>40379</v>
      </c>
    </row>
    <row r="645" spans="1:12" x14ac:dyDescent="0.3">
      <c r="A645" t="s">
        <v>796</v>
      </c>
      <c r="B645" t="s">
        <v>259</v>
      </c>
      <c r="C645">
        <v>70</v>
      </c>
      <c r="D645" t="s">
        <v>15</v>
      </c>
      <c r="E645" t="s">
        <v>31</v>
      </c>
      <c r="F645" t="s">
        <v>1284</v>
      </c>
      <c r="G645" t="s">
        <v>1286</v>
      </c>
      <c r="H645" t="s">
        <v>21</v>
      </c>
      <c r="I645">
        <v>220</v>
      </c>
      <c r="J645" t="s">
        <v>1281</v>
      </c>
      <c r="K645" t="s">
        <v>1322</v>
      </c>
      <c r="L645" s="8">
        <v>26205</v>
      </c>
    </row>
    <row r="646" spans="1:12" x14ac:dyDescent="0.3">
      <c r="A646" t="s">
        <v>797</v>
      </c>
      <c r="B646" t="s">
        <v>1445</v>
      </c>
      <c r="C646">
        <v>35</v>
      </c>
      <c r="D646" t="s">
        <v>15</v>
      </c>
      <c r="E646" t="s">
        <v>16</v>
      </c>
      <c r="F646" t="s">
        <v>1307</v>
      </c>
      <c r="G646" s="8">
        <v>43549</v>
      </c>
      <c r="H646" t="s">
        <v>12</v>
      </c>
      <c r="I646">
        <v>200</v>
      </c>
      <c r="J646" t="s">
        <v>1281</v>
      </c>
      <c r="K646" t="s">
        <v>1288</v>
      </c>
      <c r="L646" t="s">
        <v>1578</v>
      </c>
    </row>
    <row r="647" spans="1:12" x14ac:dyDescent="0.3">
      <c r="A647" t="s">
        <v>798</v>
      </c>
      <c r="B647" t="s">
        <v>262</v>
      </c>
      <c r="C647">
        <v>35</v>
      </c>
      <c r="D647" t="s">
        <v>10</v>
      </c>
      <c r="E647" t="s">
        <v>20</v>
      </c>
      <c r="F647" t="s">
        <v>1298</v>
      </c>
      <c r="G647" s="8">
        <v>43845</v>
      </c>
      <c r="H647" t="s">
        <v>21</v>
      </c>
      <c r="I647">
        <v>220</v>
      </c>
      <c r="K647" t="s">
        <v>1293</v>
      </c>
      <c r="L647" t="s">
        <v>1579</v>
      </c>
    </row>
    <row r="648" spans="1:12" x14ac:dyDescent="0.3">
      <c r="A648" t="s">
        <v>799</v>
      </c>
      <c r="B648" t="s">
        <v>1446</v>
      </c>
      <c r="C648">
        <v>35</v>
      </c>
      <c r="D648" t="s">
        <v>10</v>
      </c>
      <c r="E648" t="s">
        <v>11</v>
      </c>
      <c r="F648" t="s">
        <v>1280</v>
      </c>
      <c r="G648" s="20">
        <v>43195</v>
      </c>
      <c r="H648" t="s">
        <v>21</v>
      </c>
      <c r="I648" t="s">
        <v>1292</v>
      </c>
      <c r="J648" t="s">
        <v>1283</v>
      </c>
      <c r="K648" t="s">
        <v>1331</v>
      </c>
      <c r="L648" s="8">
        <v>28742</v>
      </c>
    </row>
    <row r="649" spans="1:12" x14ac:dyDescent="0.3">
      <c r="A649" t="s">
        <v>800</v>
      </c>
      <c r="B649" t="s">
        <v>266</v>
      </c>
      <c r="C649">
        <v>25</v>
      </c>
      <c r="D649" t="s">
        <v>1336</v>
      </c>
      <c r="E649" t="s">
        <v>16</v>
      </c>
      <c r="F649" t="s">
        <v>1291</v>
      </c>
      <c r="G649" s="8">
        <v>43549</v>
      </c>
      <c r="H649" t="s">
        <v>40</v>
      </c>
      <c r="I649">
        <v>180</v>
      </c>
      <c r="J649" t="s">
        <v>1283</v>
      </c>
      <c r="K649" t="s">
        <v>1322</v>
      </c>
      <c r="L649" t="s">
        <v>1580</v>
      </c>
    </row>
    <row r="650" spans="1:12" x14ac:dyDescent="0.3">
      <c r="A650" t="s">
        <v>801</v>
      </c>
      <c r="B650" t="s">
        <v>1448</v>
      </c>
      <c r="C650">
        <v>70</v>
      </c>
      <c r="D650" t="s">
        <v>10</v>
      </c>
      <c r="E650" t="s">
        <v>20</v>
      </c>
      <c r="F650" t="s">
        <v>1307</v>
      </c>
      <c r="G650" s="20">
        <v>43195</v>
      </c>
      <c r="H650" t="s">
        <v>12</v>
      </c>
      <c r="I650" t="s">
        <v>1292</v>
      </c>
      <c r="J650" t="s">
        <v>1287</v>
      </c>
      <c r="K650" t="s">
        <v>1293</v>
      </c>
      <c r="L650" s="8">
        <v>28356</v>
      </c>
    </row>
    <row r="651" spans="1:12" x14ac:dyDescent="0.3">
      <c r="A651" t="s">
        <v>802</v>
      </c>
      <c r="B651" t="s">
        <v>1449</v>
      </c>
      <c r="C651" t="s">
        <v>1283</v>
      </c>
      <c r="D651" t="s">
        <v>1336</v>
      </c>
      <c r="E651" t="s">
        <v>16</v>
      </c>
      <c r="F651" t="s">
        <v>1298</v>
      </c>
      <c r="G651" s="8">
        <v>43845</v>
      </c>
      <c r="H651" t="s">
        <v>40</v>
      </c>
      <c r="I651" t="s">
        <v>1292</v>
      </c>
      <c r="J651" t="s">
        <v>1305</v>
      </c>
      <c r="K651" t="s">
        <v>1283</v>
      </c>
      <c r="L651" t="s">
        <v>1581</v>
      </c>
    </row>
    <row r="652" spans="1:12" x14ac:dyDescent="0.3">
      <c r="A652" t="s">
        <v>803</v>
      </c>
      <c r="B652" t="s">
        <v>1450</v>
      </c>
      <c r="C652" t="s">
        <v>1283</v>
      </c>
      <c r="D652" t="s">
        <v>15</v>
      </c>
      <c r="E652" t="s">
        <v>16</v>
      </c>
      <c r="F652" t="s">
        <v>1307</v>
      </c>
      <c r="G652" s="8">
        <v>43549</v>
      </c>
      <c r="H652" t="s">
        <v>17</v>
      </c>
      <c r="I652" t="s">
        <v>1292</v>
      </c>
      <c r="J652" t="s">
        <v>1287</v>
      </c>
      <c r="K652" t="s">
        <v>1288</v>
      </c>
      <c r="L652" s="20">
        <v>40782</v>
      </c>
    </row>
    <row r="653" spans="1:12" x14ac:dyDescent="0.3">
      <c r="A653" t="s">
        <v>804</v>
      </c>
      <c r="B653" t="s">
        <v>1451</v>
      </c>
      <c r="C653">
        <v>60</v>
      </c>
      <c r="D653" t="s">
        <v>15</v>
      </c>
      <c r="E653" t="s">
        <v>31</v>
      </c>
      <c r="F653" t="s">
        <v>1307</v>
      </c>
      <c r="G653" s="20">
        <v>43195</v>
      </c>
      <c r="H653" t="s">
        <v>17</v>
      </c>
      <c r="I653">
        <v>160</v>
      </c>
      <c r="J653" t="s">
        <v>1287</v>
      </c>
      <c r="K653" t="s">
        <v>1293</v>
      </c>
      <c r="L653" t="s">
        <v>1582</v>
      </c>
    </row>
    <row r="654" spans="1:12" x14ac:dyDescent="0.3">
      <c r="A654" t="s">
        <v>805</v>
      </c>
      <c r="B654" t="s">
        <v>1453</v>
      </c>
      <c r="C654">
        <v>60</v>
      </c>
      <c r="D654" t="s">
        <v>1336</v>
      </c>
      <c r="E654" t="s">
        <v>20</v>
      </c>
      <c r="F654" t="s">
        <v>1284</v>
      </c>
      <c r="G654" t="s">
        <v>1286</v>
      </c>
      <c r="H654" t="s">
        <v>12</v>
      </c>
      <c r="I654">
        <v>220</v>
      </c>
      <c r="J654" t="s">
        <v>1287</v>
      </c>
      <c r="K654" t="s">
        <v>1293</v>
      </c>
      <c r="L654" s="20">
        <v>20118</v>
      </c>
    </row>
    <row r="655" spans="1:12" x14ac:dyDescent="0.3">
      <c r="A655" t="s">
        <v>806</v>
      </c>
      <c r="B655" t="s">
        <v>1454</v>
      </c>
      <c r="C655">
        <v>60</v>
      </c>
      <c r="D655" t="s">
        <v>10</v>
      </c>
      <c r="E655" t="s">
        <v>11</v>
      </c>
      <c r="F655" t="s">
        <v>1284</v>
      </c>
      <c r="G655" t="s">
        <v>1286</v>
      </c>
      <c r="H655" t="s">
        <v>21</v>
      </c>
      <c r="I655">
        <v>220</v>
      </c>
      <c r="J655" t="s">
        <v>1287</v>
      </c>
      <c r="K655" t="s">
        <v>1331</v>
      </c>
      <c r="L655" s="8">
        <v>28301</v>
      </c>
    </row>
    <row r="656" spans="1:12" x14ac:dyDescent="0.3">
      <c r="A656" t="s">
        <v>807</v>
      </c>
      <c r="B656" t="s">
        <v>1455</v>
      </c>
      <c r="C656">
        <v>35</v>
      </c>
      <c r="D656" t="s">
        <v>15</v>
      </c>
      <c r="E656" t="s">
        <v>11</v>
      </c>
      <c r="F656" t="s">
        <v>1284</v>
      </c>
      <c r="G656" s="8">
        <v>43845</v>
      </c>
      <c r="H656" t="s">
        <v>40</v>
      </c>
      <c r="I656">
        <v>220</v>
      </c>
      <c r="J656" t="s">
        <v>1283</v>
      </c>
      <c r="K656" t="s">
        <v>1293</v>
      </c>
      <c r="L656" t="s">
        <v>1272</v>
      </c>
    </row>
    <row r="657" spans="1:12" x14ac:dyDescent="0.3">
      <c r="A657" t="s">
        <v>808</v>
      </c>
      <c r="B657" t="s">
        <v>280</v>
      </c>
      <c r="C657" t="s">
        <v>1283</v>
      </c>
      <c r="D657" t="s">
        <v>10</v>
      </c>
      <c r="E657" t="s">
        <v>20</v>
      </c>
      <c r="F657" t="s">
        <v>1298</v>
      </c>
      <c r="G657" s="8">
        <v>43549</v>
      </c>
      <c r="H657" t="s">
        <v>40</v>
      </c>
      <c r="I657">
        <v>160</v>
      </c>
      <c r="J657" t="s">
        <v>1305</v>
      </c>
      <c r="K657" t="s">
        <v>1331</v>
      </c>
      <c r="L657" s="20">
        <v>41171</v>
      </c>
    </row>
    <row r="658" spans="1:12" x14ac:dyDescent="0.3">
      <c r="A658" t="s">
        <v>809</v>
      </c>
      <c r="B658" t="s">
        <v>1458</v>
      </c>
      <c r="C658">
        <v>70</v>
      </c>
      <c r="D658" t="s">
        <v>15</v>
      </c>
      <c r="E658" t="s">
        <v>31</v>
      </c>
      <c r="F658" t="s">
        <v>1307</v>
      </c>
      <c r="G658" t="s">
        <v>1295</v>
      </c>
      <c r="H658" t="s">
        <v>12</v>
      </c>
      <c r="I658">
        <v>180</v>
      </c>
      <c r="J658" t="s">
        <v>1287</v>
      </c>
      <c r="K658" t="s">
        <v>1288</v>
      </c>
      <c r="L658" t="s">
        <v>1272</v>
      </c>
    </row>
    <row r="659" spans="1:12" x14ac:dyDescent="0.3">
      <c r="A659" t="s">
        <v>810</v>
      </c>
      <c r="B659" t="s">
        <v>284</v>
      </c>
      <c r="C659">
        <v>35</v>
      </c>
      <c r="D659" t="s">
        <v>1336</v>
      </c>
      <c r="E659" t="s">
        <v>27</v>
      </c>
      <c r="F659" t="s">
        <v>1280</v>
      </c>
      <c r="G659" s="8">
        <v>43549</v>
      </c>
      <c r="H659" t="s">
        <v>12</v>
      </c>
      <c r="I659" t="s">
        <v>1292</v>
      </c>
      <c r="J659" t="s">
        <v>1283</v>
      </c>
      <c r="K659" t="s">
        <v>1288</v>
      </c>
      <c r="L659" t="s">
        <v>1583</v>
      </c>
    </row>
    <row r="660" spans="1:12" x14ac:dyDescent="0.3">
      <c r="A660" t="s">
        <v>811</v>
      </c>
      <c r="B660" t="s">
        <v>286</v>
      </c>
      <c r="C660">
        <v>25</v>
      </c>
      <c r="D660" t="s">
        <v>1336</v>
      </c>
      <c r="E660" t="s">
        <v>16</v>
      </c>
      <c r="F660" t="s">
        <v>1291</v>
      </c>
      <c r="G660" t="s">
        <v>1286</v>
      </c>
      <c r="H660" t="s">
        <v>17</v>
      </c>
      <c r="I660">
        <v>180</v>
      </c>
      <c r="J660" t="s">
        <v>1287</v>
      </c>
      <c r="K660" t="s">
        <v>1283</v>
      </c>
      <c r="L660" t="s">
        <v>1584</v>
      </c>
    </row>
    <row r="661" spans="1:12" x14ac:dyDescent="0.3">
      <c r="A661" t="s">
        <v>812</v>
      </c>
      <c r="B661" t="s">
        <v>1461</v>
      </c>
      <c r="C661">
        <v>60</v>
      </c>
      <c r="D661" t="s">
        <v>1336</v>
      </c>
      <c r="E661" t="s">
        <v>31</v>
      </c>
      <c r="F661" t="s">
        <v>1284</v>
      </c>
      <c r="G661" s="20">
        <v>43195</v>
      </c>
      <c r="H661" t="s">
        <v>1292</v>
      </c>
      <c r="I661">
        <v>160</v>
      </c>
      <c r="J661" t="s">
        <v>1281</v>
      </c>
      <c r="K661" t="s">
        <v>1331</v>
      </c>
      <c r="L661" s="8">
        <v>34773</v>
      </c>
    </row>
    <row r="662" spans="1:12" x14ac:dyDescent="0.3">
      <c r="A662" t="s">
        <v>813</v>
      </c>
      <c r="B662" t="s">
        <v>290</v>
      </c>
      <c r="C662">
        <v>35</v>
      </c>
      <c r="D662" t="s">
        <v>15</v>
      </c>
      <c r="E662" t="s">
        <v>20</v>
      </c>
      <c r="F662" t="s">
        <v>1284</v>
      </c>
      <c r="G662" t="s">
        <v>1295</v>
      </c>
      <c r="H662" t="s">
        <v>12</v>
      </c>
      <c r="I662">
        <v>220</v>
      </c>
      <c r="J662" t="s">
        <v>1287</v>
      </c>
      <c r="K662" t="s">
        <v>1331</v>
      </c>
      <c r="L662" s="8">
        <v>22869</v>
      </c>
    </row>
    <row r="663" spans="1:12" x14ac:dyDescent="0.3">
      <c r="A663" t="s">
        <v>814</v>
      </c>
      <c r="B663" t="s">
        <v>1463</v>
      </c>
      <c r="C663">
        <v>35</v>
      </c>
      <c r="D663" t="s">
        <v>10</v>
      </c>
      <c r="E663" t="s">
        <v>16</v>
      </c>
      <c r="F663" t="s">
        <v>1307</v>
      </c>
      <c r="G663" s="8">
        <v>43845</v>
      </c>
      <c r="H663" t="s">
        <v>1292</v>
      </c>
      <c r="I663" t="s">
        <v>1292</v>
      </c>
      <c r="J663" t="s">
        <v>1287</v>
      </c>
      <c r="K663" t="s">
        <v>1322</v>
      </c>
      <c r="L663" s="8">
        <v>38206</v>
      </c>
    </row>
    <row r="664" spans="1:12" x14ac:dyDescent="0.3">
      <c r="A664" t="s">
        <v>815</v>
      </c>
      <c r="B664" t="s">
        <v>1370</v>
      </c>
      <c r="C664">
        <v>25</v>
      </c>
      <c r="D664" t="s">
        <v>10</v>
      </c>
      <c r="E664" t="s">
        <v>11</v>
      </c>
      <c r="F664" t="s">
        <v>1307</v>
      </c>
      <c r="G664" t="s">
        <v>1295</v>
      </c>
      <c r="H664" t="s">
        <v>12</v>
      </c>
      <c r="I664">
        <v>200</v>
      </c>
      <c r="K664" t="s">
        <v>1322</v>
      </c>
      <c r="L664" t="s">
        <v>1585</v>
      </c>
    </row>
    <row r="665" spans="1:12" x14ac:dyDescent="0.3">
      <c r="A665" t="s">
        <v>816</v>
      </c>
      <c r="B665" t="s">
        <v>1374</v>
      </c>
      <c r="C665" t="s">
        <v>1304</v>
      </c>
      <c r="D665" t="s">
        <v>10</v>
      </c>
      <c r="E665" t="s">
        <v>27</v>
      </c>
      <c r="F665" t="s">
        <v>1298</v>
      </c>
      <c r="G665" s="8">
        <v>43845</v>
      </c>
      <c r="H665" t="s">
        <v>21</v>
      </c>
      <c r="I665">
        <v>200</v>
      </c>
      <c r="J665" t="s">
        <v>1281</v>
      </c>
      <c r="K665" t="s">
        <v>1283</v>
      </c>
      <c r="L665" s="20">
        <v>24135</v>
      </c>
    </row>
    <row r="666" spans="1:12" x14ac:dyDescent="0.3">
      <c r="A666" t="s">
        <v>817</v>
      </c>
      <c r="B666" t="s">
        <v>1371</v>
      </c>
      <c r="C666" t="s">
        <v>1283</v>
      </c>
      <c r="D666" t="s">
        <v>10</v>
      </c>
      <c r="E666" t="s">
        <v>11</v>
      </c>
      <c r="F666" t="s">
        <v>1298</v>
      </c>
      <c r="G666" t="s">
        <v>1295</v>
      </c>
      <c r="H666" t="s">
        <v>21</v>
      </c>
      <c r="I666">
        <v>180</v>
      </c>
      <c r="J666" t="s">
        <v>1305</v>
      </c>
      <c r="K666" t="s">
        <v>1288</v>
      </c>
      <c r="L666" t="s">
        <v>1515</v>
      </c>
    </row>
    <row r="667" spans="1:12" x14ac:dyDescent="0.3">
      <c r="A667" t="s">
        <v>818</v>
      </c>
      <c r="B667" t="s">
        <v>1373</v>
      </c>
      <c r="C667">
        <v>70</v>
      </c>
      <c r="D667" t="s">
        <v>15</v>
      </c>
      <c r="E667" t="s">
        <v>20</v>
      </c>
      <c r="F667" t="s">
        <v>1284</v>
      </c>
      <c r="G667" s="8">
        <v>43845</v>
      </c>
      <c r="H667" t="s">
        <v>17</v>
      </c>
      <c r="I667">
        <v>220</v>
      </c>
      <c r="J667" t="s">
        <v>1287</v>
      </c>
      <c r="K667" t="s">
        <v>1322</v>
      </c>
      <c r="L667">
        <v>212291</v>
      </c>
    </row>
    <row r="668" spans="1:12" x14ac:dyDescent="0.3">
      <c r="A668" t="s">
        <v>819</v>
      </c>
      <c r="B668" t="s">
        <v>1373</v>
      </c>
      <c r="C668" t="s">
        <v>1304</v>
      </c>
      <c r="D668" t="s">
        <v>10</v>
      </c>
      <c r="E668" t="s">
        <v>16</v>
      </c>
      <c r="F668" t="s">
        <v>1307</v>
      </c>
      <c r="G668" s="8">
        <v>43845</v>
      </c>
      <c r="H668" t="s">
        <v>17</v>
      </c>
      <c r="I668">
        <v>200</v>
      </c>
      <c r="J668" t="s">
        <v>1305</v>
      </c>
      <c r="K668" t="s">
        <v>1293</v>
      </c>
      <c r="L668" s="8">
        <v>29773</v>
      </c>
    </row>
    <row r="669" spans="1:12" x14ac:dyDescent="0.3">
      <c r="A669" t="s">
        <v>820</v>
      </c>
      <c r="B669" t="s">
        <v>1373</v>
      </c>
      <c r="C669">
        <v>60</v>
      </c>
      <c r="D669" t="s">
        <v>1290</v>
      </c>
      <c r="E669" t="s">
        <v>20</v>
      </c>
      <c r="F669" t="s">
        <v>1280</v>
      </c>
      <c r="G669" t="s">
        <v>1295</v>
      </c>
      <c r="H669" t="s">
        <v>1292</v>
      </c>
      <c r="I669">
        <v>180</v>
      </c>
      <c r="J669" t="s">
        <v>1281</v>
      </c>
      <c r="K669" t="s">
        <v>1288</v>
      </c>
      <c r="L669" s="20">
        <v>24536</v>
      </c>
    </row>
    <row r="670" spans="1:12" x14ac:dyDescent="0.3">
      <c r="A670" t="s">
        <v>821</v>
      </c>
      <c r="B670" t="s">
        <v>1467</v>
      </c>
      <c r="C670">
        <v>35</v>
      </c>
      <c r="D670" t="s">
        <v>15</v>
      </c>
      <c r="E670" t="s">
        <v>16</v>
      </c>
      <c r="F670" t="s">
        <v>1291</v>
      </c>
      <c r="G670" t="s">
        <v>1295</v>
      </c>
      <c r="H670" t="s">
        <v>12</v>
      </c>
      <c r="I670">
        <v>160</v>
      </c>
      <c r="J670" t="s">
        <v>1287</v>
      </c>
      <c r="K670" t="s">
        <v>1293</v>
      </c>
      <c r="L670" s="8">
        <v>26562</v>
      </c>
    </row>
    <row r="671" spans="1:12" x14ac:dyDescent="0.3">
      <c r="A671" t="s">
        <v>822</v>
      </c>
      <c r="B671" t="s">
        <v>1467</v>
      </c>
      <c r="C671">
        <v>25</v>
      </c>
      <c r="D671" t="s">
        <v>10</v>
      </c>
      <c r="E671" t="s">
        <v>31</v>
      </c>
      <c r="F671" t="s">
        <v>1307</v>
      </c>
      <c r="G671" s="8">
        <v>43845</v>
      </c>
      <c r="H671" t="s">
        <v>40</v>
      </c>
      <c r="I671">
        <v>180</v>
      </c>
      <c r="K671" t="s">
        <v>1331</v>
      </c>
      <c r="L671" t="s">
        <v>1586</v>
      </c>
    </row>
    <row r="672" spans="1:12" x14ac:dyDescent="0.3">
      <c r="A672" t="s">
        <v>823</v>
      </c>
      <c r="B672" t="s">
        <v>1375</v>
      </c>
      <c r="C672">
        <v>25</v>
      </c>
      <c r="D672" t="s">
        <v>10</v>
      </c>
      <c r="E672" t="s">
        <v>27</v>
      </c>
      <c r="F672" t="s">
        <v>1307</v>
      </c>
      <c r="G672" t="s">
        <v>1286</v>
      </c>
      <c r="H672" t="s">
        <v>17</v>
      </c>
      <c r="I672">
        <v>180</v>
      </c>
      <c r="J672" t="s">
        <v>1283</v>
      </c>
      <c r="K672" t="s">
        <v>1288</v>
      </c>
      <c r="L672" s="20">
        <v>21550</v>
      </c>
    </row>
    <row r="673" spans="1:12" x14ac:dyDescent="0.3">
      <c r="A673" t="s">
        <v>824</v>
      </c>
      <c r="B673" t="s">
        <v>1485</v>
      </c>
      <c r="C673" t="s">
        <v>1283</v>
      </c>
      <c r="D673" t="s">
        <v>15</v>
      </c>
      <c r="E673" t="s">
        <v>31</v>
      </c>
      <c r="F673" t="s">
        <v>1298</v>
      </c>
      <c r="G673" t="s">
        <v>1295</v>
      </c>
      <c r="H673" t="s">
        <v>40</v>
      </c>
      <c r="I673">
        <v>180</v>
      </c>
      <c r="K673" t="s">
        <v>1283</v>
      </c>
      <c r="L673" s="20">
        <v>27626</v>
      </c>
    </row>
    <row r="674" spans="1:12" x14ac:dyDescent="0.3">
      <c r="A674" t="s">
        <v>825</v>
      </c>
      <c r="B674" t="s">
        <v>1373</v>
      </c>
      <c r="C674" t="s">
        <v>1304</v>
      </c>
      <c r="D674" t="s">
        <v>1301</v>
      </c>
      <c r="E674" t="s">
        <v>31</v>
      </c>
      <c r="F674" t="s">
        <v>1291</v>
      </c>
      <c r="G674" s="8">
        <v>43549</v>
      </c>
      <c r="H674" t="s">
        <v>40</v>
      </c>
      <c r="I674" t="s">
        <v>1292</v>
      </c>
      <c r="K674" t="s">
        <v>1331</v>
      </c>
      <c r="L674" s="8">
        <v>20177</v>
      </c>
    </row>
    <row r="675" spans="1:12" x14ac:dyDescent="0.3">
      <c r="A675" t="s">
        <v>826</v>
      </c>
      <c r="B675" t="s">
        <v>1377</v>
      </c>
      <c r="C675" t="s">
        <v>1283</v>
      </c>
      <c r="D675" t="s">
        <v>15</v>
      </c>
      <c r="E675" t="s">
        <v>20</v>
      </c>
      <c r="F675" t="s">
        <v>1284</v>
      </c>
      <c r="G675" s="20">
        <v>43195</v>
      </c>
      <c r="H675" t="s">
        <v>12</v>
      </c>
      <c r="I675">
        <v>180</v>
      </c>
      <c r="J675" t="s">
        <v>1283</v>
      </c>
      <c r="K675" t="s">
        <v>1331</v>
      </c>
      <c r="L675" t="s">
        <v>1587</v>
      </c>
    </row>
    <row r="676" spans="1:12" x14ac:dyDescent="0.3">
      <c r="A676" t="s">
        <v>827</v>
      </c>
      <c r="B676" t="s">
        <v>1485</v>
      </c>
      <c r="C676">
        <v>35</v>
      </c>
      <c r="D676" t="s">
        <v>10</v>
      </c>
      <c r="E676" t="s">
        <v>27</v>
      </c>
      <c r="F676" t="s">
        <v>1307</v>
      </c>
      <c r="G676" s="8">
        <v>43845</v>
      </c>
      <c r="H676" t="s">
        <v>1292</v>
      </c>
      <c r="I676">
        <v>180</v>
      </c>
      <c r="J676" t="s">
        <v>1283</v>
      </c>
      <c r="K676" t="s">
        <v>1293</v>
      </c>
      <c r="L676" s="8">
        <v>41981</v>
      </c>
    </row>
    <row r="677" spans="1:12" x14ac:dyDescent="0.3">
      <c r="A677" t="s">
        <v>828</v>
      </c>
      <c r="B677" t="s">
        <v>1375</v>
      </c>
      <c r="C677" t="s">
        <v>1283</v>
      </c>
      <c r="D677" t="s">
        <v>1290</v>
      </c>
      <c r="E677" t="s">
        <v>16</v>
      </c>
      <c r="F677" t="s">
        <v>1284</v>
      </c>
      <c r="G677" s="8">
        <v>43845</v>
      </c>
      <c r="H677" t="s">
        <v>12</v>
      </c>
      <c r="I677" t="s">
        <v>1292</v>
      </c>
      <c r="J677" t="s">
        <v>1283</v>
      </c>
      <c r="K677" t="s">
        <v>1331</v>
      </c>
      <c r="L677" s="8">
        <v>34257</v>
      </c>
    </row>
    <row r="678" spans="1:12" x14ac:dyDescent="0.3">
      <c r="A678" t="s">
        <v>829</v>
      </c>
      <c r="B678" t="s">
        <v>1374</v>
      </c>
      <c r="C678">
        <v>70</v>
      </c>
      <c r="D678" t="s">
        <v>15</v>
      </c>
      <c r="E678" t="s">
        <v>16</v>
      </c>
      <c r="F678" t="s">
        <v>1307</v>
      </c>
      <c r="G678" s="20">
        <v>43195</v>
      </c>
      <c r="H678" t="s">
        <v>17</v>
      </c>
      <c r="I678" t="s">
        <v>1292</v>
      </c>
      <c r="J678" t="s">
        <v>1287</v>
      </c>
      <c r="K678" t="s">
        <v>1322</v>
      </c>
      <c r="L678" t="s">
        <v>1515</v>
      </c>
    </row>
    <row r="679" spans="1:12" x14ac:dyDescent="0.3">
      <c r="A679" t="s">
        <v>830</v>
      </c>
      <c r="B679" t="s">
        <v>1485</v>
      </c>
      <c r="C679">
        <v>25</v>
      </c>
      <c r="D679" t="s">
        <v>1301</v>
      </c>
      <c r="E679" t="s">
        <v>11</v>
      </c>
      <c r="F679" t="s">
        <v>1284</v>
      </c>
      <c r="G679" t="s">
        <v>1286</v>
      </c>
      <c r="H679" t="s">
        <v>40</v>
      </c>
      <c r="I679">
        <v>160</v>
      </c>
      <c r="J679" t="s">
        <v>1305</v>
      </c>
      <c r="K679" t="s">
        <v>1288</v>
      </c>
      <c r="L679" t="s">
        <v>1588</v>
      </c>
    </row>
    <row r="680" spans="1:12" x14ac:dyDescent="0.3">
      <c r="A680" t="s">
        <v>831</v>
      </c>
      <c r="B680" t="s">
        <v>1485</v>
      </c>
      <c r="C680">
        <v>25</v>
      </c>
      <c r="D680" t="s">
        <v>15</v>
      </c>
      <c r="E680" t="s">
        <v>16</v>
      </c>
      <c r="F680" t="s">
        <v>1291</v>
      </c>
      <c r="G680" s="20">
        <v>43195</v>
      </c>
      <c r="H680" t="s">
        <v>12</v>
      </c>
      <c r="I680">
        <v>220</v>
      </c>
      <c r="J680" t="s">
        <v>1305</v>
      </c>
      <c r="K680" t="s">
        <v>1322</v>
      </c>
      <c r="L680" s="8">
        <v>40832</v>
      </c>
    </row>
    <row r="681" spans="1:12" x14ac:dyDescent="0.3">
      <c r="A681" t="s">
        <v>832</v>
      </c>
      <c r="B681" t="s">
        <v>1371</v>
      </c>
      <c r="C681">
        <v>60</v>
      </c>
      <c r="D681" t="s">
        <v>10</v>
      </c>
      <c r="E681" t="s">
        <v>20</v>
      </c>
      <c r="F681" t="s">
        <v>1298</v>
      </c>
      <c r="G681" t="s">
        <v>1295</v>
      </c>
      <c r="H681" t="s">
        <v>12</v>
      </c>
      <c r="I681">
        <v>200</v>
      </c>
      <c r="J681" t="s">
        <v>1283</v>
      </c>
      <c r="K681" t="s">
        <v>1293</v>
      </c>
      <c r="L681" t="s">
        <v>1589</v>
      </c>
    </row>
    <row r="682" spans="1:12" x14ac:dyDescent="0.3">
      <c r="A682" t="s">
        <v>833</v>
      </c>
      <c r="B682" t="s">
        <v>1469</v>
      </c>
      <c r="C682">
        <v>60</v>
      </c>
      <c r="D682" t="s">
        <v>1290</v>
      </c>
      <c r="E682" t="s">
        <v>31</v>
      </c>
      <c r="F682" t="s">
        <v>1291</v>
      </c>
      <c r="G682" s="20">
        <v>43195</v>
      </c>
      <c r="H682" t="s">
        <v>12</v>
      </c>
      <c r="I682">
        <v>200</v>
      </c>
      <c r="K682" t="s">
        <v>1293</v>
      </c>
      <c r="L682" s="8">
        <v>30486</v>
      </c>
    </row>
    <row r="683" spans="1:12" x14ac:dyDescent="0.3">
      <c r="A683" t="s">
        <v>834</v>
      </c>
      <c r="B683" t="s">
        <v>1371</v>
      </c>
      <c r="C683">
        <v>35</v>
      </c>
      <c r="D683" t="s">
        <v>10</v>
      </c>
      <c r="E683" t="s">
        <v>31</v>
      </c>
      <c r="F683" t="s">
        <v>1280</v>
      </c>
      <c r="G683" s="8">
        <v>43845</v>
      </c>
      <c r="H683" t="s">
        <v>17</v>
      </c>
      <c r="I683">
        <v>180</v>
      </c>
      <c r="J683" t="s">
        <v>1281</v>
      </c>
      <c r="K683" t="s">
        <v>1288</v>
      </c>
      <c r="L683" s="8">
        <v>28471</v>
      </c>
    </row>
    <row r="684" spans="1:12" x14ac:dyDescent="0.3">
      <c r="A684" t="s">
        <v>835</v>
      </c>
      <c r="B684" t="s">
        <v>1370</v>
      </c>
      <c r="C684">
        <v>70</v>
      </c>
      <c r="D684" t="s">
        <v>15</v>
      </c>
      <c r="E684" t="s">
        <v>31</v>
      </c>
      <c r="F684" t="s">
        <v>1298</v>
      </c>
      <c r="G684" s="20">
        <v>43195</v>
      </c>
      <c r="H684" t="s">
        <v>1292</v>
      </c>
      <c r="I684">
        <v>160</v>
      </c>
      <c r="J684" t="s">
        <v>1283</v>
      </c>
      <c r="K684" t="s">
        <v>1331</v>
      </c>
      <c r="L684" s="8">
        <v>19265</v>
      </c>
    </row>
    <row r="685" spans="1:12" x14ac:dyDescent="0.3">
      <c r="A685" t="s">
        <v>836</v>
      </c>
      <c r="B685" t="s">
        <v>1467</v>
      </c>
      <c r="C685" t="s">
        <v>1304</v>
      </c>
      <c r="D685" t="s">
        <v>15</v>
      </c>
      <c r="E685" t="s">
        <v>27</v>
      </c>
      <c r="F685" t="s">
        <v>1291</v>
      </c>
      <c r="G685" s="8">
        <v>43549</v>
      </c>
      <c r="H685" t="s">
        <v>12</v>
      </c>
      <c r="I685">
        <v>180</v>
      </c>
      <c r="K685" t="s">
        <v>1283</v>
      </c>
      <c r="L685" s="8">
        <v>20009</v>
      </c>
    </row>
    <row r="686" spans="1:12" x14ac:dyDescent="0.3">
      <c r="A686" t="s">
        <v>837</v>
      </c>
      <c r="B686" t="s">
        <v>1467</v>
      </c>
      <c r="C686" t="s">
        <v>1283</v>
      </c>
      <c r="D686" t="s">
        <v>1336</v>
      </c>
      <c r="E686" t="s">
        <v>16</v>
      </c>
      <c r="F686" t="s">
        <v>1280</v>
      </c>
      <c r="G686" t="s">
        <v>1295</v>
      </c>
      <c r="H686" t="s">
        <v>17</v>
      </c>
      <c r="I686">
        <v>200</v>
      </c>
      <c r="K686" t="s">
        <v>1293</v>
      </c>
      <c r="L686" s="8">
        <v>23420</v>
      </c>
    </row>
    <row r="687" spans="1:12" x14ac:dyDescent="0.3">
      <c r="A687" t="s">
        <v>838</v>
      </c>
      <c r="B687" t="s">
        <v>1469</v>
      </c>
      <c r="C687">
        <v>35</v>
      </c>
      <c r="D687" t="s">
        <v>10</v>
      </c>
      <c r="E687" t="s">
        <v>20</v>
      </c>
      <c r="F687" t="s">
        <v>1307</v>
      </c>
      <c r="G687" s="20">
        <v>43195</v>
      </c>
      <c r="H687" t="s">
        <v>40</v>
      </c>
      <c r="I687" t="s">
        <v>1292</v>
      </c>
      <c r="J687" t="s">
        <v>1287</v>
      </c>
      <c r="K687" t="s">
        <v>1288</v>
      </c>
      <c r="L687">
        <v>987416</v>
      </c>
    </row>
    <row r="688" spans="1:12" x14ac:dyDescent="0.3">
      <c r="A688" t="s">
        <v>839</v>
      </c>
      <c r="B688" t="s">
        <v>1376</v>
      </c>
      <c r="C688">
        <v>60</v>
      </c>
      <c r="D688" t="s">
        <v>15</v>
      </c>
      <c r="E688" t="s">
        <v>27</v>
      </c>
      <c r="F688" t="s">
        <v>1307</v>
      </c>
      <c r="G688" s="8">
        <v>43845</v>
      </c>
      <c r="H688" t="s">
        <v>21</v>
      </c>
      <c r="I688">
        <v>220</v>
      </c>
      <c r="J688" t="s">
        <v>1287</v>
      </c>
      <c r="K688" t="s">
        <v>1283</v>
      </c>
      <c r="L688" s="8">
        <v>21939</v>
      </c>
    </row>
    <row r="689" spans="1:12" x14ac:dyDescent="0.3">
      <c r="A689" t="s">
        <v>840</v>
      </c>
      <c r="B689" t="s">
        <v>1376</v>
      </c>
      <c r="C689" t="s">
        <v>1283</v>
      </c>
      <c r="D689" t="s">
        <v>15</v>
      </c>
      <c r="E689" t="s">
        <v>11</v>
      </c>
      <c r="F689" t="s">
        <v>1284</v>
      </c>
      <c r="G689" t="s">
        <v>1295</v>
      </c>
      <c r="H689" t="s">
        <v>17</v>
      </c>
      <c r="I689">
        <v>160</v>
      </c>
      <c r="J689" t="s">
        <v>1305</v>
      </c>
      <c r="K689" t="s">
        <v>1331</v>
      </c>
      <c r="L689" s="8">
        <v>19699</v>
      </c>
    </row>
    <row r="690" spans="1:12" x14ac:dyDescent="0.3">
      <c r="A690" t="s">
        <v>841</v>
      </c>
      <c r="B690" t="s">
        <v>1375</v>
      </c>
      <c r="C690">
        <v>60</v>
      </c>
      <c r="D690" t="s">
        <v>1336</v>
      </c>
      <c r="E690" t="s">
        <v>20</v>
      </c>
      <c r="F690" t="s">
        <v>1298</v>
      </c>
      <c r="G690" s="8">
        <v>43845</v>
      </c>
      <c r="H690" t="s">
        <v>21</v>
      </c>
      <c r="I690" t="s">
        <v>1292</v>
      </c>
      <c r="J690" t="s">
        <v>1305</v>
      </c>
      <c r="K690" t="s">
        <v>1293</v>
      </c>
      <c r="L690" s="8">
        <v>23478</v>
      </c>
    </row>
    <row r="691" spans="1:12" x14ac:dyDescent="0.3">
      <c r="A691" t="s">
        <v>842</v>
      </c>
      <c r="B691" t="s">
        <v>1469</v>
      </c>
      <c r="C691" t="s">
        <v>1283</v>
      </c>
      <c r="D691" t="s">
        <v>15</v>
      </c>
      <c r="E691" t="s">
        <v>20</v>
      </c>
      <c r="F691" t="s">
        <v>1307</v>
      </c>
      <c r="G691" t="s">
        <v>1286</v>
      </c>
      <c r="H691" t="s">
        <v>12</v>
      </c>
      <c r="I691">
        <v>220</v>
      </c>
      <c r="J691" t="s">
        <v>1281</v>
      </c>
      <c r="K691" t="s">
        <v>1288</v>
      </c>
      <c r="L691" s="8">
        <v>28152</v>
      </c>
    </row>
    <row r="692" spans="1:12" x14ac:dyDescent="0.3">
      <c r="A692" t="s">
        <v>843</v>
      </c>
      <c r="B692" t="s">
        <v>1485</v>
      </c>
      <c r="C692" t="s">
        <v>1304</v>
      </c>
      <c r="D692" t="s">
        <v>10</v>
      </c>
      <c r="E692" t="s">
        <v>20</v>
      </c>
      <c r="F692" t="s">
        <v>1298</v>
      </c>
      <c r="G692" s="8">
        <v>43549</v>
      </c>
      <c r="H692" t="s">
        <v>12</v>
      </c>
      <c r="I692">
        <v>160</v>
      </c>
      <c r="J692" t="s">
        <v>1281</v>
      </c>
      <c r="K692" t="s">
        <v>1288</v>
      </c>
      <c r="L692" s="8">
        <v>35819</v>
      </c>
    </row>
    <row r="693" spans="1:12" x14ac:dyDescent="0.3">
      <c r="A693" t="s">
        <v>844</v>
      </c>
      <c r="B693" t="s">
        <v>1376</v>
      </c>
      <c r="C693">
        <v>35</v>
      </c>
      <c r="D693" t="s">
        <v>15</v>
      </c>
      <c r="E693" t="s">
        <v>31</v>
      </c>
      <c r="F693" t="s">
        <v>1307</v>
      </c>
      <c r="G693" t="s">
        <v>1286</v>
      </c>
      <c r="H693" t="s">
        <v>17</v>
      </c>
      <c r="I693">
        <v>160</v>
      </c>
      <c r="J693" t="s">
        <v>1281</v>
      </c>
      <c r="K693" t="s">
        <v>1288</v>
      </c>
      <c r="L693" t="s">
        <v>1590</v>
      </c>
    </row>
    <row r="694" spans="1:12" x14ac:dyDescent="0.3">
      <c r="A694" t="s">
        <v>845</v>
      </c>
      <c r="B694" t="s">
        <v>1373</v>
      </c>
      <c r="C694" t="s">
        <v>1283</v>
      </c>
      <c r="D694" t="s">
        <v>10</v>
      </c>
      <c r="E694" t="s">
        <v>20</v>
      </c>
      <c r="F694" t="s">
        <v>1284</v>
      </c>
      <c r="G694" s="8">
        <v>43549</v>
      </c>
      <c r="H694" t="s">
        <v>21</v>
      </c>
      <c r="I694">
        <v>200</v>
      </c>
      <c r="J694" t="s">
        <v>1281</v>
      </c>
      <c r="K694" t="s">
        <v>1293</v>
      </c>
      <c r="L694" t="s">
        <v>1591</v>
      </c>
    </row>
    <row r="695" spans="1:12" x14ac:dyDescent="0.3">
      <c r="A695" t="s">
        <v>846</v>
      </c>
      <c r="B695" t="s">
        <v>1377</v>
      </c>
      <c r="C695">
        <v>70</v>
      </c>
      <c r="D695" t="s">
        <v>15</v>
      </c>
      <c r="E695" t="s">
        <v>16</v>
      </c>
      <c r="F695" t="s">
        <v>1291</v>
      </c>
      <c r="G695" s="20">
        <v>43195</v>
      </c>
      <c r="H695" t="s">
        <v>12</v>
      </c>
      <c r="I695" t="s">
        <v>1292</v>
      </c>
      <c r="K695" t="s">
        <v>1283</v>
      </c>
      <c r="L695" s="8">
        <v>41537</v>
      </c>
    </row>
    <row r="696" spans="1:12" x14ac:dyDescent="0.3">
      <c r="A696" t="s">
        <v>847</v>
      </c>
      <c r="B696" t="s">
        <v>1485</v>
      </c>
      <c r="C696">
        <v>25</v>
      </c>
      <c r="D696" t="s">
        <v>1336</v>
      </c>
      <c r="E696" t="s">
        <v>20</v>
      </c>
      <c r="F696" t="s">
        <v>1284</v>
      </c>
      <c r="G696" t="s">
        <v>1295</v>
      </c>
      <c r="H696" t="s">
        <v>40</v>
      </c>
      <c r="I696">
        <v>160</v>
      </c>
      <c r="K696" t="s">
        <v>1288</v>
      </c>
      <c r="L696" t="s">
        <v>1592</v>
      </c>
    </row>
    <row r="697" spans="1:12" x14ac:dyDescent="0.3">
      <c r="A697" t="s">
        <v>848</v>
      </c>
      <c r="B697" t="s">
        <v>1370</v>
      </c>
      <c r="C697">
        <v>70</v>
      </c>
      <c r="D697" t="s">
        <v>10</v>
      </c>
      <c r="E697" t="s">
        <v>31</v>
      </c>
      <c r="F697" t="s">
        <v>1280</v>
      </c>
      <c r="G697" s="20">
        <v>43195</v>
      </c>
      <c r="H697" t="s">
        <v>1292</v>
      </c>
      <c r="I697">
        <v>160</v>
      </c>
      <c r="J697" t="s">
        <v>1305</v>
      </c>
      <c r="K697" t="s">
        <v>1331</v>
      </c>
      <c r="L697" s="20">
        <v>41389</v>
      </c>
    </row>
    <row r="698" spans="1:12" x14ac:dyDescent="0.3">
      <c r="A698" t="s">
        <v>849</v>
      </c>
      <c r="B698" t="s">
        <v>1373</v>
      </c>
      <c r="C698">
        <v>70</v>
      </c>
      <c r="D698" t="s">
        <v>15</v>
      </c>
      <c r="E698" t="s">
        <v>20</v>
      </c>
      <c r="F698" t="s">
        <v>1307</v>
      </c>
      <c r="G698" s="8">
        <v>43549</v>
      </c>
      <c r="H698" t="s">
        <v>1292</v>
      </c>
      <c r="I698">
        <v>220</v>
      </c>
      <c r="J698" t="s">
        <v>1287</v>
      </c>
      <c r="K698" t="s">
        <v>1288</v>
      </c>
      <c r="L698" t="s">
        <v>1593</v>
      </c>
    </row>
    <row r="699" spans="1:12" x14ac:dyDescent="0.3">
      <c r="A699" t="s">
        <v>850</v>
      </c>
      <c r="B699" t="s">
        <v>1373</v>
      </c>
      <c r="C699">
        <v>25</v>
      </c>
      <c r="D699" t="s">
        <v>15</v>
      </c>
      <c r="E699" t="s">
        <v>11</v>
      </c>
      <c r="F699" t="s">
        <v>1280</v>
      </c>
      <c r="G699" s="8">
        <v>43549</v>
      </c>
      <c r="H699" t="s">
        <v>12</v>
      </c>
      <c r="I699">
        <v>200</v>
      </c>
      <c r="J699" t="s">
        <v>1287</v>
      </c>
      <c r="K699" t="s">
        <v>1283</v>
      </c>
      <c r="L699" t="s">
        <v>1500</v>
      </c>
    </row>
    <row r="700" spans="1:12" x14ac:dyDescent="0.3">
      <c r="A700" t="s">
        <v>851</v>
      </c>
      <c r="B700" t="s">
        <v>1469</v>
      </c>
      <c r="C700">
        <v>70</v>
      </c>
      <c r="D700" t="s">
        <v>15</v>
      </c>
      <c r="E700" t="s">
        <v>11</v>
      </c>
      <c r="F700" t="s">
        <v>1280</v>
      </c>
      <c r="G700" s="8">
        <v>43549</v>
      </c>
      <c r="H700" t="s">
        <v>21</v>
      </c>
      <c r="I700">
        <v>180</v>
      </c>
      <c r="J700" t="s">
        <v>1283</v>
      </c>
      <c r="K700" t="s">
        <v>1293</v>
      </c>
      <c r="L700" s="20">
        <v>29506</v>
      </c>
    </row>
    <row r="701" spans="1:12" x14ac:dyDescent="0.3">
      <c r="A701" t="s">
        <v>852</v>
      </c>
      <c r="B701" t="s">
        <v>1375</v>
      </c>
      <c r="C701" t="s">
        <v>1283</v>
      </c>
      <c r="D701" t="s">
        <v>10</v>
      </c>
      <c r="E701" t="s">
        <v>31</v>
      </c>
      <c r="F701" t="s">
        <v>1298</v>
      </c>
      <c r="G701" s="8">
        <v>43845</v>
      </c>
      <c r="H701" t="s">
        <v>12</v>
      </c>
      <c r="I701">
        <v>200</v>
      </c>
      <c r="K701" t="s">
        <v>1288</v>
      </c>
      <c r="L701" s="8">
        <v>21921</v>
      </c>
    </row>
    <row r="702" spans="1:12" x14ac:dyDescent="0.3">
      <c r="A702" t="s">
        <v>853</v>
      </c>
      <c r="B702" t="s">
        <v>1370</v>
      </c>
      <c r="C702" t="s">
        <v>1283</v>
      </c>
      <c r="D702" t="s">
        <v>10</v>
      </c>
      <c r="E702" t="s">
        <v>16</v>
      </c>
      <c r="F702" t="s">
        <v>1307</v>
      </c>
      <c r="G702" t="s">
        <v>1295</v>
      </c>
      <c r="H702" t="s">
        <v>21</v>
      </c>
      <c r="I702">
        <v>180</v>
      </c>
      <c r="J702" t="s">
        <v>1281</v>
      </c>
      <c r="K702" t="s">
        <v>1288</v>
      </c>
      <c r="L702" s="8">
        <v>21165</v>
      </c>
    </row>
    <row r="703" spans="1:12" x14ac:dyDescent="0.3">
      <c r="A703" t="s">
        <v>854</v>
      </c>
      <c r="B703" t="s">
        <v>1376</v>
      </c>
      <c r="C703" t="s">
        <v>1283</v>
      </c>
      <c r="D703" t="s">
        <v>10</v>
      </c>
      <c r="E703" t="s">
        <v>16</v>
      </c>
      <c r="F703" t="s">
        <v>1280</v>
      </c>
      <c r="G703" s="20">
        <v>43195</v>
      </c>
      <c r="H703" t="s">
        <v>40</v>
      </c>
      <c r="I703" t="s">
        <v>1292</v>
      </c>
      <c r="J703" t="s">
        <v>1281</v>
      </c>
      <c r="K703" t="s">
        <v>1331</v>
      </c>
      <c r="L703" s="20">
        <v>27512</v>
      </c>
    </row>
    <row r="704" spans="1:12" x14ac:dyDescent="0.3">
      <c r="A704" t="s">
        <v>855</v>
      </c>
      <c r="B704" t="s">
        <v>1469</v>
      </c>
      <c r="C704">
        <v>25</v>
      </c>
      <c r="D704" t="s">
        <v>1336</v>
      </c>
      <c r="E704" t="s">
        <v>27</v>
      </c>
      <c r="F704" t="s">
        <v>1291</v>
      </c>
      <c r="G704" s="20">
        <v>43195</v>
      </c>
      <c r="H704" t="s">
        <v>21</v>
      </c>
      <c r="I704" t="s">
        <v>1292</v>
      </c>
      <c r="J704" t="s">
        <v>1283</v>
      </c>
      <c r="K704" t="s">
        <v>1331</v>
      </c>
      <c r="L704" s="8">
        <v>28829</v>
      </c>
    </row>
    <row r="705" spans="1:12" x14ac:dyDescent="0.3">
      <c r="A705" t="s">
        <v>856</v>
      </c>
      <c r="B705" t="s">
        <v>1376</v>
      </c>
      <c r="C705">
        <v>70</v>
      </c>
      <c r="D705" t="s">
        <v>1336</v>
      </c>
      <c r="E705" t="s">
        <v>31</v>
      </c>
      <c r="F705" t="s">
        <v>1280</v>
      </c>
      <c r="G705" t="s">
        <v>1286</v>
      </c>
      <c r="H705" t="s">
        <v>12</v>
      </c>
      <c r="I705">
        <v>160</v>
      </c>
      <c r="J705" t="s">
        <v>1287</v>
      </c>
      <c r="K705" t="s">
        <v>1288</v>
      </c>
      <c r="L705" s="8">
        <v>32999</v>
      </c>
    </row>
    <row r="706" spans="1:12" x14ac:dyDescent="0.3">
      <c r="A706" t="s">
        <v>857</v>
      </c>
      <c r="B706" t="s">
        <v>1469</v>
      </c>
      <c r="C706">
        <v>25</v>
      </c>
      <c r="D706" t="s">
        <v>10</v>
      </c>
      <c r="E706" t="s">
        <v>20</v>
      </c>
      <c r="F706" t="s">
        <v>1291</v>
      </c>
      <c r="G706" s="8">
        <v>43549</v>
      </c>
      <c r="H706" t="s">
        <v>40</v>
      </c>
      <c r="I706" t="s">
        <v>1292</v>
      </c>
      <c r="J706" t="s">
        <v>1281</v>
      </c>
      <c r="K706" t="s">
        <v>1288</v>
      </c>
      <c r="L706" s="8">
        <v>36466</v>
      </c>
    </row>
    <row r="707" spans="1:12" x14ac:dyDescent="0.3">
      <c r="A707" t="s">
        <v>858</v>
      </c>
      <c r="B707" t="s">
        <v>1469</v>
      </c>
      <c r="C707" t="s">
        <v>1283</v>
      </c>
      <c r="D707" t="s">
        <v>15</v>
      </c>
      <c r="E707" t="s">
        <v>31</v>
      </c>
      <c r="F707" t="s">
        <v>1298</v>
      </c>
      <c r="G707" s="8">
        <v>43549</v>
      </c>
      <c r="H707" t="s">
        <v>17</v>
      </c>
      <c r="I707">
        <v>160</v>
      </c>
      <c r="J707" t="s">
        <v>1287</v>
      </c>
      <c r="K707" t="s">
        <v>1331</v>
      </c>
      <c r="L707" s="20">
        <v>28442</v>
      </c>
    </row>
    <row r="708" spans="1:12" x14ac:dyDescent="0.3">
      <c r="A708" t="s">
        <v>859</v>
      </c>
      <c r="B708" t="s">
        <v>1469</v>
      </c>
      <c r="C708">
        <v>70</v>
      </c>
      <c r="D708" t="s">
        <v>1336</v>
      </c>
      <c r="E708" t="s">
        <v>27</v>
      </c>
      <c r="F708" t="s">
        <v>1280</v>
      </c>
      <c r="G708" s="8">
        <v>43549</v>
      </c>
      <c r="H708" t="s">
        <v>1292</v>
      </c>
      <c r="I708">
        <v>200</v>
      </c>
      <c r="J708" t="s">
        <v>1283</v>
      </c>
      <c r="K708" t="s">
        <v>1283</v>
      </c>
      <c r="L708" s="8">
        <v>24587</v>
      </c>
    </row>
    <row r="709" spans="1:12" x14ac:dyDescent="0.3">
      <c r="A709" t="s">
        <v>860</v>
      </c>
      <c r="B709" t="s">
        <v>1375</v>
      </c>
      <c r="C709">
        <v>70</v>
      </c>
      <c r="D709" t="s">
        <v>10</v>
      </c>
      <c r="E709" t="s">
        <v>31</v>
      </c>
      <c r="F709" t="s">
        <v>1284</v>
      </c>
      <c r="G709" s="20">
        <v>43195</v>
      </c>
      <c r="H709" t="s">
        <v>12</v>
      </c>
      <c r="I709" t="s">
        <v>1292</v>
      </c>
      <c r="J709" t="s">
        <v>1287</v>
      </c>
      <c r="K709" t="s">
        <v>1322</v>
      </c>
      <c r="L709" t="s">
        <v>1594</v>
      </c>
    </row>
    <row r="710" spans="1:12" x14ac:dyDescent="0.3">
      <c r="A710" t="s">
        <v>861</v>
      </c>
      <c r="B710" t="s">
        <v>1469</v>
      </c>
      <c r="C710">
        <v>60</v>
      </c>
      <c r="D710" t="s">
        <v>15</v>
      </c>
      <c r="E710" t="s">
        <v>31</v>
      </c>
      <c r="F710" t="s">
        <v>1298</v>
      </c>
      <c r="G710" t="s">
        <v>1286</v>
      </c>
      <c r="H710" t="s">
        <v>12</v>
      </c>
      <c r="I710">
        <v>200</v>
      </c>
      <c r="J710" t="s">
        <v>1287</v>
      </c>
      <c r="K710" t="s">
        <v>1322</v>
      </c>
      <c r="L710" s="8">
        <v>41155</v>
      </c>
    </row>
    <row r="711" spans="1:12" x14ac:dyDescent="0.3">
      <c r="A711" t="s">
        <v>862</v>
      </c>
      <c r="B711" t="s">
        <v>1374</v>
      </c>
      <c r="C711">
        <v>60</v>
      </c>
      <c r="D711" t="s">
        <v>1336</v>
      </c>
      <c r="E711" t="s">
        <v>27</v>
      </c>
      <c r="F711" t="s">
        <v>1291</v>
      </c>
      <c r="G711" s="8">
        <v>43845</v>
      </c>
      <c r="H711" t="s">
        <v>12</v>
      </c>
      <c r="I711">
        <v>200</v>
      </c>
      <c r="J711" t="s">
        <v>1287</v>
      </c>
      <c r="K711" t="s">
        <v>1288</v>
      </c>
      <c r="L711">
        <v>846874</v>
      </c>
    </row>
    <row r="712" spans="1:12" x14ac:dyDescent="0.3">
      <c r="A712" t="s">
        <v>863</v>
      </c>
      <c r="B712" t="s">
        <v>1377</v>
      </c>
      <c r="C712" t="s">
        <v>1304</v>
      </c>
      <c r="D712" t="s">
        <v>15</v>
      </c>
      <c r="E712" t="s">
        <v>16</v>
      </c>
      <c r="F712" t="s">
        <v>1298</v>
      </c>
      <c r="G712" t="s">
        <v>1295</v>
      </c>
      <c r="H712" t="s">
        <v>40</v>
      </c>
      <c r="I712" t="s">
        <v>1292</v>
      </c>
      <c r="J712" t="s">
        <v>1281</v>
      </c>
      <c r="K712" t="s">
        <v>1331</v>
      </c>
      <c r="L712" s="8">
        <v>35696</v>
      </c>
    </row>
    <row r="713" spans="1:12" x14ac:dyDescent="0.3">
      <c r="A713" t="s">
        <v>864</v>
      </c>
      <c r="B713" t="s">
        <v>1376</v>
      </c>
      <c r="C713">
        <v>35</v>
      </c>
      <c r="D713" t="s">
        <v>15</v>
      </c>
      <c r="E713" t="s">
        <v>20</v>
      </c>
      <c r="F713" t="s">
        <v>1280</v>
      </c>
      <c r="G713" s="8">
        <v>43845</v>
      </c>
      <c r="H713" t="s">
        <v>17</v>
      </c>
      <c r="I713">
        <v>200</v>
      </c>
      <c r="J713" t="s">
        <v>1305</v>
      </c>
      <c r="K713" t="s">
        <v>1293</v>
      </c>
      <c r="L713" s="20">
        <v>34719</v>
      </c>
    </row>
    <row r="714" spans="1:12" x14ac:dyDescent="0.3">
      <c r="A714" t="s">
        <v>865</v>
      </c>
      <c r="B714" t="s">
        <v>1485</v>
      </c>
      <c r="C714">
        <v>60</v>
      </c>
      <c r="D714" t="s">
        <v>15</v>
      </c>
      <c r="E714" t="s">
        <v>27</v>
      </c>
      <c r="F714" t="s">
        <v>1307</v>
      </c>
      <c r="G714" s="20">
        <v>43195</v>
      </c>
      <c r="H714" t="s">
        <v>21</v>
      </c>
      <c r="I714" t="s">
        <v>1292</v>
      </c>
      <c r="K714" t="s">
        <v>1293</v>
      </c>
      <c r="L714" s="8">
        <v>19217</v>
      </c>
    </row>
    <row r="715" spans="1:12" x14ac:dyDescent="0.3">
      <c r="A715" t="s">
        <v>866</v>
      </c>
      <c r="B715" t="s">
        <v>1371</v>
      </c>
      <c r="C715">
        <v>25</v>
      </c>
      <c r="D715" t="s">
        <v>15</v>
      </c>
      <c r="E715" t="s">
        <v>11</v>
      </c>
      <c r="F715" t="s">
        <v>1307</v>
      </c>
      <c r="G715" s="8">
        <v>43549</v>
      </c>
      <c r="H715" t="s">
        <v>17</v>
      </c>
      <c r="I715" t="s">
        <v>1292</v>
      </c>
      <c r="J715" t="s">
        <v>1287</v>
      </c>
      <c r="K715" t="s">
        <v>1322</v>
      </c>
      <c r="L715" s="8">
        <v>26488</v>
      </c>
    </row>
    <row r="716" spans="1:12" x14ac:dyDescent="0.3">
      <c r="A716" t="s">
        <v>867</v>
      </c>
      <c r="B716" t="s">
        <v>1370</v>
      </c>
      <c r="C716">
        <v>60</v>
      </c>
      <c r="D716" t="s">
        <v>1336</v>
      </c>
      <c r="E716" t="s">
        <v>16</v>
      </c>
      <c r="F716" t="s">
        <v>1291</v>
      </c>
      <c r="G716" t="s">
        <v>1295</v>
      </c>
      <c r="H716" t="s">
        <v>40</v>
      </c>
      <c r="I716" t="s">
        <v>1292</v>
      </c>
      <c r="J716" t="s">
        <v>1287</v>
      </c>
      <c r="K716" t="s">
        <v>1283</v>
      </c>
      <c r="L716" t="s">
        <v>1595</v>
      </c>
    </row>
    <row r="717" spans="1:12" x14ac:dyDescent="0.3">
      <c r="A717" t="s">
        <v>868</v>
      </c>
      <c r="B717" t="s">
        <v>1467</v>
      </c>
      <c r="C717" t="s">
        <v>1304</v>
      </c>
      <c r="D717" t="s">
        <v>1336</v>
      </c>
      <c r="E717" t="s">
        <v>11</v>
      </c>
      <c r="F717" t="s">
        <v>1291</v>
      </c>
      <c r="G717" s="20">
        <v>43195</v>
      </c>
      <c r="H717" t="s">
        <v>12</v>
      </c>
      <c r="I717">
        <v>180</v>
      </c>
      <c r="J717" t="s">
        <v>1287</v>
      </c>
      <c r="K717" t="s">
        <v>1322</v>
      </c>
      <c r="L717" s="8">
        <v>23681</v>
      </c>
    </row>
    <row r="718" spans="1:12" x14ac:dyDescent="0.3">
      <c r="A718" t="s">
        <v>869</v>
      </c>
      <c r="B718" t="s">
        <v>1375</v>
      </c>
      <c r="C718">
        <v>70</v>
      </c>
      <c r="D718" t="s">
        <v>1336</v>
      </c>
      <c r="E718" t="s">
        <v>16</v>
      </c>
      <c r="F718" t="s">
        <v>1307</v>
      </c>
      <c r="G718" s="20">
        <v>43195</v>
      </c>
      <c r="H718" t="s">
        <v>1292</v>
      </c>
      <c r="I718">
        <v>200</v>
      </c>
      <c r="J718" t="s">
        <v>1305</v>
      </c>
      <c r="K718" t="s">
        <v>1288</v>
      </c>
      <c r="L718" s="20">
        <v>27037</v>
      </c>
    </row>
    <row r="719" spans="1:12" x14ac:dyDescent="0.3">
      <c r="A719" t="s">
        <v>870</v>
      </c>
      <c r="B719" t="s">
        <v>1485</v>
      </c>
      <c r="C719" t="s">
        <v>1304</v>
      </c>
      <c r="D719" t="s">
        <v>10</v>
      </c>
      <c r="E719" t="s">
        <v>20</v>
      </c>
      <c r="F719" t="s">
        <v>1291</v>
      </c>
      <c r="G719" s="20">
        <v>43195</v>
      </c>
      <c r="H719" t="s">
        <v>12</v>
      </c>
      <c r="I719">
        <v>220</v>
      </c>
      <c r="J719" t="s">
        <v>1283</v>
      </c>
      <c r="K719" t="s">
        <v>1283</v>
      </c>
      <c r="L719" s="20">
        <v>38217</v>
      </c>
    </row>
    <row r="720" spans="1:12" x14ac:dyDescent="0.3">
      <c r="A720" t="s">
        <v>871</v>
      </c>
      <c r="B720" t="s">
        <v>1373</v>
      </c>
      <c r="C720">
        <v>70</v>
      </c>
      <c r="D720" t="s">
        <v>1336</v>
      </c>
      <c r="E720" t="s">
        <v>20</v>
      </c>
      <c r="F720" t="s">
        <v>1298</v>
      </c>
      <c r="G720" t="s">
        <v>1295</v>
      </c>
      <c r="H720" t="s">
        <v>21</v>
      </c>
      <c r="I720" t="s">
        <v>1292</v>
      </c>
      <c r="J720" t="s">
        <v>1281</v>
      </c>
      <c r="K720" t="s">
        <v>1293</v>
      </c>
      <c r="L720" s="8">
        <v>23190</v>
      </c>
    </row>
    <row r="721" spans="1:12" x14ac:dyDescent="0.3">
      <c r="A721" t="s">
        <v>872</v>
      </c>
      <c r="B721" t="s">
        <v>1374</v>
      </c>
      <c r="C721">
        <v>70</v>
      </c>
      <c r="D721" t="s">
        <v>15</v>
      </c>
      <c r="E721" t="s">
        <v>31</v>
      </c>
      <c r="F721" t="s">
        <v>1284</v>
      </c>
      <c r="G721" t="s">
        <v>1295</v>
      </c>
      <c r="H721" t="s">
        <v>1292</v>
      </c>
      <c r="I721">
        <v>200</v>
      </c>
      <c r="J721" t="s">
        <v>1305</v>
      </c>
      <c r="K721" t="s">
        <v>1331</v>
      </c>
      <c r="L721" s="20">
        <v>31188</v>
      </c>
    </row>
    <row r="722" spans="1:12" x14ac:dyDescent="0.3">
      <c r="A722" t="s">
        <v>873</v>
      </c>
      <c r="B722" t="s">
        <v>1467</v>
      </c>
      <c r="C722">
        <v>35</v>
      </c>
      <c r="D722" t="s">
        <v>1336</v>
      </c>
      <c r="E722" t="s">
        <v>11</v>
      </c>
      <c r="F722" t="s">
        <v>1284</v>
      </c>
      <c r="G722" t="s">
        <v>1286</v>
      </c>
      <c r="H722" t="s">
        <v>12</v>
      </c>
      <c r="I722">
        <v>160</v>
      </c>
      <c r="J722" t="s">
        <v>1287</v>
      </c>
      <c r="K722" t="s">
        <v>1331</v>
      </c>
      <c r="L722" s="8">
        <v>43026</v>
      </c>
    </row>
    <row r="723" spans="1:12" x14ac:dyDescent="0.3">
      <c r="A723" t="s">
        <v>874</v>
      </c>
      <c r="B723" t="s">
        <v>1371</v>
      </c>
      <c r="C723">
        <v>60</v>
      </c>
      <c r="D723" t="s">
        <v>15</v>
      </c>
      <c r="E723" t="s">
        <v>16</v>
      </c>
      <c r="F723" t="s">
        <v>1298</v>
      </c>
      <c r="G723" t="s">
        <v>1286</v>
      </c>
      <c r="H723" t="s">
        <v>1292</v>
      </c>
      <c r="I723" t="s">
        <v>1292</v>
      </c>
      <c r="J723" t="s">
        <v>1305</v>
      </c>
      <c r="K723" t="s">
        <v>1288</v>
      </c>
      <c r="L723" s="8">
        <v>29069</v>
      </c>
    </row>
    <row r="724" spans="1:12" x14ac:dyDescent="0.3">
      <c r="A724" t="s">
        <v>875</v>
      </c>
      <c r="B724" t="s">
        <v>1485</v>
      </c>
      <c r="C724">
        <v>25</v>
      </c>
      <c r="D724" t="s">
        <v>10</v>
      </c>
      <c r="E724" t="s">
        <v>20</v>
      </c>
      <c r="F724" t="s">
        <v>1284</v>
      </c>
      <c r="G724" s="8">
        <v>43845</v>
      </c>
      <c r="H724" t="s">
        <v>17</v>
      </c>
      <c r="I724" t="s">
        <v>1292</v>
      </c>
      <c r="J724" t="s">
        <v>1305</v>
      </c>
      <c r="K724" t="s">
        <v>1322</v>
      </c>
      <c r="L724" s="8">
        <v>27202</v>
      </c>
    </row>
    <row r="725" spans="1:12" x14ac:dyDescent="0.3">
      <c r="A725" t="s">
        <v>876</v>
      </c>
      <c r="B725" t="s">
        <v>1467</v>
      </c>
      <c r="C725">
        <v>25</v>
      </c>
      <c r="D725" t="s">
        <v>15</v>
      </c>
      <c r="E725" t="s">
        <v>27</v>
      </c>
      <c r="F725" t="s">
        <v>1280</v>
      </c>
      <c r="G725" t="s">
        <v>1295</v>
      </c>
      <c r="H725" t="s">
        <v>40</v>
      </c>
      <c r="I725">
        <v>220</v>
      </c>
      <c r="J725" t="s">
        <v>1305</v>
      </c>
      <c r="K725" t="s">
        <v>1288</v>
      </c>
      <c r="L725" s="20">
        <v>34349</v>
      </c>
    </row>
    <row r="726" spans="1:12" x14ac:dyDescent="0.3">
      <c r="A726" t="s">
        <v>877</v>
      </c>
      <c r="B726" t="s">
        <v>1485</v>
      </c>
      <c r="C726" t="s">
        <v>1283</v>
      </c>
      <c r="D726" t="s">
        <v>15</v>
      </c>
      <c r="E726" t="s">
        <v>20</v>
      </c>
      <c r="F726" t="s">
        <v>1298</v>
      </c>
      <c r="G726" t="s">
        <v>1295</v>
      </c>
      <c r="H726" t="s">
        <v>12</v>
      </c>
      <c r="I726">
        <v>180</v>
      </c>
      <c r="J726" t="s">
        <v>1283</v>
      </c>
      <c r="K726" t="s">
        <v>1331</v>
      </c>
      <c r="L726" t="s">
        <v>1272</v>
      </c>
    </row>
    <row r="727" spans="1:12" x14ac:dyDescent="0.3">
      <c r="A727" t="s">
        <v>878</v>
      </c>
      <c r="B727" t="s">
        <v>1374</v>
      </c>
      <c r="C727">
        <v>70</v>
      </c>
      <c r="D727" t="s">
        <v>15</v>
      </c>
      <c r="E727" t="s">
        <v>27</v>
      </c>
      <c r="F727" t="s">
        <v>1291</v>
      </c>
      <c r="G727" t="s">
        <v>1295</v>
      </c>
      <c r="H727" t="s">
        <v>21</v>
      </c>
      <c r="I727">
        <v>180</v>
      </c>
      <c r="K727" t="s">
        <v>1293</v>
      </c>
      <c r="L727" s="20">
        <v>26377</v>
      </c>
    </row>
    <row r="728" spans="1:12" x14ac:dyDescent="0.3">
      <c r="A728" t="s">
        <v>879</v>
      </c>
      <c r="B728" t="s">
        <v>1371</v>
      </c>
      <c r="C728">
        <v>25</v>
      </c>
      <c r="D728" t="s">
        <v>10</v>
      </c>
      <c r="E728" t="s">
        <v>16</v>
      </c>
      <c r="F728" t="s">
        <v>1298</v>
      </c>
      <c r="G728" t="s">
        <v>1286</v>
      </c>
      <c r="H728" t="s">
        <v>17</v>
      </c>
      <c r="I728" t="s">
        <v>1292</v>
      </c>
      <c r="J728" t="s">
        <v>1281</v>
      </c>
      <c r="K728" t="s">
        <v>1331</v>
      </c>
      <c r="L728" s="8">
        <v>37675</v>
      </c>
    </row>
    <row r="729" spans="1:12" x14ac:dyDescent="0.3">
      <c r="A729" t="s">
        <v>880</v>
      </c>
      <c r="B729" t="s">
        <v>1373</v>
      </c>
      <c r="C729">
        <v>35</v>
      </c>
      <c r="D729" t="s">
        <v>1336</v>
      </c>
      <c r="E729" t="s">
        <v>20</v>
      </c>
      <c r="F729" t="s">
        <v>1307</v>
      </c>
      <c r="G729" s="20">
        <v>43195</v>
      </c>
      <c r="H729" t="s">
        <v>12</v>
      </c>
      <c r="I729">
        <v>200</v>
      </c>
      <c r="J729" t="s">
        <v>1283</v>
      </c>
      <c r="K729" t="s">
        <v>1283</v>
      </c>
      <c r="L729" s="8">
        <v>32465</v>
      </c>
    </row>
    <row r="730" spans="1:12" x14ac:dyDescent="0.3">
      <c r="A730" t="s">
        <v>881</v>
      </c>
      <c r="B730" t="s">
        <v>1469</v>
      </c>
      <c r="C730">
        <v>70</v>
      </c>
      <c r="D730" t="s">
        <v>1336</v>
      </c>
      <c r="E730" t="s">
        <v>20</v>
      </c>
      <c r="F730" t="s">
        <v>1291</v>
      </c>
      <c r="G730" s="8">
        <v>43549</v>
      </c>
      <c r="H730" t="s">
        <v>17</v>
      </c>
      <c r="I730">
        <v>160</v>
      </c>
      <c r="J730" t="s">
        <v>1283</v>
      </c>
      <c r="K730" t="s">
        <v>1331</v>
      </c>
      <c r="L730" s="8">
        <v>32344</v>
      </c>
    </row>
    <row r="731" spans="1:12" x14ac:dyDescent="0.3">
      <c r="A731" t="s">
        <v>882</v>
      </c>
      <c r="B731" t="s">
        <v>1376</v>
      </c>
      <c r="C731">
        <v>35</v>
      </c>
      <c r="D731" t="s">
        <v>10</v>
      </c>
      <c r="E731" t="s">
        <v>16</v>
      </c>
      <c r="F731" t="s">
        <v>1307</v>
      </c>
      <c r="G731" t="s">
        <v>1286</v>
      </c>
      <c r="H731" t="s">
        <v>21</v>
      </c>
      <c r="I731">
        <v>160</v>
      </c>
      <c r="K731" t="s">
        <v>1331</v>
      </c>
      <c r="L731" s="8">
        <v>36694</v>
      </c>
    </row>
    <row r="732" spans="1:12" x14ac:dyDescent="0.3">
      <c r="A732" t="s">
        <v>883</v>
      </c>
      <c r="B732" t="s">
        <v>1373</v>
      </c>
      <c r="C732">
        <v>25</v>
      </c>
      <c r="D732" t="s">
        <v>15</v>
      </c>
      <c r="E732" t="s">
        <v>20</v>
      </c>
      <c r="F732" t="s">
        <v>1291</v>
      </c>
      <c r="G732" t="s">
        <v>1295</v>
      </c>
      <c r="H732" t="s">
        <v>12</v>
      </c>
      <c r="I732">
        <v>200</v>
      </c>
      <c r="J732" t="s">
        <v>1283</v>
      </c>
      <c r="K732" t="s">
        <v>1283</v>
      </c>
      <c r="L732" t="s">
        <v>1596</v>
      </c>
    </row>
    <row r="733" spans="1:12" x14ac:dyDescent="0.3">
      <c r="A733" t="s">
        <v>884</v>
      </c>
      <c r="B733" t="s">
        <v>1469</v>
      </c>
      <c r="C733">
        <v>25</v>
      </c>
      <c r="D733" t="s">
        <v>1336</v>
      </c>
      <c r="E733" t="s">
        <v>27</v>
      </c>
      <c r="F733" t="s">
        <v>1284</v>
      </c>
      <c r="G733" t="s">
        <v>1286</v>
      </c>
      <c r="H733" t="s">
        <v>21</v>
      </c>
      <c r="I733" t="s">
        <v>1292</v>
      </c>
      <c r="J733" t="s">
        <v>1305</v>
      </c>
      <c r="K733" t="s">
        <v>1322</v>
      </c>
      <c r="L733" t="s">
        <v>1597</v>
      </c>
    </row>
    <row r="734" spans="1:12" x14ac:dyDescent="0.3">
      <c r="A734" t="s">
        <v>885</v>
      </c>
      <c r="B734" t="s">
        <v>1375</v>
      </c>
      <c r="C734" t="s">
        <v>1283</v>
      </c>
      <c r="D734" t="s">
        <v>10</v>
      </c>
      <c r="E734" t="s">
        <v>20</v>
      </c>
      <c r="F734" t="s">
        <v>1298</v>
      </c>
      <c r="G734" s="8">
        <v>43845</v>
      </c>
      <c r="H734" t="s">
        <v>1292</v>
      </c>
      <c r="I734">
        <v>160</v>
      </c>
      <c r="J734" t="s">
        <v>1305</v>
      </c>
      <c r="K734" t="s">
        <v>1331</v>
      </c>
      <c r="L734" s="20">
        <v>30644</v>
      </c>
    </row>
    <row r="735" spans="1:12" x14ac:dyDescent="0.3">
      <c r="A735" t="s">
        <v>886</v>
      </c>
      <c r="B735" t="s">
        <v>1377</v>
      </c>
      <c r="C735">
        <v>25</v>
      </c>
      <c r="D735" t="s">
        <v>1336</v>
      </c>
      <c r="E735" t="s">
        <v>11</v>
      </c>
      <c r="F735" t="s">
        <v>1280</v>
      </c>
      <c r="G735" t="s">
        <v>1295</v>
      </c>
      <c r="H735" t="s">
        <v>21</v>
      </c>
      <c r="I735">
        <v>180</v>
      </c>
      <c r="J735" t="s">
        <v>1287</v>
      </c>
      <c r="K735" t="s">
        <v>1288</v>
      </c>
      <c r="L735" t="s">
        <v>1500</v>
      </c>
    </row>
    <row r="736" spans="1:12" x14ac:dyDescent="0.3">
      <c r="A736" t="s">
        <v>887</v>
      </c>
      <c r="B736" t="s">
        <v>1370</v>
      </c>
      <c r="C736">
        <v>70</v>
      </c>
      <c r="D736" t="s">
        <v>10</v>
      </c>
      <c r="E736" t="s">
        <v>31</v>
      </c>
      <c r="F736" t="s">
        <v>1291</v>
      </c>
      <c r="G736" s="8">
        <v>43845</v>
      </c>
      <c r="H736" t="s">
        <v>1292</v>
      </c>
      <c r="I736">
        <v>200</v>
      </c>
      <c r="J736" t="s">
        <v>1283</v>
      </c>
      <c r="K736" t="s">
        <v>1331</v>
      </c>
      <c r="L736" t="s">
        <v>1598</v>
      </c>
    </row>
    <row r="737" spans="1:12" x14ac:dyDescent="0.3">
      <c r="A737" t="s">
        <v>888</v>
      </c>
      <c r="B737" t="s">
        <v>1370</v>
      </c>
      <c r="C737">
        <v>70</v>
      </c>
      <c r="D737" t="s">
        <v>15</v>
      </c>
      <c r="E737" t="s">
        <v>27</v>
      </c>
      <c r="F737" t="s">
        <v>1291</v>
      </c>
      <c r="G737" t="s">
        <v>1295</v>
      </c>
      <c r="H737" t="s">
        <v>12</v>
      </c>
      <c r="I737">
        <v>220</v>
      </c>
      <c r="J737" t="s">
        <v>1287</v>
      </c>
      <c r="K737" t="s">
        <v>1288</v>
      </c>
      <c r="L737" t="s">
        <v>1599</v>
      </c>
    </row>
    <row r="738" spans="1:12" x14ac:dyDescent="0.3">
      <c r="A738" t="s">
        <v>889</v>
      </c>
      <c r="B738" t="s">
        <v>1376</v>
      </c>
      <c r="C738">
        <v>70</v>
      </c>
      <c r="D738" t="s">
        <v>1336</v>
      </c>
      <c r="E738" t="s">
        <v>11</v>
      </c>
      <c r="F738" t="s">
        <v>1307</v>
      </c>
      <c r="G738" t="s">
        <v>1286</v>
      </c>
      <c r="H738" t="s">
        <v>1292</v>
      </c>
      <c r="I738" t="s">
        <v>1292</v>
      </c>
      <c r="J738" t="s">
        <v>1281</v>
      </c>
      <c r="K738" t="s">
        <v>1283</v>
      </c>
      <c r="L738" s="8">
        <v>41810</v>
      </c>
    </row>
    <row r="739" spans="1:12" x14ac:dyDescent="0.3">
      <c r="A739" t="s">
        <v>890</v>
      </c>
      <c r="B739" t="s">
        <v>1371</v>
      </c>
      <c r="C739" t="s">
        <v>1283</v>
      </c>
      <c r="D739" t="s">
        <v>10</v>
      </c>
      <c r="E739" t="s">
        <v>16</v>
      </c>
      <c r="F739" t="s">
        <v>1284</v>
      </c>
      <c r="G739" s="20">
        <v>43195</v>
      </c>
      <c r="H739" t="s">
        <v>12</v>
      </c>
      <c r="I739">
        <v>200</v>
      </c>
      <c r="J739" t="s">
        <v>1305</v>
      </c>
      <c r="K739" t="s">
        <v>1331</v>
      </c>
      <c r="L739" t="s">
        <v>1331</v>
      </c>
    </row>
    <row r="740" spans="1:12" x14ac:dyDescent="0.3">
      <c r="A740" t="s">
        <v>891</v>
      </c>
      <c r="B740" t="s">
        <v>1374</v>
      </c>
      <c r="C740" t="s">
        <v>1283</v>
      </c>
      <c r="D740" t="s">
        <v>1336</v>
      </c>
      <c r="E740" t="s">
        <v>27</v>
      </c>
      <c r="F740" t="s">
        <v>1307</v>
      </c>
      <c r="G740" s="8">
        <v>43549</v>
      </c>
      <c r="H740" t="s">
        <v>12</v>
      </c>
      <c r="I740">
        <v>160</v>
      </c>
      <c r="J740" t="s">
        <v>1281</v>
      </c>
      <c r="K740" t="s">
        <v>1283</v>
      </c>
      <c r="L740" s="20">
        <v>30894</v>
      </c>
    </row>
    <row r="741" spans="1:12" x14ac:dyDescent="0.3">
      <c r="A741" t="s">
        <v>892</v>
      </c>
      <c r="B741" t="s">
        <v>1371</v>
      </c>
      <c r="C741">
        <v>25</v>
      </c>
      <c r="D741" t="s">
        <v>1336</v>
      </c>
      <c r="E741" t="s">
        <v>31</v>
      </c>
      <c r="F741" t="s">
        <v>1307</v>
      </c>
      <c r="G741" s="8">
        <v>43845</v>
      </c>
      <c r="H741" t="s">
        <v>40</v>
      </c>
      <c r="I741" t="s">
        <v>1292</v>
      </c>
      <c r="K741" t="s">
        <v>1283</v>
      </c>
      <c r="L741" s="8">
        <v>20848</v>
      </c>
    </row>
    <row r="742" spans="1:12" x14ac:dyDescent="0.3">
      <c r="A742" t="s">
        <v>893</v>
      </c>
      <c r="B742" t="s">
        <v>1374</v>
      </c>
      <c r="C742" t="s">
        <v>1304</v>
      </c>
      <c r="D742" t="s">
        <v>1336</v>
      </c>
      <c r="E742" t="s">
        <v>31</v>
      </c>
      <c r="F742" t="s">
        <v>1284</v>
      </c>
      <c r="G742" t="s">
        <v>1286</v>
      </c>
      <c r="H742" t="s">
        <v>12</v>
      </c>
      <c r="I742">
        <v>180</v>
      </c>
      <c r="J742" t="s">
        <v>1305</v>
      </c>
      <c r="K742" t="s">
        <v>1322</v>
      </c>
      <c r="L742" s="8">
        <v>32112</v>
      </c>
    </row>
    <row r="743" spans="1:12" x14ac:dyDescent="0.3">
      <c r="A743" t="s">
        <v>894</v>
      </c>
      <c r="B743" t="s">
        <v>1371</v>
      </c>
      <c r="C743" t="s">
        <v>1304</v>
      </c>
      <c r="D743" t="s">
        <v>1336</v>
      </c>
      <c r="E743" t="s">
        <v>16</v>
      </c>
      <c r="F743" t="s">
        <v>1280</v>
      </c>
      <c r="G743" s="20">
        <v>43195</v>
      </c>
      <c r="H743" t="s">
        <v>1292</v>
      </c>
      <c r="I743" t="s">
        <v>1292</v>
      </c>
      <c r="J743" t="s">
        <v>1281</v>
      </c>
      <c r="K743" t="s">
        <v>1331</v>
      </c>
      <c r="L743" t="s">
        <v>1600</v>
      </c>
    </row>
    <row r="744" spans="1:12" x14ac:dyDescent="0.3">
      <c r="A744" t="s">
        <v>895</v>
      </c>
      <c r="B744" t="s">
        <v>1377</v>
      </c>
      <c r="C744" t="s">
        <v>1283</v>
      </c>
      <c r="D744" t="s">
        <v>10</v>
      </c>
      <c r="E744" t="s">
        <v>16</v>
      </c>
      <c r="F744" t="s">
        <v>1307</v>
      </c>
      <c r="G744" t="s">
        <v>1286</v>
      </c>
      <c r="H744" t="s">
        <v>40</v>
      </c>
      <c r="I744" t="s">
        <v>1292</v>
      </c>
      <c r="K744" t="s">
        <v>1288</v>
      </c>
      <c r="L744" s="20">
        <v>20175</v>
      </c>
    </row>
    <row r="745" spans="1:12" x14ac:dyDescent="0.3">
      <c r="A745" t="s">
        <v>896</v>
      </c>
      <c r="B745" t="s">
        <v>1375</v>
      </c>
      <c r="C745">
        <v>25</v>
      </c>
      <c r="D745" t="s">
        <v>15</v>
      </c>
      <c r="E745" t="s">
        <v>27</v>
      </c>
      <c r="F745" t="s">
        <v>1307</v>
      </c>
      <c r="G745" s="8">
        <v>43845</v>
      </c>
      <c r="H745" t="s">
        <v>40</v>
      </c>
      <c r="I745">
        <v>180</v>
      </c>
      <c r="J745" t="s">
        <v>1281</v>
      </c>
      <c r="K745" t="s">
        <v>1288</v>
      </c>
      <c r="L745" t="s">
        <v>1601</v>
      </c>
    </row>
    <row r="746" spans="1:12" x14ac:dyDescent="0.3">
      <c r="A746" t="s">
        <v>897</v>
      </c>
      <c r="B746" t="s">
        <v>1375</v>
      </c>
      <c r="C746" t="s">
        <v>1304</v>
      </c>
      <c r="D746" t="s">
        <v>10</v>
      </c>
      <c r="E746" t="s">
        <v>20</v>
      </c>
      <c r="F746" t="s">
        <v>1291</v>
      </c>
      <c r="G746" s="8">
        <v>43549</v>
      </c>
      <c r="H746" t="s">
        <v>12</v>
      </c>
      <c r="I746">
        <v>180</v>
      </c>
      <c r="K746" t="s">
        <v>1331</v>
      </c>
      <c r="L746" s="8">
        <v>28281</v>
      </c>
    </row>
    <row r="747" spans="1:12" x14ac:dyDescent="0.3">
      <c r="A747" t="s">
        <v>898</v>
      </c>
      <c r="B747" t="s">
        <v>1469</v>
      </c>
      <c r="C747">
        <v>25</v>
      </c>
      <c r="D747" t="s">
        <v>10</v>
      </c>
      <c r="E747" t="s">
        <v>16</v>
      </c>
      <c r="F747" t="s">
        <v>1284</v>
      </c>
      <c r="G747" t="s">
        <v>1286</v>
      </c>
      <c r="H747" t="s">
        <v>21</v>
      </c>
      <c r="I747" t="s">
        <v>1292</v>
      </c>
      <c r="K747" t="s">
        <v>1322</v>
      </c>
      <c r="L747" s="20">
        <v>34786</v>
      </c>
    </row>
    <row r="748" spans="1:12" x14ac:dyDescent="0.3">
      <c r="A748" t="s">
        <v>899</v>
      </c>
      <c r="B748" t="s">
        <v>1467</v>
      </c>
      <c r="C748">
        <v>25</v>
      </c>
      <c r="D748" t="s">
        <v>10</v>
      </c>
      <c r="E748" t="s">
        <v>20</v>
      </c>
      <c r="F748" t="s">
        <v>1298</v>
      </c>
      <c r="G748" t="s">
        <v>1295</v>
      </c>
      <c r="H748" t="s">
        <v>21</v>
      </c>
      <c r="I748">
        <v>180</v>
      </c>
      <c r="J748" t="s">
        <v>1305</v>
      </c>
      <c r="K748" t="s">
        <v>1322</v>
      </c>
      <c r="L748" s="8">
        <v>33429</v>
      </c>
    </row>
    <row r="749" spans="1:12" x14ac:dyDescent="0.3">
      <c r="A749" t="s">
        <v>900</v>
      </c>
      <c r="B749" t="s">
        <v>1375</v>
      </c>
      <c r="C749">
        <v>25</v>
      </c>
      <c r="D749" t="s">
        <v>15</v>
      </c>
      <c r="E749" t="s">
        <v>11</v>
      </c>
      <c r="F749" t="s">
        <v>1280</v>
      </c>
      <c r="G749" s="20">
        <v>43195</v>
      </c>
      <c r="H749" t="s">
        <v>40</v>
      </c>
      <c r="I749">
        <v>200</v>
      </c>
      <c r="J749" t="s">
        <v>1287</v>
      </c>
      <c r="K749" t="s">
        <v>1322</v>
      </c>
      <c r="L749" s="8">
        <v>38318</v>
      </c>
    </row>
    <row r="750" spans="1:12" x14ac:dyDescent="0.3">
      <c r="A750" t="s">
        <v>901</v>
      </c>
      <c r="B750" t="s">
        <v>1375</v>
      </c>
      <c r="C750">
        <v>60</v>
      </c>
      <c r="D750" t="s">
        <v>1336</v>
      </c>
      <c r="E750" t="s">
        <v>31</v>
      </c>
      <c r="F750" t="s">
        <v>1280</v>
      </c>
      <c r="G750" t="s">
        <v>1286</v>
      </c>
      <c r="H750" t="s">
        <v>12</v>
      </c>
      <c r="I750">
        <v>180</v>
      </c>
      <c r="K750" t="s">
        <v>1288</v>
      </c>
      <c r="L750" s="8">
        <v>41738</v>
      </c>
    </row>
    <row r="751" spans="1:12" x14ac:dyDescent="0.3">
      <c r="A751" t="s">
        <v>902</v>
      </c>
      <c r="B751" t="s">
        <v>1373</v>
      </c>
      <c r="C751">
        <v>70</v>
      </c>
      <c r="D751" t="s">
        <v>1336</v>
      </c>
      <c r="E751" t="s">
        <v>20</v>
      </c>
      <c r="F751" t="s">
        <v>1284</v>
      </c>
      <c r="G751" s="20">
        <v>43195</v>
      </c>
      <c r="H751" t="s">
        <v>21</v>
      </c>
      <c r="I751">
        <v>180</v>
      </c>
      <c r="K751" t="s">
        <v>1283</v>
      </c>
      <c r="L751" t="s">
        <v>1602</v>
      </c>
    </row>
    <row r="752" spans="1:12" x14ac:dyDescent="0.3">
      <c r="A752" t="s">
        <v>903</v>
      </c>
      <c r="B752" t="s">
        <v>1373</v>
      </c>
      <c r="C752">
        <v>25</v>
      </c>
      <c r="D752" t="s">
        <v>1336</v>
      </c>
      <c r="E752" t="s">
        <v>31</v>
      </c>
      <c r="F752" t="s">
        <v>1291</v>
      </c>
      <c r="G752" t="s">
        <v>1295</v>
      </c>
      <c r="H752" t="s">
        <v>12</v>
      </c>
      <c r="I752" t="s">
        <v>1292</v>
      </c>
      <c r="J752" t="s">
        <v>1305</v>
      </c>
      <c r="K752" t="s">
        <v>1322</v>
      </c>
      <c r="L752" s="8">
        <v>31345</v>
      </c>
    </row>
    <row r="753" spans="1:12" x14ac:dyDescent="0.3">
      <c r="A753" t="s">
        <v>904</v>
      </c>
      <c r="B753" t="s">
        <v>1469</v>
      </c>
      <c r="C753">
        <v>60</v>
      </c>
      <c r="D753" t="s">
        <v>15</v>
      </c>
      <c r="E753" t="s">
        <v>20</v>
      </c>
      <c r="F753" t="s">
        <v>1291</v>
      </c>
      <c r="G753" s="8">
        <v>43549</v>
      </c>
      <c r="H753" t="s">
        <v>12</v>
      </c>
      <c r="I753">
        <v>200</v>
      </c>
      <c r="J753" t="s">
        <v>1287</v>
      </c>
      <c r="K753" t="s">
        <v>1288</v>
      </c>
      <c r="L753" s="8">
        <v>41916</v>
      </c>
    </row>
    <row r="754" spans="1:12" x14ac:dyDescent="0.3">
      <c r="A754" t="s">
        <v>905</v>
      </c>
      <c r="B754" t="s">
        <v>1467</v>
      </c>
      <c r="C754" t="s">
        <v>1283</v>
      </c>
      <c r="D754" t="s">
        <v>1336</v>
      </c>
      <c r="E754" t="s">
        <v>11</v>
      </c>
      <c r="F754" t="s">
        <v>1284</v>
      </c>
      <c r="G754" s="8">
        <v>43549</v>
      </c>
      <c r="H754" t="s">
        <v>40</v>
      </c>
      <c r="I754">
        <v>220</v>
      </c>
      <c r="J754" t="s">
        <v>1283</v>
      </c>
      <c r="K754" t="s">
        <v>1288</v>
      </c>
      <c r="L754" s="8">
        <v>23109</v>
      </c>
    </row>
    <row r="755" spans="1:12" x14ac:dyDescent="0.3">
      <c r="A755" t="s">
        <v>906</v>
      </c>
      <c r="B755" t="s">
        <v>1376</v>
      </c>
      <c r="C755" t="s">
        <v>1304</v>
      </c>
      <c r="D755" t="s">
        <v>15</v>
      </c>
      <c r="E755" t="s">
        <v>16</v>
      </c>
      <c r="F755" t="s">
        <v>1291</v>
      </c>
      <c r="G755" t="s">
        <v>1295</v>
      </c>
      <c r="H755" t="s">
        <v>40</v>
      </c>
      <c r="I755">
        <v>220</v>
      </c>
      <c r="J755" t="s">
        <v>1283</v>
      </c>
      <c r="K755" t="s">
        <v>1283</v>
      </c>
      <c r="L755" s="8">
        <v>38883</v>
      </c>
    </row>
    <row r="756" spans="1:12" x14ac:dyDescent="0.3">
      <c r="A756" t="s">
        <v>907</v>
      </c>
      <c r="B756" t="s">
        <v>1373</v>
      </c>
      <c r="C756">
        <v>70</v>
      </c>
      <c r="D756" t="s">
        <v>1336</v>
      </c>
      <c r="E756" t="s">
        <v>11</v>
      </c>
      <c r="F756" t="s">
        <v>1280</v>
      </c>
      <c r="G756" s="20">
        <v>43195</v>
      </c>
      <c r="H756" t="s">
        <v>17</v>
      </c>
      <c r="I756">
        <v>160</v>
      </c>
      <c r="J756" t="s">
        <v>1287</v>
      </c>
      <c r="K756" t="s">
        <v>1331</v>
      </c>
      <c r="L756" s="20">
        <v>28275</v>
      </c>
    </row>
    <row r="757" spans="1:12" x14ac:dyDescent="0.3">
      <c r="A757" t="s">
        <v>908</v>
      </c>
      <c r="B757" t="s">
        <v>1376</v>
      </c>
      <c r="C757" t="s">
        <v>1304</v>
      </c>
      <c r="D757" t="s">
        <v>1336</v>
      </c>
      <c r="E757" t="s">
        <v>16</v>
      </c>
      <c r="F757" t="s">
        <v>1280</v>
      </c>
      <c r="G757" t="s">
        <v>1286</v>
      </c>
      <c r="H757" t="s">
        <v>21</v>
      </c>
      <c r="I757">
        <v>180</v>
      </c>
      <c r="J757" t="s">
        <v>1281</v>
      </c>
      <c r="K757" t="s">
        <v>1331</v>
      </c>
      <c r="L757" t="s">
        <v>1603</v>
      </c>
    </row>
    <row r="758" spans="1:12" x14ac:dyDescent="0.3">
      <c r="A758" t="s">
        <v>909</v>
      </c>
      <c r="B758" t="s">
        <v>1485</v>
      </c>
      <c r="C758">
        <v>70</v>
      </c>
      <c r="D758" t="s">
        <v>10</v>
      </c>
      <c r="E758" t="s">
        <v>16</v>
      </c>
      <c r="F758" t="s">
        <v>1298</v>
      </c>
      <c r="G758" t="s">
        <v>1295</v>
      </c>
      <c r="H758" t="s">
        <v>21</v>
      </c>
      <c r="I758">
        <v>180</v>
      </c>
      <c r="J758" t="s">
        <v>1305</v>
      </c>
      <c r="K758" t="s">
        <v>1322</v>
      </c>
      <c r="L758" t="s">
        <v>1604</v>
      </c>
    </row>
    <row r="759" spans="1:12" x14ac:dyDescent="0.3">
      <c r="A759" t="s">
        <v>910</v>
      </c>
      <c r="B759" t="s">
        <v>1373</v>
      </c>
      <c r="C759" t="s">
        <v>1304</v>
      </c>
      <c r="D759" t="s">
        <v>15</v>
      </c>
      <c r="E759" t="s">
        <v>31</v>
      </c>
      <c r="F759" t="s">
        <v>1284</v>
      </c>
      <c r="G759" s="8">
        <v>43845</v>
      </c>
      <c r="H759" t="s">
        <v>21</v>
      </c>
      <c r="I759">
        <v>200</v>
      </c>
      <c r="J759" t="s">
        <v>1287</v>
      </c>
      <c r="K759" t="s">
        <v>1322</v>
      </c>
      <c r="L759" t="s">
        <v>1605</v>
      </c>
    </row>
    <row r="760" spans="1:12" x14ac:dyDescent="0.3">
      <c r="A760" t="s">
        <v>911</v>
      </c>
      <c r="B760" t="s">
        <v>1377</v>
      </c>
      <c r="C760">
        <v>70</v>
      </c>
      <c r="D760" t="s">
        <v>10</v>
      </c>
      <c r="E760" t="s">
        <v>11</v>
      </c>
      <c r="F760" t="s">
        <v>1307</v>
      </c>
      <c r="G760" s="20">
        <v>43195</v>
      </c>
      <c r="H760" t="s">
        <v>1292</v>
      </c>
      <c r="I760">
        <v>220</v>
      </c>
      <c r="J760" t="s">
        <v>1283</v>
      </c>
      <c r="K760" t="s">
        <v>1283</v>
      </c>
      <c r="L760" s="8">
        <v>25489</v>
      </c>
    </row>
    <row r="761" spans="1:12" x14ac:dyDescent="0.3">
      <c r="A761" t="s">
        <v>912</v>
      </c>
      <c r="B761" t="s">
        <v>1467</v>
      </c>
      <c r="C761" t="s">
        <v>1304</v>
      </c>
      <c r="D761" t="s">
        <v>10</v>
      </c>
      <c r="E761" t="s">
        <v>20</v>
      </c>
      <c r="F761" t="s">
        <v>1307</v>
      </c>
      <c r="G761" s="8">
        <v>43549</v>
      </c>
      <c r="H761" t="s">
        <v>12</v>
      </c>
      <c r="I761">
        <v>160</v>
      </c>
      <c r="K761" t="s">
        <v>1322</v>
      </c>
      <c r="L761" s="8">
        <v>41869</v>
      </c>
    </row>
    <row r="762" spans="1:12" x14ac:dyDescent="0.3">
      <c r="A762" t="s">
        <v>913</v>
      </c>
      <c r="B762" t="s">
        <v>1469</v>
      </c>
      <c r="C762" t="s">
        <v>1304</v>
      </c>
      <c r="D762" t="s">
        <v>10</v>
      </c>
      <c r="E762" t="s">
        <v>11</v>
      </c>
      <c r="F762" t="s">
        <v>1298</v>
      </c>
      <c r="G762" t="s">
        <v>1295</v>
      </c>
      <c r="H762" t="s">
        <v>40</v>
      </c>
      <c r="I762">
        <v>200</v>
      </c>
      <c r="J762" t="s">
        <v>1283</v>
      </c>
      <c r="K762" t="s">
        <v>1283</v>
      </c>
      <c r="L762" t="s">
        <v>1606</v>
      </c>
    </row>
    <row r="763" spans="1:12" x14ac:dyDescent="0.3">
      <c r="A763" t="s">
        <v>914</v>
      </c>
      <c r="B763" t="s">
        <v>1485</v>
      </c>
      <c r="C763" t="s">
        <v>1304</v>
      </c>
      <c r="D763" t="s">
        <v>15</v>
      </c>
      <c r="E763" t="s">
        <v>31</v>
      </c>
      <c r="F763" t="s">
        <v>1298</v>
      </c>
      <c r="G763" s="8">
        <v>43549</v>
      </c>
      <c r="H763" t="s">
        <v>21</v>
      </c>
      <c r="I763">
        <v>180</v>
      </c>
      <c r="K763" t="s">
        <v>1288</v>
      </c>
      <c r="L763" s="8">
        <v>26428</v>
      </c>
    </row>
    <row r="764" spans="1:12" x14ac:dyDescent="0.3">
      <c r="A764" t="s">
        <v>915</v>
      </c>
      <c r="B764" t="s">
        <v>1467</v>
      </c>
      <c r="C764" t="s">
        <v>1304</v>
      </c>
      <c r="D764" t="s">
        <v>15</v>
      </c>
      <c r="E764" t="s">
        <v>16</v>
      </c>
      <c r="F764" t="s">
        <v>1291</v>
      </c>
      <c r="G764" s="20">
        <v>43195</v>
      </c>
      <c r="H764" t="s">
        <v>17</v>
      </c>
      <c r="I764">
        <v>220</v>
      </c>
      <c r="J764" t="s">
        <v>1305</v>
      </c>
      <c r="K764" t="s">
        <v>1322</v>
      </c>
      <c r="L764" s="8">
        <v>40547</v>
      </c>
    </row>
    <row r="765" spans="1:12" x14ac:dyDescent="0.3">
      <c r="A765" t="s">
        <v>916</v>
      </c>
      <c r="B765" t="s">
        <v>1377</v>
      </c>
      <c r="C765" t="s">
        <v>1283</v>
      </c>
      <c r="D765" t="s">
        <v>1336</v>
      </c>
      <c r="E765" t="s">
        <v>31</v>
      </c>
      <c r="F765" t="s">
        <v>1298</v>
      </c>
      <c r="G765" s="8">
        <v>43549</v>
      </c>
      <c r="H765" t="s">
        <v>21</v>
      </c>
      <c r="I765">
        <v>160</v>
      </c>
      <c r="K765" t="s">
        <v>1288</v>
      </c>
      <c r="L765" s="8">
        <v>30281</v>
      </c>
    </row>
    <row r="766" spans="1:12" x14ac:dyDescent="0.3">
      <c r="A766" t="s">
        <v>917</v>
      </c>
      <c r="B766" t="s">
        <v>1467</v>
      </c>
      <c r="C766">
        <v>25</v>
      </c>
      <c r="D766" t="s">
        <v>10</v>
      </c>
      <c r="E766" t="s">
        <v>27</v>
      </c>
      <c r="F766" t="s">
        <v>1298</v>
      </c>
      <c r="G766" t="s">
        <v>1295</v>
      </c>
      <c r="H766" t="s">
        <v>12</v>
      </c>
      <c r="I766" t="s">
        <v>1292</v>
      </c>
      <c r="J766" t="s">
        <v>1287</v>
      </c>
      <c r="K766" t="s">
        <v>1293</v>
      </c>
      <c r="L766" s="8">
        <v>24197</v>
      </c>
    </row>
    <row r="767" spans="1:12" x14ac:dyDescent="0.3">
      <c r="A767" t="s">
        <v>918</v>
      </c>
      <c r="B767" t="s">
        <v>1377</v>
      </c>
      <c r="C767">
        <v>35</v>
      </c>
      <c r="D767" t="s">
        <v>1336</v>
      </c>
      <c r="E767" t="s">
        <v>27</v>
      </c>
      <c r="F767" t="s">
        <v>1307</v>
      </c>
      <c r="G767" s="20">
        <v>43195</v>
      </c>
      <c r="H767" t="s">
        <v>12</v>
      </c>
      <c r="I767">
        <v>220</v>
      </c>
      <c r="K767" t="s">
        <v>1283</v>
      </c>
      <c r="L767" s="20">
        <v>30918</v>
      </c>
    </row>
    <row r="768" spans="1:12" x14ac:dyDescent="0.3">
      <c r="A768" t="s">
        <v>919</v>
      </c>
      <c r="B768" t="s">
        <v>1377</v>
      </c>
      <c r="C768">
        <v>60</v>
      </c>
      <c r="D768" t="s">
        <v>10</v>
      </c>
      <c r="E768" t="s">
        <v>20</v>
      </c>
      <c r="F768" t="s">
        <v>1291</v>
      </c>
      <c r="G768" s="8">
        <v>43845</v>
      </c>
      <c r="H768" t="s">
        <v>40</v>
      </c>
      <c r="I768">
        <v>160</v>
      </c>
      <c r="J768" t="s">
        <v>1281</v>
      </c>
      <c r="K768" t="s">
        <v>1293</v>
      </c>
      <c r="L768" s="8">
        <v>29467</v>
      </c>
    </row>
    <row r="769" spans="1:12" x14ac:dyDescent="0.3">
      <c r="A769" t="s">
        <v>920</v>
      </c>
      <c r="B769" t="s">
        <v>1376</v>
      </c>
      <c r="C769">
        <v>35</v>
      </c>
      <c r="D769" t="s">
        <v>15</v>
      </c>
      <c r="E769" t="s">
        <v>31</v>
      </c>
      <c r="F769" t="s">
        <v>1298</v>
      </c>
      <c r="G769" t="s">
        <v>1295</v>
      </c>
      <c r="H769" t="s">
        <v>1292</v>
      </c>
      <c r="I769">
        <v>200</v>
      </c>
      <c r="J769" t="s">
        <v>1287</v>
      </c>
      <c r="K769" t="s">
        <v>1322</v>
      </c>
      <c r="L769" t="s">
        <v>1500</v>
      </c>
    </row>
    <row r="770" spans="1:12" x14ac:dyDescent="0.3">
      <c r="A770" t="s">
        <v>921</v>
      </c>
      <c r="B770" t="s">
        <v>1371</v>
      </c>
      <c r="C770">
        <v>35</v>
      </c>
      <c r="D770" t="s">
        <v>15</v>
      </c>
      <c r="E770" t="s">
        <v>20</v>
      </c>
      <c r="F770" t="s">
        <v>1298</v>
      </c>
      <c r="G770" t="s">
        <v>1286</v>
      </c>
      <c r="H770" t="s">
        <v>40</v>
      </c>
      <c r="I770" t="s">
        <v>1292</v>
      </c>
      <c r="J770" t="s">
        <v>1305</v>
      </c>
      <c r="K770" t="s">
        <v>1288</v>
      </c>
      <c r="L770" s="20">
        <v>23446</v>
      </c>
    </row>
    <row r="771" spans="1:12" x14ac:dyDescent="0.3">
      <c r="A771" t="s">
        <v>922</v>
      </c>
      <c r="B771" t="s">
        <v>1485</v>
      </c>
      <c r="C771">
        <v>70</v>
      </c>
      <c r="D771" t="s">
        <v>15</v>
      </c>
      <c r="E771" t="s">
        <v>20</v>
      </c>
      <c r="F771" t="s">
        <v>1291</v>
      </c>
      <c r="G771" t="s">
        <v>1295</v>
      </c>
      <c r="H771" t="s">
        <v>21</v>
      </c>
      <c r="I771">
        <v>160</v>
      </c>
      <c r="J771" t="s">
        <v>1287</v>
      </c>
      <c r="K771" t="s">
        <v>1322</v>
      </c>
      <c r="L771" s="8">
        <v>21343</v>
      </c>
    </row>
    <row r="772" spans="1:12" x14ac:dyDescent="0.3">
      <c r="A772" t="s">
        <v>923</v>
      </c>
      <c r="B772" t="s">
        <v>1467</v>
      </c>
      <c r="C772">
        <v>25</v>
      </c>
      <c r="D772" t="s">
        <v>10</v>
      </c>
      <c r="E772" t="s">
        <v>27</v>
      </c>
      <c r="F772" t="s">
        <v>1284</v>
      </c>
      <c r="G772" s="20">
        <v>43195</v>
      </c>
      <c r="H772" t="s">
        <v>17</v>
      </c>
      <c r="I772">
        <v>160</v>
      </c>
      <c r="J772" t="s">
        <v>1281</v>
      </c>
      <c r="K772" t="s">
        <v>1293</v>
      </c>
      <c r="L772" s="20">
        <v>21906</v>
      </c>
    </row>
    <row r="773" spans="1:12" x14ac:dyDescent="0.3">
      <c r="A773" t="s">
        <v>924</v>
      </c>
      <c r="B773" t="s">
        <v>1374</v>
      </c>
      <c r="C773">
        <v>70</v>
      </c>
      <c r="D773" t="s">
        <v>15</v>
      </c>
      <c r="E773" t="s">
        <v>20</v>
      </c>
      <c r="F773" t="s">
        <v>1291</v>
      </c>
      <c r="G773" t="s">
        <v>1295</v>
      </c>
      <c r="H773" t="s">
        <v>40</v>
      </c>
      <c r="I773">
        <v>180</v>
      </c>
      <c r="J773" t="s">
        <v>1305</v>
      </c>
      <c r="K773" t="s">
        <v>1322</v>
      </c>
      <c r="L773" s="8">
        <v>35802</v>
      </c>
    </row>
    <row r="774" spans="1:12" x14ac:dyDescent="0.3">
      <c r="A774" t="s">
        <v>925</v>
      </c>
      <c r="B774" t="s">
        <v>1485</v>
      </c>
      <c r="C774">
        <v>25</v>
      </c>
      <c r="D774" t="s">
        <v>10</v>
      </c>
      <c r="E774" t="s">
        <v>27</v>
      </c>
      <c r="F774" t="s">
        <v>1307</v>
      </c>
      <c r="G774" s="8">
        <v>43845</v>
      </c>
      <c r="H774" t="s">
        <v>1292</v>
      </c>
      <c r="I774">
        <v>220</v>
      </c>
      <c r="J774" t="s">
        <v>1283</v>
      </c>
      <c r="K774" t="s">
        <v>1331</v>
      </c>
      <c r="L774" s="8">
        <v>35548</v>
      </c>
    </row>
    <row r="775" spans="1:12" x14ac:dyDescent="0.3">
      <c r="A775" t="s">
        <v>926</v>
      </c>
      <c r="B775" t="s">
        <v>1371</v>
      </c>
      <c r="C775">
        <v>25</v>
      </c>
      <c r="D775" t="s">
        <v>1336</v>
      </c>
      <c r="E775" t="s">
        <v>16</v>
      </c>
      <c r="F775" t="s">
        <v>1284</v>
      </c>
      <c r="G775" s="8">
        <v>43845</v>
      </c>
      <c r="H775" t="s">
        <v>40</v>
      </c>
      <c r="I775">
        <v>180</v>
      </c>
      <c r="J775" t="s">
        <v>1281</v>
      </c>
      <c r="K775" t="s">
        <v>1293</v>
      </c>
      <c r="L775" s="8">
        <v>31638</v>
      </c>
    </row>
    <row r="776" spans="1:12" x14ac:dyDescent="0.3">
      <c r="A776" t="s">
        <v>927</v>
      </c>
      <c r="B776" t="s">
        <v>1485</v>
      </c>
      <c r="C776" t="s">
        <v>1304</v>
      </c>
      <c r="D776" t="s">
        <v>10</v>
      </c>
      <c r="E776" t="s">
        <v>31</v>
      </c>
      <c r="F776" t="s">
        <v>1280</v>
      </c>
      <c r="G776" t="s">
        <v>1286</v>
      </c>
      <c r="H776" t="s">
        <v>12</v>
      </c>
      <c r="I776" t="s">
        <v>1292</v>
      </c>
      <c r="J776" t="s">
        <v>1305</v>
      </c>
      <c r="K776" t="s">
        <v>1322</v>
      </c>
      <c r="L776" s="20">
        <v>31187</v>
      </c>
    </row>
    <row r="777" spans="1:12" x14ac:dyDescent="0.3">
      <c r="A777" t="s">
        <v>928</v>
      </c>
      <c r="B777" t="s">
        <v>1375</v>
      </c>
      <c r="C777" t="s">
        <v>1283</v>
      </c>
      <c r="D777" t="s">
        <v>1336</v>
      </c>
      <c r="E777" t="s">
        <v>20</v>
      </c>
      <c r="F777" t="s">
        <v>1291</v>
      </c>
      <c r="G777" s="8">
        <v>43549</v>
      </c>
      <c r="H777" t="s">
        <v>21</v>
      </c>
      <c r="I777">
        <v>160</v>
      </c>
      <c r="K777" t="s">
        <v>1288</v>
      </c>
      <c r="L777" s="8">
        <v>18551</v>
      </c>
    </row>
    <row r="778" spans="1:12" x14ac:dyDescent="0.3">
      <c r="A778" t="s">
        <v>929</v>
      </c>
      <c r="B778" t="s">
        <v>1374</v>
      </c>
      <c r="C778" t="s">
        <v>1304</v>
      </c>
      <c r="D778" t="s">
        <v>10</v>
      </c>
      <c r="E778" t="s">
        <v>27</v>
      </c>
      <c r="F778" t="s">
        <v>1307</v>
      </c>
      <c r="G778" s="20">
        <v>43195</v>
      </c>
      <c r="H778" t="s">
        <v>21</v>
      </c>
      <c r="I778">
        <v>180</v>
      </c>
      <c r="J778" t="s">
        <v>1287</v>
      </c>
      <c r="K778" t="s">
        <v>1322</v>
      </c>
      <c r="L778" s="8">
        <v>41731</v>
      </c>
    </row>
    <row r="779" spans="1:12" x14ac:dyDescent="0.3">
      <c r="A779" t="s">
        <v>930</v>
      </c>
      <c r="B779" t="s">
        <v>1371</v>
      </c>
      <c r="C779" t="s">
        <v>1283</v>
      </c>
      <c r="D779" t="s">
        <v>1336</v>
      </c>
      <c r="E779" t="s">
        <v>11</v>
      </c>
      <c r="F779" t="s">
        <v>1284</v>
      </c>
      <c r="G779" s="20">
        <v>43195</v>
      </c>
      <c r="H779" t="s">
        <v>21</v>
      </c>
      <c r="I779">
        <v>220</v>
      </c>
      <c r="J779" t="s">
        <v>1305</v>
      </c>
      <c r="K779" t="s">
        <v>1288</v>
      </c>
      <c r="L779" s="8">
        <v>43191</v>
      </c>
    </row>
    <row r="780" spans="1:12" x14ac:dyDescent="0.3">
      <c r="A780" t="s">
        <v>931</v>
      </c>
      <c r="B780" t="s">
        <v>1376</v>
      </c>
      <c r="C780">
        <v>70</v>
      </c>
      <c r="D780" t="s">
        <v>15</v>
      </c>
      <c r="E780" t="s">
        <v>20</v>
      </c>
      <c r="F780" t="s">
        <v>1291</v>
      </c>
      <c r="G780" s="8">
        <v>43549</v>
      </c>
      <c r="H780" t="s">
        <v>21</v>
      </c>
      <c r="I780" t="s">
        <v>1292</v>
      </c>
      <c r="J780" t="s">
        <v>1287</v>
      </c>
      <c r="K780" t="s">
        <v>1331</v>
      </c>
      <c r="L780" s="8">
        <v>36929</v>
      </c>
    </row>
    <row r="781" spans="1:12" x14ac:dyDescent="0.3">
      <c r="A781" t="s">
        <v>932</v>
      </c>
      <c r="B781" t="s">
        <v>1467</v>
      </c>
      <c r="C781" t="s">
        <v>1283</v>
      </c>
      <c r="D781" t="s">
        <v>1336</v>
      </c>
      <c r="E781" t="s">
        <v>16</v>
      </c>
      <c r="F781" t="s">
        <v>1298</v>
      </c>
      <c r="G781" s="8">
        <v>43845</v>
      </c>
      <c r="H781" t="s">
        <v>21</v>
      </c>
      <c r="I781">
        <v>200</v>
      </c>
      <c r="K781" t="s">
        <v>1322</v>
      </c>
      <c r="L781" t="s">
        <v>1607</v>
      </c>
    </row>
    <row r="782" spans="1:12" x14ac:dyDescent="0.3">
      <c r="A782" t="s">
        <v>933</v>
      </c>
      <c r="B782" t="s">
        <v>1370</v>
      </c>
      <c r="C782">
        <v>70</v>
      </c>
      <c r="D782" t="s">
        <v>15</v>
      </c>
      <c r="E782" t="s">
        <v>16</v>
      </c>
      <c r="F782" t="s">
        <v>1291</v>
      </c>
      <c r="G782" s="8">
        <v>43845</v>
      </c>
      <c r="H782" t="s">
        <v>21</v>
      </c>
      <c r="I782">
        <v>180</v>
      </c>
      <c r="J782" t="s">
        <v>1305</v>
      </c>
      <c r="K782" t="s">
        <v>1331</v>
      </c>
      <c r="L782" s="8">
        <v>18686</v>
      </c>
    </row>
    <row r="783" spans="1:12" x14ac:dyDescent="0.3">
      <c r="A783" t="s">
        <v>934</v>
      </c>
      <c r="B783" t="s">
        <v>1371</v>
      </c>
      <c r="C783">
        <v>35</v>
      </c>
      <c r="D783" t="s">
        <v>15</v>
      </c>
      <c r="E783" t="s">
        <v>11</v>
      </c>
      <c r="F783" t="s">
        <v>1280</v>
      </c>
      <c r="G783" t="s">
        <v>1295</v>
      </c>
      <c r="H783" t="s">
        <v>17</v>
      </c>
      <c r="I783" t="s">
        <v>1292</v>
      </c>
      <c r="J783" t="s">
        <v>1283</v>
      </c>
      <c r="K783" t="s">
        <v>1293</v>
      </c>
      <c r="L783" s="8">
        <v>37041</v>
      </c>
    </row>
    <row r="784" spans="1:12" x14ac:dyDescent="0.3">
      <c r="A784" t="s">
        <v>935</v>
      </c>
      <c r="B784" t="s">
        <v>1469</v>
      </c>
      <c r="C784">
        <v>35</v>
      </c>
      <c r="D784" t="s">
        <v>1336</v>
      </c>
      <c r="E784" t="s">
        <v>27</v>
      </c>
      <c r="F784" t="s">
        <v>1291</v>
      </c>
      <c r="G784" t="s">
        <v>1286</v>
      </c>
      <c r="H784" t="s">
        <v>1292</v>
      </c>
      <c r="I784">
        <v>200</v>
      </c>
      <c r="J784" t="s">
        <v>1281</v>
      </c>
      <c r="K784" t="s">
        <v>1288</v>
      </c>
      <c r="L784" s="20">
        <v>25516</v>
      </c>
    </row>
    <row r="785" spans="1:12" x14ac:dyDescent="0.3">
      <c r="A785" t="s">
        <v>936</v>
      </c>
      <c r="B785" t="s">
        <v>1467</v>
      </c>
      <c r="C785" t="s">
        <v>1283</v>
      </c>
      <c r="D785" t="s">
        <v>10</v>
      </c>
      <c r="E785" t="s">
        <v>20</v>
      </c>
      <c r="F785" t="s">
        <v>1284</v>
      </c>
      <c r="G785" t="s">
        <v>1286</v>
      </c>
      <c r="H785" t="s">
        <v>21</v>
      </c>
      <c r="I785">
        <v>180</v>
      </c>
      <c r="J785" t="s">
        <v>1305</v>
      </c>
      <c r="K785" t="s">
        <v>1293</v>
      </c>
      <c r="L785" s="20">
        <v>24905</v>
      </c>
    </row>
    <row r="786" spans="1:12" x14ac:dyDescent="0.3">
      <c r="A786" t="s">
        <v>937</v>
      </c>
      <c r="B786" t="s">
        <v>1371</v>
      </c>
      <c r="C786" t="s">
        <v>1283</v>
      </c>
      <c r="D786" t="s">
        <v>10</v>
      </c>
      <c r="E786" t="s">
        <v>27</v>
      </c>
      <c r="F786" t="s">
        <v>1284</v>
      </c>
      <c r="G786" t="s">
        <v>1286</v>
      </c>
      <c r="H786" t="s">
        <v>1292</v>
      </c>
      <c r="I786" t="s">
        <v>1292</v>
      </c>
      <c r="K786" t="s">
        <v>1288</v>
      </c>
      <c r="L786" s="8">
        <v>38070</v>
      </c>
    </row>
    <row r="787" spans="1:12" x14ac:dyDescent="0.3">
      <c r="A787" t="s">
        <v>938</v>
      </c>
      <c r="B787" t="s">
        <v>1375</v>
      </c>
      <c r="C787">
        <v>70</v>
      </c>
      <c r="D787" t="s">
        <v>10</v>
      </c>
      <c r="E787" t="s">
        <v>16</v>
      </c>
      <c r="F787" t="s">
        <v>1291</v>
      </c>
      <c r="G787" t="s">
        <v>1295</v>
      </c>
      <c r="H787" t="s">
        <v>21</v>
      </c>
      <c r="I787" t="s">
        <v>1292</v>
      </c>
      <c r="J787" t="s">
        <v>1305</v>
      </c>
      <c r="K787" t="s">
        <v>1331</v>
      </c>
      <c r="L787" s="8">
        <v>28746</v>
      </c>
    </row>
    <row r="788" spans="1:12" x14ac:dyDescent="0.3">
      <c r="A788" t="s">
        <v>939</v>
      </c>
      <c r="B788" t="s">
        <v>1370</v>
      </c>
      <c r="C788" t="s">
        <v>1304</v>
      </c>
      <c r="D788" t="s">
        <v>10</v>
      </c>
      <c r="E788" t="s">
        <v>27</v>
      </c>
      <c r="F788" t="s">
        <v>1284</v>
      </c>
      <c r="G788" t="s">
        <v>1286</v>
      </c>
      <c r="H788" t="s">
        <v>40</v>
      </c>
      <c r="I788">
        <v>180</v>
      </c>
      <c r="J788" t="s">
        <v>1287</v>
      </c>
      <c r="K788" t="s">
        <v>1283</v>
      </c>
      <c r="L788" s="20">
        <v>38673</v>
      </c>
    </row>
    <row r="789" spans="1:12" x14ac:dyDescent="0.3">
      <c r="A789" t="s">
        <v>940</v>
      </c>
      <c r="B789" t="s">
        <v>1375</v>
      </c>
      <c r="C789">
        <v>70</v>
      </c>
      <c r="D789" t="s">
        <v>10</v>
      </c>
      <c r="E789" t="s">
        <v>16</v>
      </c>
      <c r="F789" t="s">
        <v>1298</v>
      </c>
      <c r="G789" s="8">
        <v>43549</v>
      </c>
      <c r="H789" t="s">
        <v>21</v>
      </c>
      <c r="I789" t="s">
        <v>1292</v>
      </c>
      <c r="J789" t="s">
        <v>1305</v>
      </c>
      <c r="K789" t="s">
        <v>1322</v>
      </c>
      <c r="L789" s="8">
        <v>40847</v>
      </c>
    </row>
    <row r="790" spans="1:12" x14ac:dyDescent="0.3">
      <c r="A790" t="s">
        <v>941</v>
      </c>
      <c r="B790" t="s">
        <v>1370</v>
      </c>
      <c r="C790" t="s">
        <v>1304</v>
      </c>
      <c r="D790" t="s">
        <v>15</v>
      </c>
      <c r="E790" t="s">
        <v>27</v>
      </c>
      <c r="F790" t="s">
        <v>1291</v>
      </c>
      <c r="G790" t="s">
        <v>1295</v>
      </c>
      <c r="H790" t="s">
        <v>12</v>
      </c>
      <c r="I790">
        <v>160</v>
      </c>
      <c r="J790" t="s">
        <v>1283</v>
      </c>
      <c r="K790" t="s">
        <v>1331</v>
      </c>
      <c r="L790" s="8">
        <v>19206</v>
      </c>
    </row>
    <row r="791" spans="1:12" x14ac:dyDescent="0.3">
      <c r="A791" t="s">
        <v>942</v>
      </c>
      <c r="B791" t="s">
        <v>1469</v>
      </c>
      <c r="C791">
        <v>35</v>
      </c>
      <c r="D791" t="s">
        <v>10</v>
      </c>
      <c r="E791" t="s">
        <v>11</v>
      </c>
      <c r="F791" t="s">
        <v>1298</v>
      </c>
      <c r="G791" s="8">
        <v>43549</v>
      </c>
      <c r="H791" t="s">
        <v>17</v>
      </c>
      <c r="I791">
        <v>180</v>
      </c>
      <c r="J791" t="s">
        <v>1305</v>
      </c>
      <c r="K791" t="s">
        <v>1288</v>
      </c>
      <c r="L791" s="8">
        <v>29166</v>
      </c>
    </row>
    <row r="792" spans="1:12" x14ac:dyDescent="0.3">
      <c r="A792" t="s">
        <v>943</v>
      </c>
      <c r="B792" t="s">
        <v>1467</v>
      </c>
      <c r="C792">
        <v>25</v>
      </c>
      <c r="D792" t="s">
        <v>15</v>
      </c>
      <c r="E792" t="s">
        <v>31</v>
      </c>
      <c r="F792" t="s">
        <v>1298</v>
      </c>
      <c r="G792" t="s">
        <v>1295</v>
      </c>
      <c r="H792" t="s">
        <v>40</v>
      </c>
      <c r="I792" t="s">
        <v>1292</v>
      </c>
      <c r="J792" t="s">
        <v>1281</v>
      </c>
      <c r="K792" t="s">
        <v>1288</v>
      </c>
      <c r="L792" t="s">
        <v>1608</v>
      </c>
    </row>
    <row r="793" spans="1:12" x14ac:dyDescent="0.3">
      <c r="A793" t="s">
        <v>944</v>
      </c>
      <c r="B793" t="s">
        <v>1376</v>
      </c>
      <c r="C793" t="s">
        <v>1283</v>
      </c>
      <c r="D793" t="s">
        <v>15</v>
      </c>
      <c r="E793" t="s">
        <v>11</v>
      </c>
      <c r="F793" t="s">
        <v>1307</v>
      </c>
      <c r="G793" t="s">
        <v>1286</v>
      </c>
      <c r="H793" t="s">
        <v>40</v>
      </c>
      <c r="I793">
        <v>200</v>
      </c>
      <c r="J793" t="s">
        <v>1305</v>
      </c>
      <c r="K793" t="s">
        <v>1288</v>
      </c>
      <c r="L793" s="8">
        <v>34260</v>
      </c>
    </row>
    <row r="794" spans="1:12" x14ac:dyDescent="0.3">
      <c r="A794" t="s">
        <v>945</v>
      </c>
      <c r="B794" t="s">
        <v>1375</v>
      </c>
      <c r="C794" t="s">
        <v>1304</v>
      </c>
      <c r="D794" t="s">
        <v>15</v>
      </c>
      <c r="E794" t="s">
        <v>11</v>
      </c>
      <c r="F794" t="s">
        <v>1291</v>
      </c>
      <c r="G794" s="8">
        <v>43549</v>
      </c>
      <c r="H794" t="s">
        <v>12</v>
      </c>
      <c r="I794">
        <v>200</v>
      </c>
      <c r="J794" t="s">
        <v>1287</v>
      </c>
      <c r="K794" t="s">
        <v>1288</v>
      </c>
      <c r="L794" t="s">
        <v>1609</v>
      </c>
    </row>
    <row r="795" spans="1:12" x14ac:dyDescent="0.3">
      <c r="A795" t="s">
        <v>946</v>
      </c>
      <c r="B795" t="s">
        <v>1375</v>
      </c>
      <c r="C795">
        <v>70</v>
      </c>
      <c r="D795" t="s">
        <v>1336</v>
      </c>
      <c r="E795" t="s">
        <v>31</v>
      </c>
      <c r="F795" t="s">
        <v>1284</v>
      </c>
      <c r="G795" s="8">
        <v>43549</v>
      </c>
      <c r="H795" t="s">
        <v>21</v>
      </c>
      <c r="I795">
        <v>160</v>
      </c>
      <c r="J795" t="s">
        <v>1305</v>
      </c>
      <c r="K795" t="s">
        <v>1322</v>
      </c>
      <c r="L795" s="8">
        <v>24696</v>
      </c>
    </row>
    <row r="796" spans="1:12" x14ac:dyDescent="0.3">
      <c r="A796" t="s">
        <v>947</v>
      </c>
      <c r="B796" t="s">
        <v>1377</v>
      </c>
      <c r="C796">
        <v>35</v>
      </c>
      <c r="D796" t="s">
        <v>1336</v>
      </c>
      <c r="E796" t="s">
        <v>31</v>
      </c>
      <c r="F796" t="s">
        <v>1298</v>
      </c>
      <c r="G796" s="8">
        <v>43549</v>
      </c>
      <c r="H796" t="s">
        <v>17</v>
      </c>
      <c r="I796">
        <v>180</v>
      </c>
      <c r="J796" t="s">
        <v>1283</v>
      </c>
      <c r="K796" t="s">
        <v>1293</v>
      </c>
      <c r="L796" s="8">
        <v>34948</v>
      </c>
    </row>
    <row r="797" spans="1:12" x14ac:dyDescent="0.3">
      <c r="A797" t="s">
        <v>948</v>
      </c>
      <c r="B797" t="s">
        <v>1370</v>
      </c>
      <c r="C797" t="s">
        <v>1304</v>
      </c>
      <c r="D797" t="s">
        <v>15</v>
      </c>
      <c r="E797" t="s">
        <v>20</v>
      </c>
      <c r="F797" t="s">
        <v>1307</v>
      </c>
      <c r="G797" t="s">
        <v>1295</v>
      </c>
      <c r="H797" t="s">
        <v>40</v>
      </c>
      <c r="I797" t="s">
        <v>1292</v>
      </c>
      <c r="K797" t="s">
        <v>1283</v>
      </c>
      <c r="L797" s="20">
        <v>23581</v>
      </c>
    </row>
    <row r="798" spans="1:12" x14ac:dyDescent="0.3">
      <c r="A798" t="s">
        <v>949</v>
      </c>
      <c r="B798" t="s">
        <v>1373</v>
      </c>
      <c r="C798">
        <v>70</v>
      </c>
      <c r="D798" t="s">
        <v>1336</v>
      </c>
      <c r="E798" t="s">
        <v>20</v>
      </c>
      <c r="F798" t="s">
        <v>1291</v>
      </c>
      <c r="G798" s="20">
        <v>43195</v>
      </c>
      <c r="H798" t="s">
        <v>17</v>
      </c>
      <c r="I798" t="s">
        <v>1292</v>
      </c>
      <c r="J798" t="s">
        <v>1305</v>
      </c>
      <c r="K798" t="s">
        <v>1322</v>
      </c>
      <c r="L798" s="20">
        <v>30768</v>
      </c>
    </row>
    <row r="799" spans="1:12" x14ac:dyDescent="0.3">
      <c r="A799" t="s">
        <v>950</v>
      </c>
      <c r="B799" t="s">
        <v>1467</v>
      </c>
      <c r="C799" t="s">
        <v>1283</v>
      </c>
      <c r="D799" t="s">
        <v>10</v>
      </c>
      <c r="E799" t="s">
        <v>11</v>
      </c>
      <c r="F799" t="s">
        <v>1291</v>
      </c>
      <c r="G799" t="s">
        <v>1286</v>
      </c>
      <c r="H799" t="s">
        <v>40</v>
      </c>
      <c r="I799">
        <v>200</v>
      </c>
      <c r="J799" t="s">
        <v>1305</v>
      </c>
      <c r="K799" t="s">
        <v>1288</v>
      </c>
      <c r="L799" s="8">
        <v>38155</v>
      </c>
    </row>
    <row r="800" spans="1:12" x14ac:dyDescent="0.3">
      <c r="A800" t="s">
        <v>951</v>
      </c>
      <c r="B800" t="s">
        <v>1370</v>
      </c>
      <c r="C800" t="s">
        <v>1283</v>
      </c>
      <c r="D800" t="s">
        <v>10</v>
      </c>
      <c r="E800" t="s">
        <v>11</v>
      </c>
      <c r="F800" t="s">
        <v>1280</v>
      </c>
      <c r="G800" s="8">
        <v>43549</v>
      </c>
      <c r="H800" t="s">
        <v>21</v>
      </c>
      <c r="I800">
        <v>160</v>
      </c>
      <c r="J800" t="s">
        <v>1281</v>
      </c>
      <c r="K800" t="s">
        <v>1322</v>
      </c>
      <c r="L800" s="8">
        <v>31781</v>
      </c>
    </row>
    <row r="801" spans="1:12" x14ac:dyDescent="0.3">
      <c r="A801" t="s">
        <v>952</v>
      </c>
      <c r="B801" t="s">
        <v>1377</v>
      </c>
      <c r="C801">
        <v>60</v>
      </c>
      <c r="D801" t="s">
        <v>15</v>
      </c>
      <c r="E801" t="s">
        <v>16</v>
      </c>
      <c r="F801" t="s">
        <v>1280</v>
      </c>
      <c r="G801" s="20">
        <v>43195</v>
      </c>
      <c r="H801" t="s">
        <v>40</v>
      </c>
      <c r="I801">
        <v>200</v>
      </c>
      <c r="J801" t="s">
        <v>1283</v>
      </c>
      <c r="K801" t="s">
        <v>1331</v>
      </c>
      <c r="L801" s="20">
        <v>30643</v>
      </c>
    </row>
    <row r="802" spans="1:12" x14ac:dyDescent="0.3">
      <c r="A802" t="s">
        <v>953</v>
      </c>
      <c r="B802" t="s">
        <v>1485</v>
      </c>
      <c r="C802">
        <v>25</v>
      </c>
      <c r="D802" t="s">
        <v>10</v>
      </c>
      <c r="E802" t="s">
        <v>16</v>
      </c>
      <c r="F802" t="s">
        <v>1298</v>
      </c>
      <c r="G802" t="s">
        <v>1286</v>
      </c>
      <c r="H802" t="s">
        <v>40</v>
      </c>
      <c r="I802">
        <v>200</v>
      </c>
      <c r="K802" t="s">
        <v>1288</v>
      </c>
      <c r="L802" s="20">
        <v>35079</v>
      </c>
    </row>
    <row r="803" spans="1:12" x14ac:dyDescent="0.3">
      <c r="A803" t="s">
        <v>954</v>
      </c>
      <c r="B803" t="s">
        <v>1370</v>
      </c>
      <c r="C803">
        <v>60</v>
      </c>
      <c r="D803" t="s">
        <v>15</v>
      </c>
      <c r="E803" t="s">
        <v>20</v>
      </c>
      <c r="F803" t="s">
        <v>1280</v>
      </c>
      <c r="G803" t="s">
        <v>1286</v>
      </c>
      <c r="H803" t="s">
        <v>1292</v>
      </c>
      <c r="I803">
        <v>160</v>
      </c>
      <c r="J803" t="s">
        <v>1287</v>
      </c>
      <c r="K803" t="s">
        <v>1283</v>
      </c>
      <c r="L803" s="20">
        <v>42820</v>
      </c>
    </row>
    <row r="804" spans="1:12" x14ac:dyDescent="0.3">
      <c r="A804" t="s">
        <v>955</v>
      </c>
      <c r="B804" t="s">
        <v>1376</v>
      </c>
      <c r="C804">
        <v>35</v>
      </c>
      <c r="D804" t="s">
        <v>15</v>
      </c>
      <c r="E804" t="s">
        <v>20</v>
      </c>
      <c r="F804" t="s">
        <v>1298</v>
      </c>
      <c r="G804" s="8">
        <v>43549</v>
      </c>
      <c r="H804" t="s">
        <v>21</v>
      </c>
      <c r="I804">
        <v>180</v>
      </c>
      <c r="J804" t="s">
        <v>1305</v>
      </c>
      <c r="K804" t="s">
        <v>1288</v>
      </c>
      <c r="L804" s="8">
        <v>42753</v>
      </c>
    </row>
    <row r="805" spans="1:12" x14ac:dyDescent="0.3">
      <c r="A805" t="s">
        <v>956</v>
      </c>
      <c r="B805" t="s">
        <v>1467</v>
      </c>
      <c r="C805" t="s">
        <v>1304</v>
      </c>
      <c r="D805" t="s">
        <v>10</v>
      </c>
      <c r="E805" t="s">
        <v>16</v>
      </c>
      <c r="F805" t="s">
        <v>1284</v>
      </c>
      <c r="G805" s="8">
        <v>43549</v>
      </c>
      <c r="H805" t="s">
        <v>12</v>
      </c>
      <c r="I805" t="s">
        <v>1292</v>
      </c>
      <c r="K805" t="s">
        <v>1283</v>
      </c>
      <c r="L805" s="8">
        <v>20341</v>
      </c>
    </row>
    <row r="806" spans="1:12" x14ac:dyDescent="0.3">
      <c r="A806" t="s">
        <v>957</v>
      </c>
      <c r="B806" t="s">
        <v>1377</v>
      </c>
      <c r="C806">
        <v>35</v>
      </c>
      <c r="D806" t="s">
        <v>1336</v>
      </c>
      <c r="E806" t="s">
        <v>16</v>
      </c>
      <c r="F806" t="s">
        <v>1298</v>
      </c>
      <c r="G806" t="s">
        <v>1295</v>
      </c>
      <c r="H806" t="s">
        <v>12</v>
      </c>
      <c r="I806">
        <v>180</v>
      </c>
      <c r="J806" t="s">
        <v>1287</v>
      </c>
      <c r="K806" t="s">
        <v>1283</v>
      </c>
      <c r="L806" t="s">
        <v>1499</v>
      </c>
    </row>
    <row r="807" spans="1:12" x14ac:dyDescent="0.3">
      <c r="A807" t="s">
        <v>958</v>
      </c>
      <c r="B807" t="s">
        <v>1485</v>
      </c>
      <c r="C807">
        <v>70</v>
      </c>
      <c r="D807" t="s">
        <v>10</v>
      </c>
      <c r="E807" t="s">
        <v>27</v>
      </c>
      <c r="F807" t="s">
        <v>1280</v>
      </c>
      <c r="G807" s="20">
        <v>43195</v>
      </c>
      <c r="H807" t="s">
        <v>21</v>
      </c>
      <c r="I807">
        <v>220</v>
      </c>
      <c r="J807" t="s">
        <v>1283</v>
      </c>
      <c r="K807" t="s">
        <v>1293</v>
      </c>
      <c r="L807" s="8">
        <v>40609</v>
      </c>
    </row>
    <row r="808" spans="1:12" x14ac:dyDescent="0.3">
      <c r="A808" t="s">
        <v>959</v>
      </c>
      <c r="B808" t="s">
        <v>1374</v>
      </c>
      <c r="C808" t="s">
        <v>1283</v>
      </c>
      <c r="D808" t="s">
        <v>10</v>
      </c>
      <c r="E808" t="s">
        <v>27</v>
      </c>
      <c r="F808" t="s">
        <v>1284</v>
      </c>
      <c r="G808" s="20">
        <v>43195</v>
      </c>
      <c r="H808" t="s">
        <v>12</v>
      </c>
      <c r="I808">
        <v>220</v>
      </c>
      <c r="J808" t="s">
        <v>1283</v>
      </c>
      <c r="K808" t="s">
        <v>1293</v>
      </c>
      <c r="L808" s="8">
        <v>25153</v>
      </c>
    </row>
    <row r="809" spans="1:12" x14ac:dyDescent="0.3">
      <c r="A809" t="s">
        <v>960</v>
      </c>
      <c r="B809" t="s">
        <v>1377</v>
      </c>
      <c r="C809">
        <v>60</v>
      </c>
      <c r="D809" t="s">
        <v>15</v>
      </c>
      <c r="E809" t="s">
        <v>16</v>
      </c>
      <c r="F809" t="s">
        <v>1280</v>
      </c>
      <c r="G809" s="8">
        <v>43549</v>
      </c>
      <c r="H809" t="s">
        <v>21</v>
      </c>
      <c r="I809">
        <v>220</v>
      </c>
      <c r="K809" t="s">
        <v>1322</v>
      </c>
      <c r="L809" t="s">
        <v>1610</v>
      </c>
    </row>
    <row r="810" spans="1:12" x14ac:dyDescent="0.3">
      <c r="A810" t="s">
        <v>961</v>
      </c>
      <c r="B810" t="s">
        <v>1374</v>
      </c>
      <c r="C810">
        <v>60</v>
      </c>
      <c r="D810" t="s">
        <v>15</v>
      </c>
      <c r="E810" t="s">
        <v>27</v>
      </c>
      <c r="F810" t="s">
        <v>1298</v>
      </c>
      <c r="G810" t="s">
        <v>1286</v>
      </c>
      <c r="H810" t="s">
        <v>12</v>
      </c>
      <c r="I810">
        <v>160</v>
      </c>
      <c r="J810" t="s">
        <v>1287</v>
      </c>
      <c r="K810" t="s">
        <v>1322</v>
      </c>
      <c r="L810" s="8">
        <v>30236</v>
      </c>
    </row>
    <row r="811" spans="1:12" x14ac:dyDescent="0.3">
      <c r="A811" t="s">
        <v>962</v>
      </c>
      <c r="B811" t="s">
        <v>1467</v>
      </c>
      <c r="C811">
        <v>60</v>
      </c>
      <c r="D811" t="s">
        <v>15</v>
      </c>
      <c r="E811" t="s">
        <v>31</v>
      </c>
      <c r="F811" t="s">
        <v>1307</v>
      </c>
      <c r="G811" s="8">
        <v>43549</v>
      </c>
      <c r="H811" t="s">
        <v>1292</v>
      </c>
      <c r="I811">
        <v>200</v>
      </c>
      <c r="J811" t="s">
        <v>1283</v>
      </c>
      <c r="K811" t="s">
        <v>1283</v>
      </c>
      <c r="L811" s="8">
        <v>42954</v>
      </c>
    </row>
    <row r="812" spans="1:12" x14ac:dyDescent="0.3">
      <c r="A812" t="s">
        <v>963</v>
      </c>
      <c r="B812" t="s">
        <v>1375</v>
      </c>
      <c r="C812">
        <v>35</v>
      </c>
      <c r="D812" t="s">
        <v>15</v>
      </c>
      <c r="E812" t="s">
        <v>20</v>
      </c>
      <c r="F812" t="s">
        <v>1291</v>
      </c>
      <c r="G812" t="s">
        <v>1286</v>
      </c>
      <c r="H812" t="s">
        <v>12</v>
      </c>
      <c r="I812">
        <v>180</v>
      </c>
      <c r="K812" t="s">
        <v>1288</v>
      </c>
      <c r="L812" s="8">
        <v>35835</v>
      </c>
    </row>
    <row r="813" spans="1:12" x14ac:dyDescent="0.3">
      <c r="A813" t="s">
        <v>964</v>
      </c>
      <c r="B813" t="s">
        <v>1377</v>
      </c>
      <c r="C813" t="s">
        <v>1283</v>
      </c>
      <c r="D813" t="s">
        <v>1336</v>
      </c>
      <c r="E813" t="s">
        <v>20</v>
      </c>
      <c r="F813" t="s">
        <v>1280</v>
      </c>
      <c r="G813" t="s">
        <v>1286</v>
      </c>
      <c r="H813" t="s">
        <v>40</v>
      </c>
      <c r="I813" t="s">
        <v>1292</v>
      </c>
      <c r="J813" t="s">
        <v>1283</v>
      </c>
      <c r="K813" t="s">
        <v>1331</v>
      </c>
      <c r="L813" s="8">
        <v>42128</v>
      </c>
    </row>
    <row r="814" spans="1:12" x14ac:dyDescent="0.3">
      <c r="A814" t="s">
        <v>965</v>
      </c>
      <c r="B814" t="s">
        <v>1469</v>
      </c>
      <c r="C814" t="s">
        <v>1304</v>
      </c>
      <c r="D814" t="s">
        <v>1336</v>
      </c>
      <c r="E814" t="s">
        <v>16</v>
      </c>
      <c r="F814" t="s">
        <v>1298</v>
      </c>
      <c r="G814" s="8">
        <v>43549</v>
      </c>
      <c r="H814" t="s">
        <v>21</v>
      </c>
      <c r="I814">
        <v>220</v>
      </c>
      <c r="J814" t="s">
        <v>1283</v>
      </c>
      <c r="K814" t="s">
        <v>1331</v>
      </c>
      <c r="L814" t="s">
        <v>1611</v>
      </c>
    </row>
    <row r="815" spans="1:12" x14ac:dyDescent="0.3">
      <c r="A815" t="s">
        <v>966</v>
      </c>
      <c r="B815" t="s">
        <v>1374</v>
      </c>
      <c r="C815">
        <v>70</v>
      </c>
      <c r="D815" t="s">
        <v>1336</v>
      </c>
      <c r="E815" t="s">
        <v>11</v>
      </c>
      <c r="F815" t="s">
        <v>1284</v>
      </c>
      <c r="G815" s="8">
        <v>43845</v>
      </c>
      <c r="H815" t="s">
        <v>17</v>
      </c>
      <c r="I815">
        <v>180</v>
      </c>
      <c r="J815" t="s">
        <v>1283</v>
      </c>
      <c r="K815" t="s">
        <v>1288</v>
      </c>
      <c r="L815" s="8">
        <v>35100</v>
      </c>
    </row>
    <row r="816" spans="1:12" x14ac:dyDescent="0.3">
      <c r="A816" t="s">
        <v>967</v>
      </c>
      <c r="B816" t="s">
        <v>1376</v>
      </c>
      <c r="C816" t="s">
        <v>1304</v>
      </c>
      <c r="D816" t="s">
        <v>15</v>
      </c>
      <c r="E816" t="s">
        <v>16</v>
      </c>
      <c r="F816" t="s">
        <v>1280</v>
      </c>
      <c r="G816" s="20">
        <v>43195</v>
      </c>
      <c r="H816" t="s">
        <v>17</v>
      </c>
      <c r="I816">
        <v>220</v>
      </c>
      <c r="J816" t="s">
        <v>1281</v>
      </c>
      <c r="K816" t="s">
        <v>1288</v>
      </c>
      <c r="L816" s="8">
        <v>27535</v>
      </c>
    </row>
    <row r="817" spans="1:12" x14ac:dyDescent="0.3">
      <c r="A817" t="s">
        <v>968</v>
      </c>
      <c r="B817" t="s">
        <v>1469</v>
      </c>
      <c r="C817">
        <v>35</v>
      </c>
      <c r="D817" t="s">
        <v>15</v>
      </c>
      <c r="E817" t="s">
        <v>27</v>
      </c>
      <c r="F817" t="s">
        <v>1280</v>
      </c>
      <c r="G817" t="s">
        <v>1286</v>
      </c>
      <c r="H817" t="s">
        <v>21</v>
      </c>
      <c r="I817">
        <v>220</v>
      </c>
      <c r="J817" t="s">
        <v>1287</v>
      </c>
      <c r="K817" t="s">
        <v>1293</v>
      </c>
      <c r="L817" t="s">
        <v>1612</v>
      </c>
    </row>
    <row r="818" spans="1:12" x14ac:dyDescent="0.3">
      <c r="A818" t="s">
        <v>969</v>
      </c>
      <c r="B818" t="s">
        <v>1371</v>
      </c>
      <c r="C818">
        <v>70</v>
      </c>
      <c r="D818" t="s">
        <v>15</v>
      </c>
      <c r="E818" t="s">
        <v>11</v>
      </c>
      <c r="F818" t="s">
        <v>1291</v>
      </c>
      <c r="G818" t="s">
        <v>1286</v>
      </c>
      <c r="H818" t="s">
        <v>1292</v>
      </c>
      <c r="I818" t="s">
        <v>1292</v>
      </c>
      <c r="K818" t="s">
        <v>1331</v>
      </c>
      <c r="L818" s="8">
        <v>42828</v>
      </c>
    </row>
    <row r="819" spans="1:12" x14ac:dyDescent="0.3">
      <c r="A819" t="s">
        <v>970</v>
      </c>
      <c r="B819" t="s">
        <v>1371</v>
      </c>
      <c r="C819">
        <v>60</v>
      </c>
      <c r="D819" t="s">
        <v>1336</v>
      </c>
      <c r="E819" t="s">
        <v>27</v>
      </c>
      <c r="F819" t="s">
        <v>1298</v>
      </c>
      <c r="G819" s="8">
        <v>43845</v>
      </c>
      <c r="H819" t="s">
        <v>12</v>
      </c>
      <c r="I819">
        <v>160</v>
      </c>
      <c r="K819" t="s">
        <v>1283</v>
      </c>
      <c r="L819" s="8">
        <v>19593</v>
      </c>
    </row>
    <row r="820" spans="1:12" x14ac:dyDescent="0.3">
      <c r="A820" t="s">
        <v>971</v>
      </c>
      <c r="B820" t="s">
        <v>1485</v>
      </c>
      <c r="C820">
        <v>25</v>
      </c>
      <c r="D820" t="s">
        <v>15</v>
      </c>
      <c r="E820" t="s">
        <v>31</v>
      </c>
      <c r="F820" t="s">
        <v>1307</v>
      </c>
      <c r="G820" t="s">
        <v>1295</v>
      </c>
      <c r="H820" t="s">
        <v>1292</v>
      </c>
      <c r="I820">
        <v>200</v>
      </c>
      <c r="J820" t="s">
        <v>1287</v>
      </c>
      <c r="K820" t="s">
        <v>1322</v>
      </c>
      <c r="L820" t="s">
        <v>1331</v>
      </c>
    </row>
    <row r="821" spans="1:12" x14ac:dyDescent="0.3">
      <c r="A821" t="s">
        <v>972</v>
      </c>
      <c r="B821" t="s">
        <v>1375</v>
      </c>
      <c r="C821">
        <v>35</v>
      </c>
      <c r="D821" t="s">
        <v>10</v>
      </c>
      <c r="E821" t="s">
        <v>27</v>
      </c>
      <c r="F821" t="s">
        <v>1284</v>
      </c>
      <c r="G821" s="8">
        <v>43845</v>
      </c>
      <c r="H821" t="s">
        <v>17</v>
      </c>
      <c r="I821">
        <v>160</v>
      </c>
      <c r="J821" t="s">
        <v>1287</v>
      </c>
      <c r="K821" t="s">
        <v>1293</v>
      </c>
      <c r="L821" s="20">
        <v>26556</v>
      </c>
    </row>
    <row r="822" spans="1:12" x14ac:dyDescent="0.3">
      <c r="A822" t="s">
        <v>973</v>
      </c>
      <c r="B822" t="s">
        <v>1467</v>
      </c>
      <c r="C822">
        <v>35</v>
      </c>
      <c r="D822" t="s">
        <v>10</v>
      </c>
      <c r="E822" t="s">
        <v>31</v>
      </c>
      <c r="F822" t="s">
        <v>1298</v>
      </c>
      <c r="G822" s="8">
        <v>43845</v>
      </c>
      <c r="H822" t="s">
        <v>21</v>
      </c>
      <c r="I822">
        <v>180</v>
      </c>
      <c r="J822" t="s">
        <v>1287</v>
      </c>
      <c r="K822" t="s">
        <v>1331</v>
      </c>
      <c r="L822" t="s">
        <v>1272</v>
      </c>
    </row>
    <row r="823" spans="1:12" x14ac:dyDescent="0.3">
      <c r="A823" t="s">
        <v>974</v>
      </c>
      <c r="B823" t="s">
        <v>1377</v>
      </c>
      <c r="C823" t="s">
        <v>1283</v>
      </c>
      <c r="D823" t="s">
        <v>15</v>
      </c>
      <c r="E823" t="s">
        <v>31</v>
      </c>
      <c r="F823" t="s">
        <v>1284</v>
      </c>
      <c r="G823" t="s">
        <v>1286</v>
      </c>
      <c r="H823" t="s">
        <v>21</v>
      </c>
      <c r="I823">
        <v>160</v>
      </c>
      <c r="J823" t="s">
        <v>1287</v>
      </c>
      <c r="K823" t="s">
        <v>1288</v>
      </c>
      <c r="L823" s="8">
        <v>37465</v>
      </c>
    </row>
    <row r="824" spans="1:12" x14ac:dyDescent="0.3">
      <c r="A824" t="s">
        <v>975</v>
      </c>
      <c r="B824" t="s">
        <v>1373</v>
      </c>
      <c r="C824" t="s">
        <v>1304</v>
      </c>
      <c r="D824" t="s">
        <v>10</v>
      </c>
      <c r="E824" t="s">
        <v>27</v>
      </c>
      <c r="F824" t="s">
        <v>1280</v>
      </c>
      <c r="G824" s="20">
        <v>43195</v>
      </c>
      <c r="H824" t="s">
        <v>1292</v>
      </c>
      <c r="I824">
        <v>180</v>
      </c>
      <c r="J824" t="s">
        <v>1305</v>
      </c>
      <c r="K824" t="s">
        <v>1331</v>
      </c>
      <c r="L824" s="20">
        <v>20556</v>
      </c>
    </row>
    <row r="825" spans="1:12" x14ac:dyDescent="0.3">
      <c r="A825" t="s">
        <v>976</v>
      </c>
      <c r="B825" t="s">
        <v>1376</v>
      </c>
      <c r="C825">
        <v>35</v>
      </c>
      <c r="D825" t="s">
        <v>10</v>
      </c>
      <c r="E825" t="s">
        <v>27</v>
      </c>
      <c r="F825" t="s">
        <v>1291</v>
      </c>
      <c r="G825" s="8">
        <v>43845</v>
      </c>
      <c r="H825" t="s">
        <v>1292</v>
      </c>
      <c r="I825">
        <v>180</v>
      </c>
      <c r="K825" t="s">
        <v>1283</v>
      </c>
      <c r="L825" s="20">
        <v>22144</v>
      </c>
    </row>
    <row r="826" spans="1:12" x14ac:dyDescent="0.3">
      <c r="A826" t="s">
        <v>977</v>
      </c>
      <c r="B826" t="s">
        <v>1374</v>
      </c>
      <c r="C826">
        <v>35</v>
      </c>
      <c r="D826" t="s">
        <v>1336</v>
      </c>
      <c r="E826" t="s">
        <v>31</v>
      </c>
      <c r="F826" t="s">
        <v>1291</v>
      </c>
      <c r="G826" t="s">
        <v>1295</v>
      </c>
      <c r="H826" t="s">
        <v>12</v>
      </c>
      <c r="I826">
        <v>200</v>
      </c>
      <c r="J826" t="s">
        <v>1305</v>
      </c>
      <c r="K826" t="s">
        <v>1293</v>
      </c>
      <c r="L826" t="s">
        <v>1515</v>
      </c>
    </row>
    <row r="827" spans="1:12" x14ac:dyDescent="0.3">
      <c r="A827" t="s">
        <v>978</v>
      </c>
      <c r="B827" t="s">
        <v>1467</v>
      </c>
      <c r="C827">
        <v>60</v>
      </c>
      <c r="D827" t="s">
        <v>15</v>
      </c>
      <c r="E827" t="s">
        <v>11</v>
      </c>
      <c r="F827" t="s">
        <v>1307</v>
      </c>
      <c r="G827" s="8">
        <v>43549</v>
      </c>
      <c r="H827" t="s">
        <v>40</v>
      </c>
      <c r="I827" t="s">
        <v>1292</v>
      </c>
      <c r="J827" t="s">
        <v>1283</v>
      </c>
      <c r="K827" t="s">
        <v>1288</v>
      </c>
      <c r="L827" t="s">
        <v>1613</v>
      </c>
    </row>
    <row r="828" spans="1:12" x14ac:dyDescent="0.3">
      <c r="A828" t="s">
        <v>979</v>
      </c>
      <c r="B828" t="s">
        <v>1469</v>
      </c>
      <c r="C828">
        <v>60</v>
      </c>
      <c r="D828" t="s">
        <v>15</v>
      </c>
      <c r="E828" t="s">
        <v>31</v>
      </c>
      <c r="F828" t="s">
        <v>1291</v>
      </c>
      <c r="G828" s="8">
        <v>43845</v>
      </c>
      <c r="H828" t="s">
        <v>40</v>
      </c>
      <c r="I828">
        <v>200</v>
      </c>
      <c r="J828" t="s">
        <v>1283</v>
      </c>
      <c r="K828" t="s">
        <v>1283</v>
      </c>
      <c r="L828" t="s">
        <v>1331</v>
      </c>
    </row>
    <row r="829" spans="1:12" x14ac:dyDescent="0.3">
      <c r="A829" t="s">
        <v>980</v>
      </c>
      <c r="B829" t="s">
        <v>1371</v>
      </c>
      <c r="C829">
        <v>70</v>
      </c>
      <c r="D829" t="s">
        <v>1336</v>
      </c>
      <c r="E829" t="s">
        <v>20</v>
      </c>
      <c r="F829" t="s">
        <v>1280</v>
      </c>
      <c r="G829" s="8">
        <v>43845</v>
      </c>
      <c r="H829" t="s">
        <v>12</v>
      </c>
      <c r="I829">
        <v>160</v>
      </c>
      <c r="K829" t="s">
        <v>1322</v>
      </c>
      <c r="L829" t="s">
        <v>1614</v>
      </c>
    </row>
    <row r="830" spans="1:12" x14ac:dyDescent="0.3">
      <c r="A830" t="s">
        <v>981</v>
      </c>
      <c r="B830" t="s">
        <v>1376</v>
      </c>
      <c r="C830">
        <v>25</v>
      </c>
      <c r="D830" t="s">
        <v>10</v>
      </c>
      <c r="E830" t="s">
        <v>31</v>
      </c>
      <c r="F830" t="s">
        <v>1307</v>
      </c>
      <c r="G830" t="s">
        <v>1295</v>
      </c>
      <c r="H830" t="s">
        <v>40</v>
      </c>
      <c r="I830">
        <v>180</v>
      </c>
      <c r="J830" t="s">
        <v>1283</v>
      </c>
      <c r="K830" t="s">
        <v>1293</v>
      </c>
      <c r="L830" s="8">
        <v>38768</v>
      </c>
    </row>
    <row r="831" spans="1:12" x14ac:dyDescent="0.3">
      <c r="A831" t="s">
        <v>982</v>
      </c>
      <c r="B831" t="s">
        <v>1373</v>
      </c>
      <c r="C831" t="s">
        <v>1283</v>
      </c>
      <c r="D831" t="s">
        <v>10</v>
      </c>
      <c r="E831" t="s">
        <v>11</v>
      </c>
      <c r="F831" t="s">
        <v>1298</v>
      </c>
      <c r="G831" s="20">
        <v>43195</v>
      </c>
      <c r="H831" t="s">
        <v>17</v>
      </c>
      <c r="I831">
        <v>220</v>
      </c>
      <c r="J831" t="s">
        <v>1287</v>
      </c>
      <c r="K831" t="s">
        <v>1283</v>
      </c>
      <c r="L831" s="8">
        <v>23057</v>
      </c>
    </row>
    <row r="832" spans="1:12" x14ac:dyDescent="0.3">
      <c r="A832" t="s">
        <v>983</v>
      </c>
      <c r="B832" t="s">
        <v>1377</v>
      </c>
      <c r="C832">
        <v>25</v>
      </c>
      <c r="D832" t="s">
        <v>15</v>
      </c>
      <c r="E832" t="s">
        <v>20</v>
      </c>
      <c r="F832" t="s">
        <v>1291</v>
      </c>
      <c r="G832" s="8">
        <v>43845</v>
      </c>
      <c r="H832" t="s">
        <v>40</v>
      </c>
      <c r="I832">
        <v>220</v>
      </c>
      <c r="J832" t="s">
        <v>1305</v>
      </c>
      <c r="K832" t="s">
        <v>1283</v>
      </c>
      <c r="L832" s="8">
        <v>39334</v>
      </c>
    </row>
    <row r="833" spans="1:12" x14ac:dyDescent="0.3">
      <c r="A833" t="s">
        <v>984</v>
      </c>
      <c r="B833" t="s">
        <v>1485</v>
      </c>
      <c r="C833">
        <v>70</v>
      </c>
      <c r="D833" t="s">
        <v>10</v>
      </c>
      <c r="E833" t="s">
        <v>16</v>
      </c>
      <c r="F833" t="s">
        <v>1307</v>
      </c>
      <c r="G833" s="8">
        <v>43845</v>
      </c>
      <c r="H833" t="s">
        <v>12</v>
      </c>
      <c r="I833">
        <v>180</v>
      </c>
      <c r="J833" t="s">
        <v>1287</v>
      </c>
      <c r="K833" t="s">
        <v>1288</v>
      </c>
      <c r="L833" s="8">
        <v>32599</v>
      </c>
    </row>
    <row r="834" spans="1:12" x14ac:dyDescent="0.3">
      <c r="A834" t="s">
        <v>985</v>
      </c>
      <c r="B834" t="s">
        <v>1373</v>
      </c>
      <c r="C834">
        <v>60</v>
      </c>
      <c r="D834" t="s">
        <v>1336</v>
      </c>
      <c r="E834" t="s">
        <v>16</v>
      </c>
      <c r="F834" t="s">
        <v>1280</v>
      </c>
      <c r="G834" s="20">
        <v>43195</v>
      </c>
      <c r="H834" t="s">
        <v>40</v>
      </c>
      <c r="I834">
        <v>200</v>
      </c>
      <c r="J834" t="s">
        <v>1283</v>
      </c>
      <c r="K834" t="s">
        <v>1322</v>
      </c>
      <c r="L834" t="s">
        <v>1515</v>
      </c>
    </row>
    <row r="835" spans="1:12" x14ac:dyDescent="0.3">
      <c r="A835" t="s">
        <v>986</v>
      </c>
      <c r="B835" t="s">
        <v>1376</v>
      </c>
      <c r="C835" t="s">
        <v>1304</v>
      </c>
      <c r="D835" t="s">
        <v>1336</v>
      </c>
      <c r="E835" t="s">
        <v>11</v>
      </c>
      <c r="F835" t="s">
        <v>1284</v>
      </c>
      <c r="G835" t="s">
        <v>1295</v>
      </c>
      <c r="H835" t="s">
        <v>21</v>
      </c>
      <c r="I835" t="s">
        <v>1292</v>
      </c>
      <c r="J835" t="s">
        <v>1305</v>
      </c>
      <c r="K835" t="s">
        <v>1283</v>
      </c>
      <c r="L835" s="8">
        <v>32206</v>
      </c>
    </row>
    <row r="836" spans="1:12" x14ac:dyDescent="0.3">
      <c r="A836" t="s">
        <v>987</v>
      </c>
      <c r="B836" t="s">
        <v>1373</v>
      </c>
      <c r="C836">
        <v>60</v>
      </c>
      <c r="D836" t="s">
        <v>15</v>
      </c>
      <c r="E836" t="s">
        <v>31</v>
      </c>
      <c r="F836" t="s">
        <v>1284</v>
      </c>
      <c r="G836" s="8">
        <v>43845</v>
      </c>
      <c r="H836" t="s">
        <v>1292</v>
      </c>
      <c r="I836">
        <v>200</v>
      </c>
      <c r="J836" t="s">
        <v>1287</v>
      </c>
      <c r="K836" t="s">
        <v>1293</v>
      </c>
      <c r="L836" s="8">
        <v>42401</v>
      </c>
    </row>
    <row r="837" spans="1:12" x14ac:dyDescent="0.3">
      <c r="A837" t="s">
        <v>988</v>
      </c>
      <c r="B837" t="s">
        <v>1376</v>
      </c>
      <c r="C837" t="s">
        <v>1283</v>
      </c>
      <c r="D837" t="s">
        <v>1336</v>
      </c>
      <c r="E837" t="s">
        <v>27</v>
      </c>
      <c r="F837" t="s">
        <v>1280</v>
      </c>
      <c r="G837" s="20">
        <v>43195</v>
      </c>
      <c r="H837" t="s">
        <v>17</v>
      </c>
      <c r="I837">
        <v>180</v>
      </c>
      <c r="K837" t="s">
        <v>1283</v>
      </c>
      <c r="L837" s="8">
        <v>24237</v>
      </c>
    </row>
    <row r="838" spans="1:12" x14ac:dyDescent="0.3">
      <c r="A838" t="s">
        <v>989</v>
      </c>
      <c r="B838" t="s">
        <v>1376</v>
      </c>
      <c r="C838">
        <v>60</v>
      </c>
      <c r="D838" t="s">
        <v>1336</v>
      </c>
      <c r="E838" t="s">
        <v>11</v>
      </c>
      <c r="F838" t="s">
        <v>1280</v>
      </c>
      <c r="G838" s="8">
        <v>43845</v>
      </c>
      <c r="H838" t="s">
        <v>21</v>
      </c>
      <c r="I838">
        <v>180</v>
      </c>
      <c r="J838" t="s">
        <v>1287</v>
      </c>
      <c r="K838" t="s">
        <v>1331</v>
      </c>
      <c r="L838" t="s">
        <v>1615</v>
      </c>
    </row>
    <row r="839" spans="1:12" x14ac:dyDescent="0.3">
      <c r="A839" t="s">
        <v>990</v>
      </c>
      <c r="B839" t="s">
        <v>1370</v>
      </c>
      <c r="C839" t="s">
        <v>1283</v>
      </c>
      <c r="D839" t="s">
        <v>15</v>
      </c>
      <c r="E839" t="s">
        <v>20</v>
      </c>
      <c r="F839" t="s">
        <v>1284</v>
      </c>
      <c r="G839" s="8">
        <v>43549</v>
      </c>
      <c r="H839" t="s">
        <v>21</v>
      </c>
      <c r="I839" t="s">
        <v>1292</v>
      </c>
      <c r="J839" t="s">
        <v>1283</v>
      </c>
      <c r="K839" t="s">
        <v>1293</v>
      </c>
      <c r="L839" s="20">
        <v>26092</v>
      </c>
    </row>
    <row r="840" spans="1:12" x14ac:dyDescent="0.3">
      <c r="A840" t="s">
        <v>991</v>
      </c>
      <c r="B840" t="s">
        <v>1374</v>
      </c>
      <c r="C840" t="s">
        <v>1283</v>
      </c>
      <c r="D840" t="s">
        <v>1336</v>
      </c>
      <c r="E840" t="s">
        <v>20</v>
      </c>
      <c r="F840" t="s">
        <v>1307</v>
      </c>
      <c r="G840" t="s">
        <v>1286</v>
      </c>
      <c r="H840" t="s">
        <v>12</v>
      </c>
      <c r="I840">
        <v>160</v>
      </c>
      <c r="J840" t="s">
        <v>1305</v>
      </c>
      <c r="K840" t="s">
        <v>1293</v>
      </c>
      <c r="L840" s="8">
        <v>25659</v>
      </c>
    </row>
    <row r="841" spans="1:12" x14ac:dyDescent="0.3">
      <c r="A841" t="s">
        <v>992</v>
      </c>
      <c r="B841" t="s">
        <v>1371</v>
      </c>
      <c r="C841" t="s">
        <v>1283</v>
      </c>
      <c r="D841" t="s">
        <v>1336</v>
      </c>
      <c r="E841" t="s">
        <v>16</v>
      </c>
      <c r="F841" t="s">
        <v>1284</v>
      </c>
      <c r="G841" s="8">
        <v>43549</v>
      </c>
      <c r="H841" t="s">
        <v>1292</v>
      </c>
      <c r="I841">
        <v>160</v>
      </c>
      <c r="K841" t="s">
        <v>1283</v>
      </c>
      <c r="L841" s="8">
        <v>35766</v>
      </c>
    </row>
    <row r="842" spans="1:12" x14ac:dyDescent="0.3">
      <c r="A842" t="s">
        <v>993</v>
      </c>
      <c r="B842" t="s">
        <v>1370</v>
      </c>
      <c r="C842">
        <v>70</v>
      </c>
      <c r="D842" t="s">
        <v>1336</v>
      </c>
      <c r="E842" t="s">
        <v>20</v>
      </c>
      <c r="F842" t="s">
        <v>1280</v>
      </c>
      <c r="G842" s="8">
        <v>43845</v>
      </c>
      <c r="H842" t="s">
        <v>1292</v>
      </c>
      <c r="I842" t="s">
        <v>1292</v>
      </c>
      <c r="J842" t="s">
        <v>1305</v>
      </c>
      <c r="K842" t="s">
        <v>1288</v>
      </c>
      <c r="L842" s="8">
        <v>23905</v>
      </c>
    </row>
    <row r="843" spans="1:12" x14ac:dyDescent="0.3">
      <c r="A843" t="s">
        <v>994</v>
      </c>
      <c r="B843" t="s">
        <v>1377</v>
      </c>
      <c r="C843" t="s">
        <v>1283</v>
      </c>
      <c r="D843" t="s">
        <v>10</v>
      </c>
      <c r="E843" t="s">
        <v>11</v>
      </c>
      <c r="F843" t="s">
        <v>1291</v>
      </c>
      <c r="G843" t="s">
        <v>1295</v>
      </c>
      <c r="H843" t="s">
        <v>17</v>
      </c>
      <c r="I843">
        <v>160</v>
      </c>
      <c r="K843" t="s">
        <v>1293</v>
      </c>
      <c r="L843" s="8">
        <v>27109</v>
      </c>
    </row>
    <row r="844" spans="1:12" x14ac:dyDescent="0.3">
      <c r="A844" t="s">
        <v>995</v>
      </c>
      <c r="B844" t="s">
        <v>1370</v>
      </c>
      <c r="C844" t="s">
        <v>1283</v>
      </c>
      <c r="D844" t="s">
        <v>15</v>
      </c>
      <c r="E844" t="s">
        <v>20</v>
      </c>
      <c r="F844" t="s">
        <v>1298</v>
      </c>
      <c r="G844" t="s">
        <v>1286</v>
      </c>
      <c r="H844" t="s">
        <v>12</v>
      </c>
      <c r="I844">
        <v>220</v>
      </c>
      <c r="J844" t="s">
        <v>1305</v>
      </c>
      <c r="K844" t="s">
        <v>1331</v>
      </c>
      <c r="L844" t="s">
        <v>1616</v>
      </c>
    </row>
    <row r="845" spans="1:12" x14ac:dyDescent="0.3">
      <c r="A845" t="s">
        <v>996</v>
      </c>
      <c r="B845" t="s">
        <v>1375</v>
      </c>
      <c r="C845" t="s">
        <v>1304</v>
      </c>
      <c r="D845" t="s">
        <v>15</v>
      </c>
      <c r="E845" t="s">
        <v>11</v>
      </c>
      <c r="F845" t="s">
        <v>1291</v>
      </c>
      <c r="G845" s="8">
        <v>43549</v>
      </c>
      <c r="H845" t="s">
        <v>17</v>
      </c>
      <c r="I845">
        <v>160</v>
      </c>
      <c r="J845" t="s">
        <v>1283</v>
      </c>
      <c r="K845" t="s">
        <v>1288</v>
      </c>
      <c r="L845" s="8">
        <v>38905</v>
      </c>
    </row>
    <row r="846" spans="1:12" x14ac:dyDescent="0.3">
      <c r="A846" t="s">
        <v>997</v>
      </c>
      <c r="B846" t="s">
        <v>1375</v>
      </c>
      <c r="C846">
        <v>25</v>
      </c>
      <c r="D846" t="s">
        <v>15</v>
      </c>
      <c r="E846" t="s">
        <v>27</v>
      </c>
      <c r="F846" t="s">
        <v>1291</v>
      </c>
      <c r="G846" s="20">
        <v>43195</v>
      </c>
      <c r="H846" t="s">
        <v>40</v>
      </c>
      <c r="I846">
        <v>160</v>
      </c>
      <c r="K846" t="s">
        <v>1288</v>
      </c>
      <c r="L846" t="s">
        <v>1617</v>
      </c>
    </row>
    <row r="847" spans="1:12" x14ac:dyDescent="0.3">
      <c r="A847" t="s">
        <v>998</v>
      </c>
      <c r="B847" t="s">
        <v>1371</v>
      </c>
      <c r="C847">
        <v>35</v>
      </c>
      <c r="D847" t="s">
        <v>10</v>
      </c>
      <c r="E847" t="s">
        <v>16</v>
      </c>
      <c r="F847" t="s">
        <v>1280</v>
      </c>
      <c r="G847" t="s">
        <v>1295</v>
      </c>
      <c r="H847" t="s">
        <v>21</v>
      </c>
      <c r="I847">
        <v>160</v>
      </c>
      <c r="J847" t="s">
        <v>1281</v>
      </c>
      <c r="K847" t="s">
        <v>1288</v>
      </c>
      <c r="L847" s="20">
        <v>40947</v>
      </c>
    </row>
    <row r="848" spans="1:12" x14ac:dyDescent="0.3">
      <c r="A848" t="s">
        <v>999</v>
      </c>
      <c r="B848" t="s">
        <v>1373</v>
      </c>
      <c r="C848">
        <v>25</v>
      </c>
      <c r="D848" t="s">
        <v>10</v>
      </c>
      <c r="E848" t="s">
        <v>20</v>
      </c>
      <c r="F848" t="s">
        <v>1284</v>
      </c>
      <c r="G848" s="8">
        <v>43549</v>
      </c>
      <c r="H848" t="s">
        <v>17</v>
      </c>
      <c r="I848">
        <v>220</v>
      </c>
      <c r="J848" t="s">
        <v>1305</v>
      </c>
      <c r="K848" t="s">
        <v>1293</v>
      </c>
      <c r="L848" s="20">
        <v>35399</v>
      </c>
    </row>
    <row r="849" spans="1:12" x14ac:dyDescent="0.3">
      <c r="A849" t="s">
        <v>1000</v>
      </c>
      <c r="B849" t="s">
        <v>1374</v>
      </c>
      <c r="C849" t="s">
        <v>1283</v>
      </c>
      <c r="D849" t="s">
        <v>15</v>
      </c>
      <c r="E849" t="s">
        <v>11</v>
      </c>
      <c r="F849" t="s">
        <v>1307</v>
      </c>
      <c r="G849" s="20">
        <v>43195</v>
      </c>
      <c r="H849" t="s">
        <v>21</v>
      </c>
      <c r="I849">
        <v>160</v>
      </c>
      <c r="J849" t="s">
        <v>1305</v>
      </c>
      <c r="K849" t="s">
        <v>1288</v>
      </c>
      <c r="L849" s="20">
        <v>40089</v>
      </c>
    </row>
    <row r="850" spans="1:12" x14ac:dyDescent="0.3">
      <c r="A850" t="s">
        <v>1001</v>
      </c>
      <c r="B850" t="s">
        <v>1371</v>
      </c>
      <c r="C850" t="s">
        <v>1304</v>
      </c>
      <c r="D850" t="s">
        <v>10</v>
      </c>
      <c r="E850" t="s">
        <v>31</v>
      </c>
      <c r="F850" t="s">
        <v>1291</v>
      </c>
      <c r="G850" s="8">
        <v>43845</v>
      </c>
      <c r="H850" t="s">
        <v>12</v>
      </c>
      <c r="I850">
        <v>220</v>
      </c>
      <c r="J850" t="s">
        <v>1287</v>
      </c>
      <c r="K850" t="s">
        <v>1283</v>
      </c>
      <c r="L850" s="20">
        <v>35508</v>
      </c>
    </row>
    <row r="851" spans="1:12" x14ac:dyDescent="0.3">
      <c r="A851" t="s">
        <v>1002</v>
      </c>
      <c r="B851" t="s">
        <v>1376</v>
      </c>
      <c r="C851">
        <v>60</v>
      </c>
      <c r="D851" t="s">
        <v>15</v>
      </c>
      <c r="E851" t="s">
        <v>16</v>
      </c>
      <c r="F851" t="s">
        <v>1284</v>
      </c>
      <c r="G851" s="20">
        <v>43195</v>
      </c>
      <c r="H851" t="s">
        <v>40</v>
      </c>
      <c r="I851" t="s">
        <v>1292</v>
      </c>
      <c r="K851" t="s">
        <v>1288</v>
      </c>
      <c r="L851" s="8">
        <v>43152</v>
      </c>
    </row>
    <row r="852" spans="1:12" x14ac:dyDescent="0.3">
      <c r="A852" t="s">
        <v>1003</v>
      </c>
      <c r="B852" t="s">
        <v>1469</v>
      </c>
      <c r="C852" t="s">
        <v>1304</v>
      </c>
      <c r="D852" t="s">
        <v>10</v>
      </c>
      <c r="E852" t="s">
        <v>27</v>
      </c>
      <c r="F852" t="s">
        <v>1307</v>
      </c>
      <c r="G852" s="8">
        <v>43549</v>
      </c>
      <c r="H852" t="s">
        <v>12</v>
      </c>
      <c r="I852">
        <v>200</v>
      </c>
      <c r="J852" t="s">
        <v>1281</v>
      </c>
      <c r="K852" t="s">
        <v>1331</v>
      </c>
      <c r="L852" t="s">
        <v>1618</v>
      </c>
    </row>
    <row r="853" spans="1:12" x14ac:dyDescent="0.3">
      <c r="A853" t="s">
        <v>1004</v>
      </c>
      <c r="B853" t="s">
        <v>1374</v>
      </c>
      <c r="C853" t="s">
        <v>1283</v>
      </c>
      <c r="D853" t="s">
        <v>1336</v>
      </c>
      <c r="E853" t="s">
        <v>11</v>
      </c>
      <c r="F853" t="s">
        <v>1291</v>
      </c>
      <c r="G853" s="8">
        <v>43549</v>
      </c>
      <c r="H853" t="s">
        <v>40</v>
      </c>
      <c r="I853" t="s">
        <v>1292</v>
      </c>
      <c r="J853" t="s">
        <v>1283</v>
      </c>
      <c r="K853" t="s">
        <v>1322</v>
      </c>
      <c r="L853" s="8">
        <v>40735</v>
      </c>
    </row>
    <row r="854" spans="1:12" x14ac:dyDescent="0.3">
      <c r="A854" t="s">
        <v>1005</v>
      </c>
      <c r="B854" t="s">
        <v>1374</v>
      </c>
      <c r="C854" t="s">
        <v>1304</v>
      </c>
      <c r="D854" t="s">
        <v>1336</v>
      </c>
      <c r="E854" t="s">
        <v>27</v>
      </c>
      <c r="F854" t="s">
        <v>1307</v>
      </c>
      <c r="G854" s="8">
        <v>43845</v>
      </c>
      <c r="H854" t="s">
        <v>40</v>
      </c>
      <c r="I854">
        <v>200</v>
      </c>
      <c r="J854" t="s">
        <v>1287</v>
      </c>
      <c r="K854" t="s">
        <v>1331</v>
      </c>
      <c r="L854" t="s">
        <v>1619</v>
      </c>
    </row>
    <row r="855" spans="1:12" x14ac:dyDescent="0.3">
      <c r="A855" t="s">
        <v>1006</v>
      </c>
      <c r="B855" t="s">
        <v>1376</v>
      </c>
      <c r="C855" t="s">
        <v>1304</v>
      </c>
      <c r="D855" t="s">
        <v>15</v>
      </c>
      <c r="E855" t="s">
        <v>27</v>
      </c>
      <c r="F855" t="s">
        <v>1284</v>
      </c>
      <c r="G855" s="20">
        <v>43195</v>
      </c>
      <c r="H855" t="s">
        <v>21</v>
      </c>
      <c r="I855" t="s">
        <v>1292</v>
      </c>
      <c r="J855" t="s">
        <v>1281</v>
      </c>
      <c r="K855" t="s">
        <v>1293</v>
      </c>
      <c r="L855" t="s">
        <v>1331</v>
      </c>
    </row>
    <row r="856" spans="1:12" x14ac:dyDescent="0.3">
      <c r="A856" t="s">
        <v>1007</v>
      </c>
      <c r="B856" t="s">
        <v>1376</v>
      </c>
      <c r="C856" t="s">
        <v>1283</v>
      </c>
      <c r="D856" t="s">
        <v>10</v>
      </c>
      <c r="E856" t="s">
        <v>20</v>
      </c>
      <c r="F856" t="s">
        <v>1298</v>
      </c>
      <c r="G856" s="20">
        <v>43195</v>
      </c>
      <c r="H856" t="s">
        <v>12</v>
      </c>
      <c r="I856">
        <v>200</v>
      </c>
      <c r="K856" t="s">
        <v>1288</v>
      </c>
      <c r="L856" s="8">
        <v>22445</v>
      </c>
    </row>
    <row r="857" spans="1:12" x14ac:dyDescent="0.3">
      <c r="A857" t="s">
        <v>1008</v>
      </c>
      <c r="B857" t="s">
        <v>1485</v>
      </c>
      <c r="C857">
        <v>70</v>
      </c>
      <c r="D857" t="s">
        <v>10</v>
      </c>
      <c r="E857" t="s">
        <v>20</v>
      </c>
      <c r="F857" t="s">
        <v>1284</v>
      </c>
      <c r="G857" s="8">
        <v>43845</v>
      </c>
      <c r="H857" t="s">
        <v>12</v>
      </c>
      <c r="I857">
        <v>200</v>
      </c>
      <c r="J857" t="s">
        <v>1281</v>
      </c>
      <c r="K857" t="s">
        <v>1288</v>
      </c>
      <c r="L857" s="8">
        <v>26383</v>
      </c>
    </row>
    <row r="858" spans="1:12" x14ac:dyDescent="0.3">
      <c r="A858" t="s">
        <v>1009</v>
      </c>
      <c r="B858" t="s">
        <v>1371</v>
      </c>
      <c r="C858" t="s">
        <v>1304</v>
      </c>
      <c r="D858" t="s">
        <v>1336</v>
      </c>
      <c r="E858" t="s">
        <v>11</v>
      </c>
      <c r="F858" t="s">
        <v>1280</v>
      </c>
      <c r="G858" s="20">
        <v>43195</v>
      </c>
      <c r="H858" t="s">
        <v>17</v>
      </c>
      <c r="I858">
        <v>180</v>
      </c>
      <c r="J858" t="s">
        <v>1305</v>
      </c>
      <c r="K858" t="s">
        <v>1283</v>
      </c>
      <c r="L858" s="8">
        <v>26223</v>
      </c>
    </row>
    <row r="859" spans="1:12" x14ac:dyDescent="0.3">
      <c r="A859" t="s">
        <v>1010</v>
      </c>
      <c r="B859" t="s">
        <v>1376</v>
      </c>
      <c r="C859">
        <v>35</v>
      </c>
      <c r="D859" t="s">
        <v>1336</v>
      </c>
      <c r="E859" t="s">
        <v>31</v>
      </c>
      <c r="F859" t="s">
        <v>1307</v>
      </c>
      <c r="G859" s="8">
        <v>43845</v>
      </c>
      <c r="H859" t="s">
        <v>12</v>
      </c>
      <c r="I859">
        <v>200</v>
      </c>
      <c r="J859" t="s">
        <v>1305</v>
      </c>
      <c r="K859" t="s">
        <v>1288</v>
      </c>
      <c r="L859" s="20">
        <v>42572</v>
      </c>
    </row>
    <row r="860" spans="1:12" x14ac:dyDescent="0.3">
      <c r="A860" t="s">
        <v>1011</v>
      </c>
      <c r="B860" t="s">
        <v>1375</v>
      </c>
      <c r="C860">
        <v>35</v>
      </c>
      <c r="D860" t="s">
        <v>10</v>
      </c>
      <c r="E860" t="s">
        <v>11</v>
      </c>
      <c r="F860" t="s">
        <v>1298</v>
      </c>
      <c r="G860" t="s">
        <v>1295</v>
      </c>
      <c r="H860" t="s">
        <v>17</v>
      </c>
      <c r="I860">
        <v>200</v>
      </c>
      <c r="J860" t="s">
        <v>1287</v>
      </c>
      <c r="K860" t="s">
        <v>1331</v>
      </c>
      <c r="L860" s="8">
        <v>42710</v>
      </c>
    </row>
    <row r="861" spans="1:12" x14ac:dyDescent="0.3">
      <c r="A861" t="s">
        <v>1012</v>
      </c>
      <c r="B861" t="s">
        <v>1377</v>
      </c>
      <c r="C861" t="s">
        <v>1304</v>
      </c>
      <c r="D861" t="s">
        <v>10</v>
      </c>
      <c r="E861" t="s">
        <v>31</v>
      </c>
      <c r="F861" t="s">
        <v>1307</v>
      </c>
      <c r="G861" s="8">
        <v>43549</v>
      </c>
      <c r="H861" t="s">
        <v>1292</v>
      </c>
      <c r="I861">
        <v>180</v>
      </c>
      <c r="K861" t="s">
        <v>1293</v>
      </c>
      <c r="L861" t="s">
        <v>1620</v>
      </c>
    </row>
    <row r="862" spans="1:12" x14ac:dyDescent="0.3">
      <c r="A862" t="s">
        <v>1013</v>
      </c>
      <c r="B862" t="s">
        <v>1469</v>
      </c>
      <c r="C862">
        <v>70</v>
      </c>
      <c r="D862" t="s">
        <v>10</v>
      </c>
      <c r="E862" t="s">
        <v>27</v>
      </c>
      <c r="F862" t="s">
        <v>1307</v>
      </c>
      <c r="G862" t="s">
        <v>1295</v>
      </c>
      <c r="H862" t="s">
        <v>1292</v>
      </c>
      <c r="I862">
        <v>160</v>
      </c>
      <c r="K862" t="s">
        <v>1322</v>
      </c>
      <c r="L862" s="8">
        <v>41351</v>
      </c>
    </row>
    <row r="863" spans="1:12" x14ac:dyDescent="0.3">
      <c r="A863" t="s">
        <v>1014</v>
      </c>
      <c r="B863" t="s">
        <v>1371</v>
      </c>
      <c r="C863">
        <v>60</v>
      </c>
      <c r="D863" t="s">
        <v>10</v>
      </c>
      <c r="E863" t="s">
        <v>16</v>
      </c>
      <c r="F863" t="s">
        <v>1291</v>
      </c>
      <c r="G863" t="s">
        <v>1286</v>
      </c>
      <c r="H863" t="s">
        <v>1292</v>
      </c>
      <c r="I863">
        <v>160</v>
      </c>
      <c r="J863" t="s">
        <v>1281</v>
      </c>
      <c r="K863" t="s">
        <v>1288</v>
      </c>
      <c r="L863" t="s">
        <v>1621</v>
      </c>
    </row>
    <row r="864" spans="1:12" x14ac:dyDescent="0.3">
      <c r="A864" t="s">
        <v>1015</v>
      </c>
      <c r="B864" t="s">
        <v>1467</v>
      </c>
      <c r="C864" t="s">
        <v>1283</v>
      </c>
      <c r="D864" t="s">
        <v>10</v>
      </c>
      <c r="E864" t="s">
        <v>11</v>
      </c>
      <c r="F864" t="s">
        <v>1280</v>
      </c>
      <c r="G864" t="s">
        <v>1286</v>
      </c>
      <c r="H864" t="s">
        <v>12</v>
      </c>
      <c r="I864">
        <v>180</v>
      </c>
      <c r="J864" t="s">
        <v>1287</v>
      </c>
      <c r="K864" t="s">
        <v>1322</v>
      </c>
      <c r="L864" s="8">
        <v>30754</v>
      </c>
    </row>
    <row r="865" spans="1:12" x14ac:dyDescent="0.3">
      <c r="A865" t="s">
        <v>1016</v>
      </c>
      <c r="B865" t="s">
        <v>1375</v>
      </c>
      <c r="C865">
        <v>35</v>
      </c>
      <c r="D865" t="s">
        <v>10</v>
      </c>
      <c r="E865" t="s">
        <v>11</v>
      </c>
      <c r="F865" t="s">
        <v>1307</v>
      </c>
      <c r="G865" t="s">
        <v>1286</v>
      </c>
      <c r="H865" t="s">
        <v>12</v>
      </c>
      <c r="I865">
        <v>220</v>
      </c>
      <c r="K865" t="s">
        <v>1288</v>
      </c>
      <c r="L865" s="20">
        <v>41810</v>
      </c>
    </row>
    <row r="866" spans="1:12" x14ac:dyDescent="0.3">
      <c r="A866" t="s">
        <v>1017</v>
      </c>
      <c r="B866" t="s">
        <v>1373</v>
      </c>
      <c r="C866">
        <v>60</v>
      </c>
      <c r="D866" t="s">
        <v>15</v>
      </c>
      <c r="E866" t="s">
        <v>31</v>
      </c>
      <c r="F866" t="s">
        <v>1284</v>
      </c>
      <c r="G866" s="8">
        <v>43845</v>
      </c>
      <c r="H866" t="s">
        <v>17</v>
      </c>
      <c r="I866">
        <v>200</v>
      </c>
      <c r="J866" t="s">
        <v>1305</v>
      </c>
      <c r="K866" t="s">
        <v>1293</v>
      </c>
      <c r="L866" s="8">
        <v>41727</v>
      </c>
    </row>
    <row r="867" spans="1:12" x14ac:dyDescent="0.3">
      <c r="A867" t="s">
        <v>1018</v>
      </c>
      <c r="B867" t="s">
        <v>1376</v>
      </c>
      <c r="C867" t="s">
        <v>1304</v>
      </c>
      <c r="D867" t="s">
        <v>10</v>
      </c>
      <c r="E867" t="s">
        <v>27</v>
      </c>
      <c r="F867" t="s">
        <v>1284</v>
      </c>
      <c r="G867" s="20">
        <v>43195</v>
      </c>
      <c r="H867" t="s">
        <v>40</v>
      </c>
      <c r="I867">
        <v>200</v>
      </c>
      <c r="J867" t="s">
        <v>1281</v>
      </c>
      <c r="K867" t="s">
        <v>1331</v>
      </c>
      <c r="L867" t="s">
        <v>1331</v>
      </c>
    </row>
    <row r="868" spans="1:12" x14ac:dyDescent="0.3">
      <c r="A868" t="s">
        <v>1019</v>
      </c>
      <c r="B868" t="s">
        <v>1467</v>
      </c>
      <c r="C868">
        <v>60</v>
      </c>
      <c r="D868" t="s">
        <v>1336</v>
      </c>
      <c r="E868" t="s">
        <v>27</v>
      </c>
      <c r="F868" t="s">
        <v>1291</v>
      </c>
      <c r="G868" t="s">
        <v>1295</v>
      </c>
      <c r="H868" t="s">
        <v>17</v>
      </c>
      <c r="I868">
        <v>180</v>
      </c>
      <c r="J868" t="s">
        <v>1283</v>
      </c>
      <c r="K868" t="s">
        <v>1293</v>
      </c>
      <c r="L868" t="s">
        <v>1622</v>
      </c>
    </row>
    <row r="869" spans="1:12" x14ac:dyDescent="0.3">
      <c r="A869" t="s">
        <v>1020</v>
      </c>
      <c r="B869" t="s">
        <v>1376</v>
      </c>
      <c r="C869">
        <v>25</v>
      </c>
      <c r="D869" t="s">
        <v>15</v>
      </c>
      <c r="E869" t="s">
        <v>31</v>
      </c>
      <c r="F869" t="s">
        <v>1280</v>
      </c>
      <c r="G869" t="s">
        <v>1295</v>
      </c>
      <c r="H869" t="s">
        <v>1292</v>
      </c>
      <c r="I869">
        <v>180</v>
      </c>
      <c r="J869" t="s">
        <v>1305</v>
      </c>
      <c r="K869" t="s">
        <v>1322</v>
      </c>
      <c r="L869" s="8">
        <v>36769</v>
      </c>
    </row>
    <row r="870" spans="1:12" x14ac:dyDescent="0.3">
      <c r="A870" t="s">
        <v>1021</v>
      </c>
      <c r="B870" t="s">
        <v>1374</v>
      </c>
      <c r="C870">
        <v>35</v>
      </c>
      <c r="D870" t="s">
        <v>10</v>
      </c>
      <c r="E870" t="s">
        <v>27</v>
      </c>
      <c r="F870" t="s">
        <v>1280</v>
      </c>
      <c r="G870" t="s">
        <v>1295</v>
      </c>
      <c r="H870" t="s">
        <v>17</v>
      </c>
      <c r="I870">
        <v>220</v>
      </c>
      <c r="J870" t="s">
        <v>1287</v>
      </c>
      <c r="K870" t="s">
        <v>1288</v>
      </c>
      <c r="L870" s="8">
        <v>37159</v>
      </c>
    </row>
    <row r="871" spans="1:12" x14ac:dyDescent="0.3">
      <c r="A871" t="s">
        <v>1022</v>
      </c>
      <c r="B871" t="s">
        <v>1375</v>
      </c>
      <c r="C871" t="s">
        <v>1304</v>
      </c>
      <c r="D871" t="s">
        <v>1336</v>
      </c>
      <c r="E871" t="s">
        <v>20</v>
      </c>
      <c r="F871" t="s">
        <v>1284</v>
      </c>
      <c r="G871" t="s">
        <v>1295</v>
      </c>
      <c r="H871" t="s">
        <v>40</v>
      </c>
      <c r="I871">
        <v>160</v>
      </c>
      <c r="K871" t="s">
        <v>1322</v>
      </c>
      <c r="L871" t="s">
        <v>1623</v>
      </c>
    </row>
    <row r="872" spans="1:12" x14ac:dyDescent="0.3">
      <c r="A872" t="s">
        <v>1023</v>
      </c>
      <c r="B872" t="s">
        <v>1374</v>
      </c>
      <c r="C872" t="s">
        <v>1283</v>
      </c>
      <c r="D872" t="s">
        <v>15</v>
      </c>
      <c r="E872" t="s">
        <v>16</v>
      </c>
      <c r="F872" t="s">
        <v>1298</v>
      </c>
      <c r="G872" t="s">
        <v>1286</v>
      </c>
      <c r="H872" t="s">
        <v>12</v>
      </c>
      <c r="I872" t="s">
        <v>1292</v>
      </c>
      <c r="J872" t="s">
        <v>1305</v>
      </c>
      <c r="K872" t="s">
        <v>1331</v>
      </c>
      <c r="L872" s="20">
        <v>24237</v>
      </c>
    </row>
    <row r="873" spans="1:12" x14ac:dyDescent="0.3">
      <c r="A873" t="s">
        <v>1024</v>
      </c>
      <c r="B873" t="s">
        <v>1485</v>
      </c>
      <c r="C873">
        <v>70</v>
      </c>
      <c r="D873" t="s">
        <v>1336</v>
      </c>
      <c r="E873" t="s">
        <v>11</v>
      </c>
      <c r="F873" t="s">
        <v>1291</v>
      </c>
      <c r="G873" t="s">
        <v>1295</v>
      </c>
      <c r="H873" t="s">
        <v>17</v>
      </c>
      <c r="I873">
        <v>160</v>
      </c>
      <c r="J873" t="s">
        <v>1283</v>
      </c>
      <c r="K873" t="s">
        <v>1293</v>
      </c>
      <c r="L873" t="s">
        <v>1624</v>
      </c>
    </row>
    <row r="874" spans="1:12" x14ac:dyDescent="0.3">
      <c r="A874" t="s">
        <v>1025</v>
      </c>
      <c r="B874" t="s">
        <v>1374</v>
      </c>
      <c r="C874" t="s">
        <v>1304</v>
      </c>
      <c r="D874" t="s">
        <v>10</v>
      </c>
      <c r="E874" t="s">
        <v>16</v>
      </c>
      <c r="F874" t="s">
        <v>1291</v>
      </c>
      <c r="G874" s="20">
        <v>43195</v>
      </c>
      <c r="H874" t="s">
        <v>1292</v>
      </c>
      <c r="I874">
        <v>200</v>
      </c>
      <c r="J874" t="s">
        <v>1283</v>
      </c>
      <c r="K874" t="s">
        <v>1322</v>
      </c>
      <c r="L874" s="8">
        <v>40442</v>
      </c>
    </row>
    <row r="875" spans="1:12" x14ac:dyDescent="0.3">
      <c r="A875" t="s">
        <v>1026</v>
      </c>
      <c r="B875" t="s">
        <v>1485</v>
      </c>
      <c r="C875" t="s">
        <v>1283</v>
      </c>
      <c r="D875" t="s">
        <v>10</v>
      </c>
      <c r="E875" t="s">
        <v>11</v>
      </c>
      <c r="F875" t="s">
        <v>1284</v>
      </c>
      <c r="G875" t="s">
        <v>1286</v>
      </c>
      <c r="H875" t="s">
        <v>1292</v>
      </c>
      <c r="I875">
        <v>180</v>
      </c>
      <c r="J875" t="s">
        <v>1287</v>
      </c>
      <c r="K875" t="s">
        <v>1322</v>
      </c>
      <c r="L875" s="8">
        <v>37798</v>
      </c>
    </row>
    <row r="876" spans="1:12" x14ac:dyDescent="0.3">
      <c r="A876" t="s">
        <v>1027</v>
      </c>
      <c r="B876" t="s">
        <v>1485</v>
      </c>
      <c r="C876">
        <v>70</v>
      </c>
      <c r="D876" t="s">
        <v>10</v>
      </c>
      <c r="E876" t="s">
        <v>20</v>
      </c>
      <c r="F876" t="s">
        <v>1284</v>
      </c>
      <c r="G876" t="s">
        <v>1295</v>
      </c>
      <c r="H876" t="s">
        <v>12</v>
      </c>
      <c r="I876">
        <v>220</v>
      </c>
      <c r="J876" t="s">
        <v>1305</v>
      </c>
      <c r="K876" t="s">
        <v>1331</v>
      </c>
      <c r="L876" t="s">
        <v>1499</v>
      </c>
    </row>
    <row r="877" spans="1:12" x14ac:dyDescent="0.3">
      <c r="A877" t="s">
        <v>1028</v>
      </c>
      <c r="B877" t="s">
        <v>1467</v>
      </c>
      <c r="C877">
        <v>70</v>
      </c>
      <c r="D877" t="s">
        <v>10</v>
      </c>
      <c r="E877" t="s">
        <v>27</v>
      </c>
      <c r="F877" t="s">
        <v>1298</v>
      </c>
      <c r="G877" s="8">
        <v>43845</v>
      </c>
      <c r="H877" t="s">
        <v>17</v>
      </c>
      <c r="I877">
        <v>160</v>
      </c>
      <c r="J877" t="s">
        <v>1281</v>
      </c>
      <c r="K877" t="s">
        <v>1288</v>
      </c>
      <c r="L877" s="8">
        <v>19889</v>
      </c>
    </row>
    <row r="878" spans="1:12" x14ac:dyDescent="0.3">
      <c r="A878" t="s">
        <v>1029</v>
      </c>
      <c r="B878" t="s">
        <v>1376</v>
      </c>
      <c r="C878" t="s">
        <v>1304</v>
      </c>
      <c r="D878" t="s">
        <v>15</v>
      </c>
      <c r="E878" t="s">
        <v>31</v>
      </c>
      <c r="F878" t="s">
        <v>1298</v>
      </c>
      <c r="G878" s="8">
        <v>43549</v>
      </c>
      <c r="H878" t="s">
        <v>40</v>
      </c>
      <c r="I878">
        <v>220</v>
      </c>
      <c r="J878" t="s">
        <v>1305</v>
      </c>
      <c r="K878" t="s">
        <v>1322</v>
      </c>
      <c r="L878" t="s">
        <v>1625</v>
      </c>
    </row>
    <row r="879" spans="1:12" x14ac:dyDescent="0.3">
      <c r="A879" t="s">
        <v>1030</v>
      </c>
      <c r="B879" t="s">
        <v>1373</v>
      </c>
      <c r="C879">
        <v>60</v>
      </c>
      <c r="D879" t="s">
        <v>15</v>
      </c>
      <c r="E879" t="s">
        <v>20</v>
      </c>
      <c r="F879" t="s">
        <v>1280</v>
      </c>
      <c r="G879" s="8">
        <v>43549</v>
      </c>
      <c r="H879" t="s">
        <v>12</v>
      </c>
      <c r="I879">
        <v>160</v>
      </c>
      <c r="J879" t="s">
        <v>1283</v>
      </c>
      <c r="K879" t="s">
        <v>1331</v>
      </c>
      <c r="L879" s="8">
        <v>27184</v>
      </c>
    </row>
    <row r="880" spans="1:12" x14ac:dyDescent="0.3">
      <c r="A880" t="s">
        <v>1031</v>
      </c>
      <c r="B880" t="s">
        <v>1374</v>
      </c>
      <c r="C880">
        <v>60</v>
      </c>
      <c r="D880" t="s">
        <v>1336</v>
      </c>
      <c r="E880" t="s">
        <v>16</v>
      </c>
      <c r="F880" t="s">
        <v>1291</v>
      </c>
      <c r="G880" s="8">
        <v>43549</v>
      </c>
      <c r="H880" t="s">
        <v>17</v>
      </c>
      <c r="I880">
        <v>200</v>
      </c>
      <c r="J880" t="s">
        <v>1287</v>
      </c>
      <c r="K880" t="s">
        <v>1288</v>
      </c>
      <c r="L880" s="8">
        <v>37500</v>
      </c>
    </row>
    <row r="881" spans="1:12" x14ac:dyDescent="0.3">
      <c r="A881" t="s">
        <v>1032</v>
      </c>
      <c r="B881" t="s">
        <v>1375</v>
      </c>
      <c r="C881">
        <v>70</v>
      </c>
      <c r="D881" t="s">
        <v>10</v>
      </c>
      <c r="E881" t="s">
        <v>31</v>
      </c>
      <c r="F881" t="s">
        <v>1291</v>
      </c>
      <c r="G881" t="s">
        <v>1286</v>
      </c>
      <c r="H881" t="s">
        <v>21</v>
      </c>
      <c r="I881" t="s">
        <v>1292</v>
      </c>
      <c r="J881" t="s">
        <v>1287</v>
      </c>
      <c r="K881" t="s">
        <v>1288</v>
      </c>
      <c r="L881" s="8">
        <v>28656</v>
      </c>
    </row>
    <row r="882" spans="1:12" x14ac:dyDescent="0.3">
      <c r="A882" t="s">
        <v>1033</v>
      </c>
      <c r="B882" t="s">
        <v>1485</v>
      </c>
      <c r="C882">
        <v>60</v>
      </c>
      <c r="D882" t="s">
        <v>1336</v>
      </c>
      <c r="E882" t="s">
        <v>27</v>
      </c>
      <c r="F882" t="s">
        <v>1284</v>
      </c>
      <c r="G882" t="s">
        <v>1295</v>
      </c>
      <c r="H882" t="s">
        <v>1292</v>
      </c>
      <c r="I882">
        <v>220</v>
      </c>
      <c r="J882" t="s">
        <v>1281</v>
      </c>
      <c r="K882" t="s">
        <v>1293</v>
      </c>
      <c r="L882" s="8">
        <v>18653</v>
      </c>
    </row>
    <row r="883" spans="1:12" x14ac:dyDescent="0.3">
      <c r="A883" t="s">
        <v>1034</v>
      </c>
      <c r="B883" t="s">
        <v>1376</v>
      </c>
      <c r="C883">
        <v>25</v>
      </c>
      <c r="D883" t="s">
        <v>15</v>
      </c>
      <c r="E883" t="s">
        <v>20</v>
      </c>
      <c r="F883" t="s">
        <v>1280</v>
      </c>
      <c r="G883" t="s">
        <v>1286</v>
      </c>
      <c r="H883" t="s">
        <v>40</v>
      </c>
      <c r="I883">
        <v>220</v>
      </c>
      <c r="J883" t="s">
        <v>1287</v>
      </c>
      <c r="K883" t="s">
        <v>1331</v>
      </c>
      <c r="L883" t="s">
        <v>1626</v>
      </c>
    </row>
    <row r="884" spans="1:12" x14ac:dyDescent="0.3">
      <c r="A884" t="s">
        <v>1035</v>
      </c>
      <c r="B884" t="s">
        <v>1469</v>
      </c>
      <c r="C884">
        <v>70</v>
      </c>
      <c r="D884" t="s">
        <v>10</v>
      </c>
      <c r="E884" t="s">
        <v>31</v>
      </c>
      <c r="F884" t="s">
        <v>1291</v>
      </c>
      <c r="G884" s="20">
        <v>43195</v>
      </c>
      <c r="H884" t="s">
        <v>40</v>
      </c>
      <c r="I884" t="s">
        <v>1292</v>
      </c>
      <c r="J884" t="s">
        <v>1287</v>
      </c>
      <c r="K884" t="s">
        <v>1288</v>
      </c>
      <c r="L884" s="8">
        <v>23142</v>
      </c>
    </row>
    <row r="885" spans="1:12" x14ac:dyDescent="0.3">
      <c r="A885" t="s">
        <v>1036</v>
      </c>
      <c r="B885" t="s">
        <v>1371</v>
      </c>
      <c r="C885">
        <v>70</v>
      </c>
      <c r="D885" t="s">
        <v>10</v>
      </c>
      <c r="E885" t="s">
        <v>20</v>
      </c>
      <c r="F885" t="s">
        <v>1280</v>
      </c>
      <c r="G885" s="8">
        <v>43845</v>
      </c>
      <c r="H885" t="s">
        <v>40</v>
      </c>
      <c r="I885">
        <v>220</v>
      </c>
      <c r="J885" t="s">
        <v>1287</v>
      </c>
      <c r="K885" t="s">
        <v>1293</v>
      </c>
      <c r="L885" t="s">
        <v>1627</v>
      </c>
    </row>
    <row r="886" spans="1:12" x14ac:dyDescent="0.3">
      <c r="A886" t="s">
        <v>1037</v>
      </c>
      <c r="B886" t="s">
        <v>1467</v>
      </c>
      <c r="C886" t="s">
        <v>1283</v>
      </c>
      <c r="D886" t="s">
        <v>15</v>
      </c>
      <c r="E886" t="s">
        <v>20</v>
      </c>
      <c r="F886" t="s">
        <v>1280</v>
      </c>
      <c r="G886" s="8">
        <v>43845</v>
      </c>
      <c r="H886" t="s">
        <v>1292</v>
      </c>
      <c r="I886">
        <v>220</v>
      </c>
      <c r="J886" t="s">
        <v>1287</v>
      </c>
      <c r="K886" t="s">
        <v>1283</v>
      </c>
      <c r="L886" s="8">
        <v>27515</v>
      </c>
    </row>
    <row r="887" spans="1:12" x14ac:dyDescent="0.3">
      <c r="A887" t="s">
        <v>1038</v>
      </c>
      <c r="B887" t="s">
        <v>1373</v>
      </c>
      <c r="C887">
        <v>60</v>
      </c>
      <c r="D887" t="s">
        <v>15</v>
      </c>
      <c r="E887" t="s">
        <v>27</v>
      </c>
      <c r="F887" t="s">
        <v>1284</v>
      </c>
      <c r="G887" s="8">
        <v>43549</v>
      </c>
      <c r="H887" t="s">
        <v>17</v>
      </c>
      <c r="I887">
        <v>160</v>
      </c>
      <c r="J887" t="s">
        <v>1287</v>
      </c>
      <c r="K887" t="s">
        <v>1331</v>
      </c>
      <c r="L887" s="20">
        <v>26715</v>
      </c>
    </row>
    <row r="888" spans="1:12" x14ac:dyDescent="0.3">
      <c r="A888" t="s">
        <v>1039</v>
      </c>
      <c r="B888" t="s">
        <v>1370</v>
      </c>
      <c r="C888">
        <v>70</v>
      </c>
      <c r="D888" t="s">
        <v>15</v>
      </c>
      <c r="E888" t="s">
        <v>11</v>
      </c>
      <c r="F888" t="s">
        <v>1280</v>
      </c>
      <c r="G888" s="8">
        <v>43549</v>
      </c>
      <c r="H888" t="s">
        <v>12</v>
      </c>
      <c r="I888">
        <v>160</v>
      </c>
      <c r="J888" t="s">
        <v>1283</v>
      </c>
      <c r="K888" t="s">
        <v>1283</v>
      </c>
      <c r="L888" s="8">
        <v>21934</v>
      </c>
    </row>
    <row r="889" spans="1:12" x14ac:dyDescent="0.3">
      <c r="A889" t="s">
        <v>1040</v>
      </c>
      <c r="B889" t="s">
        <v>1467</v>
      </c>
      <c r="C889">
        <v>25</v>
      </c>
      <c r="D889" t="s">
        <v>15</v>
      </c>
      <c r="E889" t="s">
        <v>31</v>
      </c>
      <c r="F889" t="s">
        <v>1298</v>
      </c>
      <c r="G889" s="8">
        <v>43549</v>
      </c>
      <c r="H889" t="s">
        <v>17</v>
      </c>
      <c r="I889" t="s">
        <v>1292</v>
      </c>
      <c r="J889" t="s">
        <v>1305</v>
      </c>
      <c r="K889" t="s">
        <v>1288</v>
      </c>
      <c r="L889" s="8">
        <v>20142</v>
      </c>
    </row>
    <row r="890" spans="1:12" x14ac:dyDescent="0.3">
      <c r="A890" t="s">
        <v>1041</v>
      </c>
      <c r="B890" t="s">
        <v>1469</v>
      </c>
      <c r="C890" t="s">
        <v>1283</v>
      </c>
      <c r="D890" t="s">
        <v>15</v>
      </c>
      <c r="E890" t="s">
        <v>27</v>
      </c>
      <c r="F890" t="s">
        <v>1298</v>
      </c>
      <c r="G890" t="s">
        <v>1295</v>
      </c>
      <c r="H890" t="s">
        <v>12</v>
      </c>
      <c r="I890">
        <v>200</v>
      </c>
      <c r="K890" t="s">
        <v>1331</v>
      </c>
      <c r="L890" s="20">
        <v>30385</v>
      </c>
    </row>
    <row r="891" spans="1:12" x14ac:dyDescent="0.3">
      <c r="A891" t="s">
        <v>1042</v>
      </c>
      <c r="B891" t="s">
        <v>1371</v>
      </c>
      <c r="C891" t="s">
        <v>1304</v>
      </c>
      <c r="D891" t="s">
        <v>10</v>
      </c>
      <c r="E891" t="s">
        <v>20</v>
      </c>
      <c r="F891" t="s">
        <v>1307</v>
      </c>
      <c r="G891" s="20">
        <v>43195</v>
      </c>
      <c r="H891" t="s">
        <v>40</v>
      </c>
      <c r="I891">
        <v>220</v>
      </c>
      <c r="J891" t="s">
        <v>1287</v>
      </c>
      <c r="K891" t="s">
        <v>1293</v>
      </c>
      <c r="L891" s="8">
        <v>24961</v>
      </c>
    </row>
    <row r="892" spans="1:12" x14ac:dyDescent="0.3">
      <c r="A892" t="s">
        <v>1043</v>
      </c>
      <c r="B892" t="s">
        <v>1469</v>
      </c>
      <c r="C892">
        <v>70</v>
      </c>
      <c r="D892" t="s">
        <v>15</v>
      </c>
      <c r="E892" t="s">
        <v>27</v>
      </c>
      <c r="F892" t="s">
        <v>1284</v>
      </c>
      <c r="G892" s="20">
        <v>43195</v>
      </c>
      <c r="H892" t="s">
        <v>17</v>
      </c>
      <c r="I892">
        <v>200</v>
      </c>
      <c r="K892" t="s">
        <v>1288</v>
      </c>
      <c r="L892" s="8">
        <v>34565</v>
      </c>
    </row>
    <row r="893" spans="1:12" x14ac:dyDescent="0.3">
      <c r="A893" t="s">
        <v>1044</v>
      </c>
      <c r="B893" t="s">
        <v>1374</v>
      </c>
      <c r="C893">
        <v>25</v>
      </c>
      <c r="D893" t="s">
        <v>10</v>
      </c>
      <c r="E893" t="s">
        <v>11</v>
      </c>
      <c r="F893" t="s">
        <v>1307</v>
      </c>
      <c r="G893" s="20">
        <v>43195</v>
      </c>
      <c r="H893" t="s">
        <v>40</v>
      </c>
      <c r="I893" t="s">
        <v>1292</v>
      </c>
      <c r="K893" t="s">
        <v>1331</v>
      </c>
      <c r="L893" s="8">
        <v>28492</v>
      </c>
    </row>
    <row r="894" spans="1:12" x14ac:dyDescent="0.3">
      <c r="A894" t="s">
        <v>1045</v>
      </c>
      <c r="B894" t="s">
        <v>1485</v>
      </c>
      <c r="C894">
        <v>35</v>
      </c>
      <c r="D894" t="s">
        <v>10</v>
      </c>
      <c r="E894" t="s">
        <v>31</v>
      </c>
      <c r="F894" t="s">
        <v>1298</v>
      </c>
      <c r="G894" s="20">
        <v>43195</v>
      </c>
      <c r="H894" t="s">
        <v>21</v>
      </c>
      <c r="I894" t="s">
        <v>1292</v>
      </c>
      <c r="J894" t="s">
        <v>1283</v>
      </c>
      <c r="K894" t="s">
        <v>1331</v>
      </c>
      <c r="L894" s="8">
        <v>22178</v>
      </c>
    </row>
    <row r="895" spans="1:12" x14ac:dyDescent="0.3">
      <c r="A895" t="s">
        <v>1046</v>
      </c>
      <c r="B895" t="s">
        <v>1373</v>
      </c>
      <c r="C895">
        <v>25</v>
      </c>
      <c r="D895" t="s">
        <v>15</v>
      </c>
      <c r="E895" t="s">
        <v>11</v>
      </c>
      <c r="F895" t="s">
        <v>1307</v>
      </c>
      <c r="G895" s="8">
        <v>43549</v>
      </c>
      <c r="H895" t="s">
        <v>40</v>
      </c>
      <c r="I895">
        <v>160</v>
      </c>
      <c r="J895" t="s">
        <v>1287</v>
      </c>
      <c r="K895" t="s">
        <v>1283</v>
      </c>
      <c r="L895" s="20">
        <v>33784</v>
      </c>
    </row>
    <row r="896" spans="1:12" x14ac:dyDescent="0.3">
      <c r="A896" t="s">
        <v>1047</v>
      </c>
      <c r="B896" t="s">
        <v>1377</v>
      </c>
      <c r="C896">
        <v>25</v>
      </c>
      <c r="D896" t="s">
        <v>15</v>
      </c>
      <c r="E896" t="s">
        <v>16</v>
      </c>
      <c r="F896" t="s">
        <v>1284</v>
      </c>
      <c r="G896" s="8">
        <v>43845</v>
      </c>
      <c r="H896" t="s">
        <v>40</v>
      </c>
      <c r="I896">
        <v>220</v>
      </c>
      <c r="K896" t="s">
        <v>1288</v>
      </c>
      <c r="L896" t="s">
        <v>1500</v>
      </c>
    </row>
    <row r="897" spans="1:12" x14ac:dyDescent="0.3">
      <c r="A897" t="s">
        <v>1048</v>
      </c>
      <c r="B897" t="s">
        <v>1485</v>
      </c>
      <c r="C897" t="s">
        <v>1283</v>
      </c>
      <c r="D897" t="s">
        <v>10</v>
      </c>
      <c r="E897" t="s">
        <v>31</v>
      </c>
      <c r="F897" t="s">
        <v>1284</v>
      </c>
      <c r="G897" s="8">
        <v>43549</v>
      </c>
      <c r="H897" t="s">
        <v>12</v>
      </c>
      <c r="I897">
        <v>180</v>
      </c>
      <c r="J897" t="s">
        <v>1287</v>
      </c>
      <c r="K897" t="s">
        <v>1293</v>
      </c>
      <c r="L897" s="8">
        <v>21757</v>
      </c>
    </row>
    <row r="898" spans="1:12" x14ac:dyDescent="0.3">
      <c r="A898" t="s">
        <v>1049</v>
      </c>
      <c r="B898" t="s">
        <v>1377</v>
      </c>
      <c r="C898" t="s">
        <v>1304</v>
      </c>
      <c r="D898" t="s">
        <v>15</v>
      </c>
      <c r="E898" t="s">
        <v>11</v>
      </c>
      <c r="F898" t="s">
        <v>1280</v>
      </c>
      <c r="G898" s="20">
        <v>43195</v>
      </c>
      <c r="H898" t="s">
        <v>21</v>
      </c>
      <c r="I898" t="s">
        <v>1292</v>
      </c>
      <c r="J898" t="s">
        <v>1281</v>
      </c>
      <c r="K898" t="s">
        <v>1293</v>
      </c>
      <c r="L898" t="s">
        <v>1628</v>
      </c>
    </row>
    <row r="899" spans="1:12" x14ac:dyDescent="0.3">
      <c r="A899" t="s">
        <v>1050</v>
      </c>
      <c r="B899" t="s">
        <v>1371</v>
      </c>
      <c r="C899">
        <v>35</v>
      </c>
      <c r="D899" t="s">
        <v>15</v>
      </c>
      <c r="E899" t="s">
        <v>20</v>
      </c>
      <c r="F899" t="s">
        <v>1291</v>
      </c>
      <c r="G899" s="8">
        <v>43549</v>
      </c>
      <c r="H899" t="s">
        <v>40</v>
      </c>
      <c r="I899">
        <v>220</v>
      </c>
      <c r="J899" t="s">
        <v>1281</v>
      </c>
      <c r="K899" t="s">
        <v>1288</v>
      </c>
      <c r="L899" s="20">
        <v>42301</v>
      </c>
    </row>
    <row r="900" spans="1:12" x14ac:dyDescent="0.3">
      <c r="A900" t="s">
        <v>1051</v>
      </c>
      <c r="B900" t="s">
        <v>1376</v>
      </c>
      <c r="C900">
        <v>60</v>
      </c>
      <c r="D900" t="s">
        <v>15</v>
      </c>
      <c r="E900" t="s">
        <v>31</v>
      </c>
      <c r="F900" t="s">
        <v>1280</v>
      </c>
      <c r="G900" s="20">
        <v>43195</v>
      </c>
      <c r="H900" t="s">
        <v>40</v>
      </c>
      <c r="I900">
        <v>200</v>
      </c>
      <c r="J900" t="s">
        <v>1281</v>
      </c>
      <c r="K900" t="s">
        <v>1288</v>
      </c>
      <c r="L900" t="s">
        <v>1629</v>
      </c>
    </row>
    <row r="901" spans="1:12" x14ac:dyDescent="0.3">
      <c r="A901" t="s">
        <v>1052</v>
      </c>
      <c r="B901" t="s">
        <v>1370</v>
      </c>
      <c r="C901">
        <v>60</v>
      </c>
      <c r="D901" t="s">
        <v>1336</v>
      </c>
      <c r="E901" t="s">
        <v>31</v>
      </c>
      <c r="F901" t="s">
        <v>1284</v>
      </c>
      <c r="G901" t="s">
        <v>1286</v>
      </c>
      <c r="H901" t="s">
        <v>21</v>
      </c>
      <c r="I901">
        <v>160</v>
      </c>
      <c r="K901" t="s">
        <v>1322</v>
      </c>
      <c r="L901" t="s">
        <v>1500</v>
      </c>
    </row>
    <row r="902" spans="1:12" x14ac:dyDescent="0.3">
      <c r="A902" t="s">
        <v>1053</v>
      </c>
      <c r="B902" t="s">
        <v>1375</v>
      </c>
      <c r="C902">
        <v>25</v>
      </c>
      <c r="D902" t="s">
        <v>10</v>
      </c>
      <c r="E902" t="s">
        <v>27</v>
      </c>
      <c r="F902" t="s">
        <v>1298</v>
      </c>
      <c r="G902" s="8">
        <v>43845</v>
      </c>
      <c r="H902" t="s">
        <v>21</v>
      </c>
      <c r="I902">
        <v>200</v>
      </c>
      <c r="J902" t="s">
        <v>1281</v>
      </c>
      <c r="K902" t="s">
        <v>1283</v>
      </c>
      <c r="L902" s="8">
        <v>26741</v>
      </c>
    </row>
    <row r="903" spans="1:12" x14ac:dyDescent="0.3">
      <c r="A903" t="s">
        <v>1054</v>
      </c>
      <c r="B903" t="s">
        <v>1485</v>
      </c>
      <c r="C903" t="s">
        <v>1283</v>
      </c>
      <c r="D903" t="s">
        <v>1336</v>
      </c>
      <c r="E903" t="s">
        <v>20</v>
      </c>
      <c r="F903" t="s">
        <v>1298</v>
      </c>
      <c r="G903" t="s">
        <v>1286</v>
      </c>
      <c r="H903" t="s">
        <v>17</v>
      </c>
      <c r="I903" t="s">
        <v>1292</v>
      </c>
      <c r="J903" t="s">
        <v>1283</v>
      </c>
      <c r="K903" t="s">
        <v>1288</v>
      </c>
      <c r="L903" s="8">
        <v>26156</v>
      </c>
    </row>
    <row r="904" spans="1:12" x14ac:dyDescent="0.3">
      <c r="A904" t="s">
        <v>1055</v>
      </c>
      <c r="B904" t="s">
        <v>1373</v>
      </c>
      <c r="C904" t="s">
        <v>1283</v>
      </c>
      <c r="D904" t="s">
        <v>15</v>
      </c>
      <c r="E904" t="s">
        <v>16</v>
      </c>
      <c r="F904" t="s">
        <v>1280</v>
      </c>
      <c r="G904" t="s">
        <v>1295</v>
      </c>
      <c r="H904" t="s">
        <v>12</v>
      </c>
      <c r="I904" t="s">
        <v>1292</v>
      </c>
      <c r="J904" t="s">
        <v>1283</v>
      </c>
      <c r="K904" t="s">
        <v>1288</v>
      </c>
      <c r="L904" s="20">
        <v>31753</v>
      </c>
    </row>
    <row r="905" spans="1:12" x14ac:dyDescent="0.3">
      <c r="A905" t="s">
        <v>1056</v>
      </c>
      <c r="B905" t="s">
        <v>1469</v>
      </c>
      <c r="C905">
        <v>60</v>
      </c>
      <c r="D905" t="s">
        <v>1336</v>
      </c>
      <c r="E905" t="s">
        <v>11</v>
      </c>
      <c r="F905" t="s">
        <v>1284</v>
      </c>
      <c r="G905" s="8">
        <v>43549</v>
      </c>
      <c r="H905" t="s">
        <v>21</v>
      </c>
      <c r="I905">
        <v>200</v>
      </c>
      <c r="K905" t="s">
        <v>1322</v>
      </c>
      <c r="L905" t="s">
        <v>1630</v>
      </c>
    </row>
    <row r="906" spans="1:12" x14ac:dyDescent="0.3">
      <c r="A906" t="s">
        <v>1057</v>
      </c>
      <c r="B906" t="s">
        <v>1373</v>
      </c>
      <c r="C906">
        <v>35</v>
      </c>
      <c r="D906" t="s">
        <v>15</v>
      </c>
      <c r="E906" t="s">
        <v>27</v>
      </c>
      <c r="F906" t="s">
        <v>1298</v>
      </c>
      <c r="G906" t="s">
        <v>1295</v>
      </c>
      <c r="H906" t="s">
        <v>21</v>
      </c>
      <c r="I906" t="s">
        <v>1292</v>
      </c>
      <c r="J906" t="s">
        <v>1287</v>
      </c>
      <c r="K906" t="s">
        <v>1322</v>
      </c>
      <c r="L906" s="20">
        <v>27027</v>
      </c>
    </row>
    <row r="907" spans="1:12" x14ac:dyDescent="0.3">
      <c r="A907" t="s">
        <v>1058</v>
      </c>
      <c r="B907" t="s">
        <v>1371</v>
      </c>
      <c r="C907" t="s">
        <v>1304</v>
      </c>
      <c r="D907" t="s">
        <v>1336</v>
      </c>
      <c r="E907" t="s">
        <v>11</v>
      </c>
      <c r="F907" t="s">
        <v>1284</v>
      </c>
      <c r="G907" s="8">
        <v>43549</v>
      </c>
      <c r="H907" t="s">
        <v>1292</v>
      </c>
      <c r="I907">
        <v>220</v>
      </c>
      <c r="J907" t="s">
        <v>1305</v>
      </c>
      <c r="K907" t="s">
        <v>1331</v>
      </c>
      <c r="L907" s="8">
        <v>41343</v>
      </c>
    </row>
    <row r="908" spans="1:12" x14ac:dyDescent="0.3">
      <c r="A908" t="s">
        <v>1059</v>
      </c>
      <c r="B908" t="s">
        <v>1377</v>
      </c>
      <c r="C908">
        <v>35</v>
      </c>
      <c r="D908" t="s">
        <v>15</v>
      </c>
      <c r="E908" t="s">
        <v>16</v>
      </c>
      <c r="F908" t="s">
        <v>1298</v>
      </c>
      <c r="G908" t="s">
        <v>1286</v>
      </c>
      <c r="H908" t="s">
        <v>21</v>
      </c>
      <c r="I908" t="s">
        <v>1292</v>
      </c>
      <c r="J908" t="s">
        <v>1287</v>
      </c>
      <c r="K908" t="s">
        <v>1293</v>
      </c>
      <c r="L908" t="s">
        <v>1631</v>
      </c>
    </row>
    <row r="909" spans="1:12" x14ac:dyDescent="0.3">
      <c r="A909" t="s">
        <v>1060</v>
      </c>
      <c r="B909" t="s">
        <v>1469</v>
      </c>
      <c r="C909">
        <v>70</v>
      </c>
      <c r="D909" t="s">
        <v>1336</v>
      </c>
      <c r="E909" t="s">
        <v>16</v>
      </c>
      <c r="F909" t="s">
        <v>1284</v>
      </c>
      <c r="G909" s="20">
        <v>43195</v>
      </c>
      <c r="H909" t="s">
        <v>12</v>
      </c>
      <c r="I909">
        <v>160</v>
      </c>
      <c r="J909" t="s">
        <v>1287</v>
      </c>
      <c r="K909" t="s">
        <v>1283</v>
      </c>
      <c r="L909" t="s">
        <v>1632</v>
      </c>
    </row>
    <row r="910" spans="1:12" x14ac:dyDescent="0.3">
      <c r="A910" t="s">
        <v>1061</v>
      </c>
      <c r="B910" t="s">
        <v>1375</v>
      </c>
      <c r="C910">
        <v>70</v>
      </c>
      <c r="D910" t="s">
        <v>1336</v>
      </c>
      <c r="E910" t="s">
        <v>31</v>
      </c>
      <c r="F910" t="s">
        <v>1307</v>
      </c>
      <c r="G910" s="20">
        <v>43195</v>
      </c>
      <c r="H910" t="s">
        <v>40</v>
      </c>
      <c r="I910">
        <v>220</v>
      </c>
      <c r="J910" t="s">
        <v>1287</v>
      </c>
      <c r="K910" t="s">
        <v>1331</v>
      </c>
      <c r="L910" s="8">
        <v>22746</v>
      </c>
    </row>
    <row r="911" spans="1:12" x14ac:dyDescent="0.3">
      <c r="A911" t="s">
        <v>1062</v>
      </c>
      <c r="B911" t="s">
        <v>1375</v>
      </c>
      <c r="C911" t="s">
        <v>1304</v>
      </c>
      <c r="D911" t="s">
        <v>1336</v>
      </c>
      <c r="E911" t="s">
        <v>16</v>
      </c>
      <c r="F911" t="s">
        <v>1284</v>
      </c>
      <c r="G911" s="8">
        <v>43549</v>
      </c>
      <c r="H911" t="s">
        <v>40</v>
      </c>
      <c r="I911">
        <v>180</v>
      </c>
      <c r="J911" t="s">
        <v>1287</v>
      </c>
      <c r="K911" t="s">
        <v>1288</v>
      </c>
      <c r="L911" t="s">
        <v>1633</v>
      </c>
    </row>
    <row r="912" spans="1:12" x14ac:dyDescent="0.3">
      <c r="A912" t="s">
        <v>1063</v>
      </c>
      <c r="B912" t="s">
        <v>1485</v>
      </c>
      <c r="C912">
        <v>60</v>
      </c>
      <c r="D912" t="s">
        <v>10</v>
      </c>
      <c r="E912" t="s">
        <v>11</v>
      </c>
      <c r="F912" t="s">
        <v>1284</v>
      </c>
      <c r="G912" s="20">
        <v>43195</v>
      </c>
      <c r="H912" t="s">
        <v>40</v>
      </c>
      <c r="I912" t="s">
        <v>1292</v>
      </c>
      <c r="J912" t="s">
        <v>1305</v>
      </c>
      <c r="K912" t="s">
        <v>1322</v>
      </c>
      <c r="L912" s="8">
        <v>38510</v>
      </c>
    </row>
    <row r="913" spans="1:12" x14ac:dyDescent="0.3">
      <c r="A913" t="s">
        <v>1064</v>
      </c>
      <c r="B913" t="s">
        <v>1371</v>
      </c>
      <c r="C913" t="s">
        <v>1304</v>
      </c>
      <c r="D913" t="s">
        <v>1336</v>
      </c>
      <c r="E913" t="s">
        <v>20</v>
      </c>
      <c r="F913" t="s">
        <v>1280</v>
      </c>
      <c r="G913" t="s">
        <v>1286</v>
      </c>
      <c r="H913" t="s">
        <v>40</v>
      </c>
      <c r="I913" t="s">
        <v>1292</v>
      </c>
      <c r="J913" t="s">
        <v>1281</v>
      </c>
      <c r="K913" t="s">
        <v>1293</v>
      </c>
      <c r="L913">
        <v>341910</v>
      </c>
    </row>
    <row r="914" spans="1:12" x14ac:dyDescent="0.3">
      <c r="A914" t="s">
        <v>1065</v>
      </c>
      <c r="B914" t="s">
        <v>1376</v>
      </c>
      <c r="C914" t="s">
        <v>1283</v>
      </c>
      <c r="D914" t="s">
        <v>10</v>
      </c>
      <c r="E914" t="s">
        <v>20</v>
      </c>
      <c r="F914" t="s">
        <v>1307</v>
      </c>
      <c r="G914" s="20">
        <v>43195</v>
      </c>
      <c r="H914" t="s">
        <v>1292</v>
      </c>
      <c r="I914">
        <v>160</v>
      </c>
      <c r="J914" t="s">
        <v>1287</v>
      </c>
      <c r="K914" t="s">
        <v>1331</v>
      </c>
      <c r="L914" t="s">
        <v>1634</v>
      </c>
    </row>
    <row r="915" spans="1:12" x14ac:dyDescent="0.3">
      <c r="A915" t="s">
        <v>1066</v>
      </c>
      <c r="B915" t="s">
        <v>1371</v>
      </c>
      <c r="C915">
        <v>70</v>
      </c>
      <c r="D915" t="s">
        <v>15</v>
      </c>
      <c r="E915" t="s">
        <v>31</v>
      </c>
      <c r="F915" t="s">
        <v>1291</v>
      </c>
      <c r="G915" t="s">
        <v>1286</v>
      </c>
      <c r="H915" t="s">
        <v>21</v>
      </c>
      <c r="I915">
        <v>160</v>
      </c>
      <c r="J915" t="s">
        <v>1283</v>
      </c>
      <c r="K915" t="s">
        <v>1293</v>
      </c>
      <c r="L915" s="8">
        <v>38873</v>
      </c>
    </row>
    <row r="916" spans="1:12" x14ac:dyDescent="0.3">
      <c r="A916" t="s">
        <v>1067</v>
      </c>
      <c r="B916" t="s">
        <v>1377</v>
      </c>
      <c r="C916">
        <v>25</v>
      </c>
      <c r="D916" t="s">
        <v>1336</v>
      </c>
      <c r="E916" t="s">
        <v>11</v>
      </c>
      <c r="F916" t="s">
        <v>1280</v>
      </c>
      <c r="G916" t="s">
        <v>1295</v>
      </c>
      <c r="H916" t="s">
        <v>40</v>
      </c>
      <c r="I916">
        <v>200</v>
      </c>
      <c r="K916" t="s">
        <v>1322</v>
      </c>
      <c r="L916" t="s">
        <v>1635</v>
      </c>
    </row>
    <row r="917" spans="1:12" x14ac:dyDescent="0.3">
      <c r="A917" t="s">
        <v>1068</v>
      </c>
      <c r="B917" t="s">
        <v>1373</v>
      </c>
      <c r="C917">
        <v>25</v>
      </c>
      <c r="D917" t="s">
        <v>15</v>
      </c>
      <c r="E917" t="s">
        <v>11</v>
      </c>
      <c r="F917" t="s">
        <v>1291</v>
      </c>
      <c r="G917" t="s">
        <v>1286</v>
      </c>
      <c r="H917" t="s">
        <v>17</v>
      </c>
      <c r="I917">
        <v>200</v>
      </c>
      <c r="K917" t="s">
        <v>1331</v>
      </c>
      <c r="L917" s="8">
        <v>42964</v>
      </c>
    </row>
    <row r="918" spans="1:12" x14ac:dyDescent="0.3">
      <c r="A918" t="s">
        <v>1069</v>
      </c>
      <c r="B918" t="s">
        <v>1375</v>
      </c>
      <c r="C918">
        <v>60</v>
      </c>
      <c r="D918" t="s">
        <v>15</v>
      </c>
      <c r="E918" t="s">
        <v>16</v>
      </c>
      <c r="F918" t="s">
        <v>1298</v>
      </c>
      <c r="G918" s="8">
        <v>43845</v>
      </c>
      <c r="H918" t="s">
        <v>40</v>
      </c>
      <c r="I918">
        <v>200</v>
      </c>
      <c r="J918" t="s">
        <v>1283</v>
      </c>
      <c r="K918" t="s">
        <v>1331</v>
      </c>
      <c r="L918" t="s">
        <v>1331</v>
      </c>
    </row>
    <row r="919" spans="1:12" x14ac:dyDescent="0.3">
      <c r="A919" t="s">
        <v>1070</v>
      </c>
      <c r="B919" t="s">
        <v>1373</v>
      </c>
      <c r="C919" t="s">
        <v>1283</v>
      </c>
      <c r="D919" t="s">
        <v>1336</v>
      </c>
      <c r="E919" t="s">
        <v>11</v>
      </c>
      <c r="F919" t="s">
        <v>1291</v>
      </c>
      <c r="G919" s="8">
        <v>43845</v>
      </c>
      <c r="H919" t="s">
        <v>21</v>
      </c>
      <c r="I919">
        <v>160</v>
      </c>
      <c r="J919" t="s">
        <v>1287</v>
      </c>
      <c r="K919" t="s">
        <v>1293</v>
      </c>
      <c r="L919" s="20">
        <v>25610</v>
      </c>
    </row>
    <row r="920" spans="1:12" x14ac:dyDescent="0.3">
      <c r="A920" t="s">
        <v>1071</v>
      </c>
      <c r="B920" t="s">
        <v>1373</v>
      </c>
      <c r="C920">
        <v>35</v>
      </c>
      <c r="D920" t="s">
        <v>10</v>
      </c>
      <c r="E920" t="s">
        <v>27</v>
      </c>
      <c r="F920" t="s">
        <v>1284</v>
      </c>
      <c r="G920" s="8">
        <v>43845</v>
      </c>
      <c r="H920" t="s">
        <v>40</v>
      </c>
      <c r="I920">
        <v>200</v>
      </c>
      <c r="J920" t="s">
        <v>1305</v>
      </c>
      <c r="K920" t="s">
        <v>1322</v>
      </c>
      <c r="L920" s="8">
        <v>20341</v>
      </c>
    </row>
    <row r="921" spans="1:12" x14ac:dyDescent="0.3">
      <c r="A921" t="s">
        <v>1072</v>
      </c>
      <c r="B921" t="s">
        <v>1373</v>
      </c>
      <c r="C921" t="s">
        <v>1283</v>
      </c>
      <c r="D921" t="s">
        <v>1336</v>
      </c>
      <c r="E921" t="s">
        <v>16</v>
      </c>
      <c r="F921" t="s">
        <v>1291</v>
      </c>
      <c r="G921" s="8">
        <v>43549</v>
      </c>
      <c r="H921" t="s">
        <v>1292</v>
      </c>
      <c r="I921">
        <v>200</v>
      </c>
      <c r="J921" t="s">
        <v>1281</v>
      </c>
      <c r="K921" t="s">
        <v>1288</v>
      </c>
      <c r="L921" t="s">
        <v>1636</v>
      </c>
    </row>
    <row r="922" spans="1:12" x14ac:dyDescent="0.3">
      <c r="A922" t="s">
        <v>1073</v>
      </c>
      <c r="B922" t="s">
        <v>1375</v>
      </c>
      <c r="C922">
        <v>25</v>
      </c>
      <c r="D922" t="s">
        <v>15</v>
      </c>
      <c r="E922" t="s">
        <v>27</v>
      </c>
      <c r="F922" t="s">
        <v>1280</v>
      </c>
      <c r="G922" s="8">
        <v>43549</v>
      </c>
      <c r="H922" t="s">
        <v>12</v>
      </c>
      <c r="I922">
        <v>180</v>
      </c>
      <c r="K922" t="s">
        <v>1331</v>
      </c>
      <c r="L922" s="8">
        <v>31698</v>
      </c>
    </row>
    <row r="923" spans="1:12" x14ac:dyDescent="0.3">
      <c r="A923" t="s">
        <v>1074</v>
      </c>
      <c r="B923" t="s">
        <v>1467</v>
      </c>
      <c r="C923">
        <v>25</v>
      </c>
      <c r="D923" t="s">
        <v>15</v>
      </c>
      <c r="E923" t="s">
        <v>31</v>
      </c>
      <c r="F923" t="s">
        <v>1280</v>
      </c>
      <c r="G923" s="8">
        <v>43549</v>
      </c>
      <c r="H923" t="s">
        <v>12</v>
      </c>
      <c r="I923">
        <v>200</v>
      </c>
      <c r="J923" t="s">
        <v>1281</v>
      </c>
      <c r="K923" t="s">
        <v>1288</v>
      </c>
      <c r="L923" s="8">
        <v>32031</v>
      </c>
    </row>
    <row r="924" spans="1:12" x14ac:dyDescent="0.3">
      <c r="A924" t="s">
        <v>1075</v>
      </c>
      <c r="B924" t="s">
        <v>1374</v>
      </c>
      <c r="C924">
        <v>70</v>
      </c>
      <c r="D924" t="s">
        <v>1336</v>
      </c>
      <c r="E924" t="s">
        <v>20</v>
      </c>
      <c r="F924" t="s">
        <v>1291</v>
      </c>
      <c r="G924" t="s">
        <v>1286</v>
      </c>
      <c r="H924" t="s">
        <v>21</v>
      </c>
      <c r="I924" t="s">
        <v>1292</v>
      </c>
      <c r="J924" t="s">
        <v>1305</v>
      </c>
      <c r="K924" t="s">
        <v>1322</v>
      </c>
      <c r="L924" s="8">
        <v>29022</v>
      </c>
    </row>
    <row r="925" spans="1:12" x14ac:dyDescent="0.3">
      <c r="A925" t="s">
        <v>1076</v>
      </c>
      <c r="B925" t="s">
        <v>1377</v>
      </c>
      <c r="C925" t="s">
        <v>1283</v>
      </c>
      <c r="D925" t="s">
        <v>10</v>
      </c>
      <c r="E925" t="s">
        <v>31</v>
      </c>
      <c r="F925" t="s">
        <v>1280</v>
      </c>
      <c r="G925" s="8">
        <v>43549</v>
      </c>
      <c r="H925" t="s">
        <v>12</v>
      </c>
      <c r="I925">
        <v>160</v>
      </c>
      <c r="K925" t="s">
        <v>1331</v>
      </c>
      <c r="L925" t="s">
        <v>1637</v>
      </c>
    </row>
    <row r="926" spans="1:12" x14ac:dyDescent="0.3">
      <c r="A926" t="s">
        <v>1077</v>
      </c>
      <c r="B926" t="s">
        <v>1467</v>
      </c>
      <c r="C926" t="s">
        <v>1283</v>
      </c>
      <c r="D926" t="s">
        <v>10</v>
      </c>
      <c r="E926" t="s">
        <v>20</v>
      </c>
      <c r="F926" t="s">
        <v>1280</v>
      </c>
      <c r="G926" t="s">
        <v>1295</v>
      </c>
      <c r="H926" t="s">
        <v>12</v>
      </c>
      <c r="I926">
        <v>220</v>
      </c>
      <c r="J926" t="s">
        <v>1281</v>
      </c>
      <c r="K926" t="s">
        <v>1331</v>
      </c>
      <c r="L926" t="s">
        <v>1638</v>
      </c>
    </row>
    <row r="927" spans="1:12" x14ac:dyDescent="0.3">
      <c r="A927" t="s">
        <v>1078</v>
      </c>
      <c r="B927" t="s">
        <v>1377</v>
      </c>
      <c r="C927">
        <v>25</v>
      </c>
      <c r="D927" t="s">
        <v>15</v>
      </c>
      <c r="E927" t="s">
        <v>31</v>
      </c>
      <c r="F927" t="s">
        <v>1291</v>
      </c>
      <c r="G927" s="8">
        <v>43845</v>
      </c>
      <c r="H927" t="s">
        <v>17</v>
      </c>
      <c r="I927">
        <v>180</v>
      </c>
      <c r="J927" t="s">
        <v>1305</v>
      </c>
      <c r="K927" t="s">
        <v>1288</v>
      </c>
      <c r="L927" s="20">
        <v>22143</v>
      </c>
    </row>
    <row r="928" spans="1:12" x14ac:dyDescent="0.3">
      <c r="A928" t="s">
        <v>1079</v>
      </c>
      <c r="B928" t="s">
        <v>1469</v>
      </c>
      <c r="C928">
        <v>35</v>
      </c>
      <c r="D928" t="s">
        <v>15</v>
      </c>
      <c r="E928" t="s">
        <v>11</v>
      </c>
      <c r="F928" t="s">
        <v>1307</v>
      </c>
      <c r="G928" t="s">
        <v>1286</v>
      </c>
      <c r="H928" t="s">
        <v>21</v>
      </c>
      <c r="I928">
        <v>160</v>
      </c>
      <c r="J928" t="s">
        <v>1281</v>
      </c>
      <c r="K928" t="s">
        <v>1283</v>
      </c>
      <c r="L928" s="8">
        <v>33530</v>
      </c>
    </row>
    <row r="929" spans="1:12" x14ac:dyDescent="0.3">
      <c r="A929" t="s">
        <v>1080</v>
      </c>
      <c r="B929" t="s">
        <v>1371</v>
      </c>
      <c r="C929">
        <v>60</v>
      </c>
      <c r="D929" t="s">
        <v>10</v>
      </c>
      <c r="E929" t="s">
        <v>27</v>
      </c>
      <c r="F929" t="s">
        <v>1307</v>
      </c>
      <c r="G929" s="8">
        <v>43845</v>
      </c>
      <c r="H929" t="s">
        <v>21</v>
      </c>
      <c r="I929">
        <v>160</v>
      </c>
      <c r="J929" t="s">
        <v>1287</v>
      </c>
      <c r="K929" t="s">
        <v>1288</v>
      </c>
      <c r="L929" s="8">
        <v>42887</v>
      </c>
    </row>
    <row r="930" spans="1:12" x14ac:dyDescent="0.3">
      <c r="A930" t="s">
        <v>1081</v>
      </c>
      <c r="B930" t="s">
        <v>1371</v>
      </c>
      <c r="C930">
        <v>60</v>
      </c>
      <c r="D930" t="s">
        <v>1336</v>
      </c>
      <c r="E930" t="s">
        <v>20</v>
      </c>
      <c r="F930" t="s">
        <v>1298</v>
      </c>
      <c r="G930" s="8">
        <v>43549</v>
      </c>
      <c r="H930" t="s">
        <v>12</v>
      </c>
      <c r="I930" t="s">
        <v>1292</v>
      </c>
      <c r="J930" t="s">
        <v>1305</v>
      </c>
      <c r="K930" t="s">
        <v>1288</v>
      </c>
      <c r="L930" s="8">
        <v>32528</v>
      </c>
    </row>
    <row r="931" spans="1:12" x14ac:dyDescent="0.3">
      <c r="A931" t="s">
        <v>1082</v>
      </c>
      <c r="B931" t="s">
        <v>1370</v>
      </c>
      <c r="C931" t="s">
        <v>1283</v>
      </c>
      <c r="D931" t="s">
        <v>15</v>
      </c>
      <c r="E931" t="s">
        <v>16</v>
      </c>
      <c r="F931" t="s">
        <v>1280</v>
      </c>
      <c r="G931" t="s">
        <v>1286</v>
      </c>
      <c r="H931" t="s">
        <v>12</v>
      </c>
      <c r="I931">
        <v>200</v>
      </c>
      <c r="J931" t="s">
        <v>1281</v>
      </c>
      <c r="K931" t="s">
        <v>1283</v>
      </c>
      <c r="L931" s="20">
        <v>32355</v>
      </c>
    </row>
    <row r="932" spans="1:12" x14ac:dyDescent="0.3">
      <c r="A932" t="s">
        <v>1083</v>
      </c>
      <c r="B932" t="s">
        <v>1371</v>
      </c>
      <c r="C932">
        <v>60</v>
      </c>
      <c r="D932" t="s">
        <v>10</v>
      </c>
      <c r="E932" t="s">
        <v>27</v>
      </c>
      <c r="F932" t="s">
        <v>1291</v>
      </c>
      <c r="G932" s="20">
        <v>43195</v>
      </c>
      <c r="H932" t="s">
        <v>12</v>
      </c>
      <c r="I932" t="s">
        <v>1292</v>
      </c>
      <c r="J932" t="s">
        <v>1287</v>
      </c>
      <c r="K932" t="s">
        <v>1322</v>
      </c>
      <c r="L932" s="8">
        <v>21125</v>
      </c>
    </row>
    <row r="933" spans="1:12" x14ac:dyDescent="0.3">
      <c r="A933" t="s">
        <v>1084</v>
      </c>
      <c r="B933" t="s">
        <v>1375</v>
      </c>
      <c r="C933">
        <v>25</v>
      </c>
      <c r="D933" t="s">
        <v>15</v>
      </c>
      <c r="E933" t="s">
        <v>16</v>
      </c>
      <c r="F933" t="s">
        <v>1280</v>
      </c>
      <c r="G933" t="s">
        <v>1295</v>
      </c>
      <c r="H933" t="s">
        <v>1292</v>
      </c>
      <c r="I933">
        <v>200</v>
      </c>
      <c r="J933" t="s">
        <v>1287</v>
      </c>
      <c r="K933" t="s">
        <v>1322</v>
      </c>
      <c r="L933">
        <v>146377</v>
      </c>
    </row>
    <row r="934" spans="1:12" x14ac:dyDescent="0.3">
      <c r="A934" t="s">
        <v>1085</v>
      </c>
      <c r="B934" t="s">
        <v>1376</v>
      </c>
      <c r="C934">
        <v>25</v>
      </c>
      <c r="D934" t="s">
        <v>1336</v>
      </c>
      <c r="E934" t="s">
        <v>27</v>
      </c>
      <c r="F934" t="s">
        <v>1284</v>
      </c>
      <c r="G934" s="8">
        <v>43549</v>
      </c>
      <c r="H934" t="s">
        <v>40</v>
      </c>
      <c r="I934">
        <v>200</v>
      </c>
      <c r="J934" t="s">
        <v>1305</v>
      </c>
      <c r="K934" t="s">
        <v>1331</v>
      </c>
      <c r="L934" s="8">
        <v>41297</v>
      </c>
    </row>
    <row r="935" spans="1:12" x14ac:dyDescent="0.3">
      <c r="A935" t="s">
        <v>1086</v>
      </c>
      <c r="B935" t="s">
        <v>1485</v>
      </c>
      <c r="C935" t="s">
        <v>1283</v>
      </c>
      <c r="D935" t="s">
        <v>10</v>
      </c>
      <c r="E935" t="s">
        <v>27</v>
      </c>
      <c r="F935" t="s">
        <v>1280</v>
      </c>
      <c r="G935" s="8">
        <v>43549</v>
      </c>
      <c r="H935" t="s">
        <v>1292</v>
      </c>
      <c r="I935">
        <v>160</v>
      </c>
      <c r="J935" t="s">
        <v>1283</v>
      </c>
      <c r="K935" t="s">
        <v>1293</v>
      </c>
      <c r="L935" s="8">
        <v>19828</v>
      </c>
    </row>
    <row r="936" spans="1:12" x14ac:dyDescent="0.3">
      <c r="A936" t="s">
        <v>1087</v>
      </c>
      <c r="B936" t="s">
        <v>1370</v>
      </c>
      <c r="C936" t="s">
        <v>1283</v>
      </c>
      <c r="D936" t="s">
        <v>15</v>
      </c>
      <c r="E936" t="s">
        <v>31</v>
      </c>
      <c r="F936" t="s">
        <v>1280</v>
      </c>
      <c r="G936" t="s">
        <v>1295</v>
      </c>
      <c r="H936" t="s">
        <v>21</v>
      </c>
      <c r="I936">
        <v>200</v>
      </c>
      <c r="K936" t="s">
        <v>1293</v>
      </c>
      <c r="L936" s="20">
        <v>38273</v>
      </c>
    </row>
    <row r="937" spans="1:12" x14ac:dyDescent="0.3">
      <c r="A937" t="s">
        <v>1088</v>
      </c>
      <c r="B937" t="s">
        <v>1485</v>
      </c>
      <c r="C937">
        <v>70</v>
      </c>
      <c r="D937" t="s">
        <v>1336</v>
      </c>
      <c r="E937" t="s">
        <v>20</v>
      </c>
      <c r="F937" t="s">
        <v>1307</v>
      </c>
      <c r="G937" t="s">
        <v>1295</v>
      </c>
      <c r="H937" t="s">
        <v>17</v>
      </c>
      <c r="I937">
        <v>180</v>
      </c>
      <c r="J937" t="s">
        <v>1305</v>
      </c>
      <c r="K937" t="s">
        <v>1331</v>
      </c>
      <c r="L937" s="8">
        <v>26576</v>
      </c>
    </row>
    <row r="938" spans="1:12" x14ac:dyDescent="0.3">
      <c r="A938" t="s">
        <v>1089</v>
      </c>
      <c r="B938" t="s">
        <v>1377</v>
      </c>
      <c r="C938" t="s">
        <v>1283</v>
      </c>
      <c r="D938" t="s">
        <v>15</v>
      </c>
      <c r="E938" t="s">
        <v>20</v>
      </c>
      <c r="F938" t="s">
        <v>1291</v>
      </c>
      <c r="G938" s="20">
        <v>43195</v>
      </c>
      <c r="H938" t="s">
        <v>40</v>
      </c>
      <c r="I938">
        <v>180</v>
      </c>
      <c r="J938" t="s">
        <v>1287</v>
      </c>
      <c r="K938" t="s">
        <v>1293</v>
      </c>
      <c r="L938" s="20">
        <v>38282</v>
      </c>
    </row>
    <row r="939" spans="1:12" x14ac:dyDescent="0.3">
      <c r="A939" t="s">
        <v>1090</v>
      </c>
      <c r="B939" t="s">
        <v>1485</v>
      </c>
      <c r="C939">
        <v>35</v>
      </c>
      <c r="D939" t="s">
        <v>1336</v>
      </c>
      <c r="E939" t="s">
        <v>27</v>
      </c>
      <c r="F939" t="s">
        <v>1280</v>
      </c>
      <c r="G939" s="8">
        <v>43549</v>
      </c>
      <c r="H939" t="s">
        <v>17</v>
      </c>
      <c r="I939">
        <v>180</v>
      </c>
      <c r="J939" t="s">
        <v>1287</v>
      </c>
      <c r="K939" t="s">
        <v>1288</v>
      </c>
      <c r="L939" s="8">
        <v>34585</v>
      </c>
    </row>
    <row r="940" spans="1:12" x14ac:dyDescent="0.3">
      <c r="A940" t="s">
        <v>1091</v>
      </c>
      <c r="B940" t="s">
        <v>1485</v>
      </c>
      <c r="C940">
        <v>60</v>
      </c>
      <c r="D940" t="s">
        <v>1336</v>
      </c>
      <c r="E940" t="s">
        <v>11</v>
      </c>
      <c r="F940" t="s">
        <v>1307</v>
      </c>
      <c r="G940" s="8">
        <v>43549</v>
      </c>
      <c r="H940" t="s">
        <v>21</v>
      </c>
      <c r="I940">
        <v>160</v>
      </c>
      <c r="J940" t="s">
        <v>1305</v>
      </c>
      <c r="K940" t="s">
        <v>1288</v>
      </c>
      <c r="L940" s="8">
        <v>35418</v>
      </c>
    </row>
    <row r="941" spans="1:12" x14ac:dyDescent="0.3">
      <c r="A941" t="s">
        <v>1092</v>
      </c>
      <c r="B941" t="s">
        <v>1370</v>
      </c>
      <c r="C941" t="s">
        <v>1283</v>
      </c>
      <c r="D941" t="s">
        <v>10</v>
      </c>
      <c r="E941" t="s">
        <v>11</v>
      </c>
      <c r="F941" t="s">
        <v>1298</v>
      </c>
      <c r="G941" s="8">
        <v>43845</v>
      </c>
      <c r="H941" t="s">
        <v>21</v>
      </c>
      <c r="I941" t="s">
        <v>1292</v>
      </c>
      <c r="J941" t="s">
        <v>1283</v>
      </c>
      <c r="K941" t="s">
        <v>1283</v>
      </c>
      <c r="L941" t="s">
        <v>1272</v>
      </c>
    </row>
    <row r="942" spans="1:12" x14ac:dyDescent="0.3">
      <c r="A942" t="s">
        <v>1093</v>
      </c>
      <c r="B942" t="s">
        <v>1469</v>
      </c>
      <c r="C942" t="s">
        <v>1304</v>
      </c>
      <c r="D942" t="s">
        <v>1336</v>
      </c>
      <c r="E942" t="s">
        <v>16</v>
      </c>
      <c r="F942" t="s">
        <v>1307</v>
      </c>
      <c r="G942" t="s">
        <v>1286</v>
      </c>
      <c r="H942" t="s">
        <v>17</v>
      </c>
      <c r="I942">
        <v>220</v>
      </c>
      <c r="K942" t="s">
        <v>1283</v>
      </c>
      <c r="L942" s="8">
        <v>35578</v>
      </c>
    </row>
    <row r="943" spans="1:12" x14ac:dyDescent="0.3">
      <c r="A943" t="s">
        <v>1094</v>
      </c>
      <c r="B943" t="s">
        <v>1373</v>
      </c>
      <c r="C943">
        <v>70</v>
      </c>
      <c r="D943" t="s">
        <v>15</v>
      </c>
      <c r="E943" t="s">
        <v>16</v>
      </c>
      <c r="F943" t="s">
        <v>1307</v>
      </c>
      <c r="G943" t="s">
        <v>1286</v>
      </c>
      <c r="H943" t="s">
        <v>17</v>
      </c>
      <c r="I943">
        <v>200</v>
      </c>
      <c r="J943" t="s">
        <v>1281</v>
      </c>
      <c r="K943" t="s">
        <v>1331</v>
      </c>
      <c r="L943" s="20">
        <v>40896</v>
      </c>
    </row>
    <row r="944" spans="1:12" x14ac:dyDescent="0.3">
      <c r="A944" t="s">
        <v>1095</v>
      </c>
      <c r="B944" t="s">
        <v>1371</v>
      </c>
      <c r="C944" t="s">
        <v>1304</v>
      </c>
      <c r="D944" t="s">
        <v>1336</v>
      </c>
      <c r="E944" t="s">
        <v>31</v>
      </c>
      <c r="F944" t="s">
        <v>1307</v>
      </c>
      <c r="G944" s="8">
        <v>43845</v>
      </c>
      <c r="H944" t="s">
        <v>17</v>
      </c>
      <c r="I944">
        <v>220</v>
      </c>
      <c r="J944" t="s">
        <v>1305</v>
      </c>
      <c r="K944" t="s">
        <v>1331</v>
      </c>
      <c r="L944" s="8">
        <v>37230</v>
      </c>
    </row>
    <row r="945" spans="1:12" x14ac:dyDescent="0.3">
      <c r="A945" t="s">
        <v>1096</v>
      </c>
      <c r="B945" t="s">
        <v>1371</v>
      </c>
      <c r="C945">
        <v>25</v>
      </c>
      <c r="D945" t="s">
        <v>1336</v>
      </c>
      <c r="E945" t="s">
        <v>27</v>
      </c>
      <c r="F945" t="s">
        <v>1280</v>
      </c>
      <c r="G945" t="s">
        <v>1286</v>
      </c>
      <c r="H945" t="s">
        <v>21</v>
      </c>
      <c r="I945" t="s">
        <v>1292</v>
      </c>
      <c r="K945" t="s">
        <v>1331</v>
      </c>
      <c r="L945" s="20">
        <v>25782</v>
      </c>
    </row>
    <row r="946" spans="1:12" x14ac:dyDescent="0.3">
      <c r="A946" t="s">
        <v>1097</v>
      </c>
      <c r="B946" t="s">
        <v>1375</v>
      </c>
      <c r="C946">
        <v>60</v>
      </c>
      <c r="D946" t="s">
        <v>10</v>
      </c>
      <c r="E946" t="s">
        <v>16</v>
      </c>
      <c r="F946" t="s">
        <v>1280</v>
      </c>
      <c r="G946" t="s">
        <v>1295</v>
      </c>
      <c r="H946" t="s">
        <v>12</v>
      </c>
      <c r="I946" t="s">
        <v>1292</v>
      </c>
      <c r="K946" t="s">
        <v>1288</v>
      </c>
      <c r="L946" s="8">
        <v>40196</v>
      </c>
    </row>
    <row r="947" spans="1:12" x14ac:dyDescent="0.3">
      <c r="A947" t="s">
        <v>1098</v>
      </c>
      <c r="B947" t="s">
        <v>1370</v>
      </c>
      <c r="C947" t="s">
        <v>1283</v>
      </c>
      <c r="D947" t="s">
        <v>1336</v>
      </c>
      <c r="E947" t="s">
        <v>16</v>
      </c>
      <c r="F947" t="s">
        <v>1298</v>
      </c>
      <c r="G947" t="s">
        <v>1286</v>
      </c>
      <c r="H947" t="s">
        <v>17</v>
      </c>
      <c r="I947">
        <v>160</v>
      </c>
      <c r="J947" t="s">
        <v>1287</v>
      </c>
      <c r="K947" t="s">
        <v>1293</v>
      </c>
      <c r="L947" s="8">
        <v>37434</v>
      </c>
    </row>
    <row r="948" spans="1:12" x14ac:dyDescent="0.3">
      <c r="A948" t="s">
        <v>1099</v>
      </c>
      <c r="B948" t="s">
        <v>1375</v>
      </c>
      <c r="C948" t="s">
        <v>1304</v>
      </c>
      <c r="D948" t="s">
        <v>1336</v>
      </c>
      <c r="E948" t="s">
        <v>27</v>
      </c>
      <c r="F948" t="s">
        <v>1284</v>
      </c>
      <c r="G948" t="s">
        <v>1286</v>
      </c>
      <c r="H948" t="s">
        <v>40</v>
      </c>
      <c r="I948">
        <v>180</v>
      </c>
      <c r="J948" t="s">
        <v>1281</v>
      </c>
      <c r="K948" t="s">
        <v>1331</v>
      </c>
      <c r="L948" t="s">
        <v>1639</v>
      </c>
    </row>
    <row r="949" spans="1:12" x14ac:dyDescent="0.3">
      <c r="A949" t="s">
        <v>1100</v>
      </c>
      <c r="B949" t="s">
        <v>1376</v>
      </c>
      <c r="C949">
        <v>60</v>
      </c>
      <c r="D949" t="s">
        <v>15</v>
      </c>
      <c r="E949" t="s">
        <v>31</v>
      </c>
      <c r="F949" t="s">
        <v>1284</v>
      </c>
      <c r="G949" s="8">
        <v>43845</v>
      </c>
      <c r="H949" t="s">
        <v>21</v>
      </c>
      <c r="I949">
        <v>180</v>
      </c>
      <c r="J949" t="s">
        <v>1305</v>
      </c>
      <c r="K949" t="s">
        <v>1331</v>
      </c>
      <c r="L949" s="8">
        <v>24528</v>
      </c>
    </row>
    <row r="950" spans="1:12" x14ac:dyDescent="0.3">
      <c r="A950" t="s">
        <v>1101</v>
      </c>
      <c r="B950" t="s">
        <v>1376</v>
      </c>
      <c r="C950">
        <v>25</v>
      </c>
      <c r="D950" t="s">
        <v>10</v>
      </c>
      <c r="E950" t="s">
        <v>16</v>
      </c>
      <c r="F950" t="s">
        <v>1284</v>
      </c>
      <c r="G950" s="20">
        <v>43195</v>
      </c>
      <c r="H950" t="s">
        <v>1292</v>
      </c>
      <c r="I950" t="s">
        <v>1292</v>
      </c>
      <c r="J950" t="s">
        <v>1287</v>
      </c>
      <c r="K950" t="s">
        <v>1288</v>
      </c>
      <c r="L950" s="8">
        <v>24951</v>
      </c>
    </row>
    <row r="951" spans="1:12" x14ac:dyDescent="0.3">
      <c r="A951" t="s">
        <v>1102</v>
      </c>
      <c r="B951" t="s">
        <v>1375</v>
      </c>
      <c r="C951">
        <v>35</v>
      </c>
      <c r="D951" t="s">
        <v>10</v>
      </c>
      <c r="E951" t="s">
        <v>31</v>
      </c>
      <c r="F951" t="s">
        <v>1298</v>
      </c>
      <c r="G951" t="s">
        <v>1286</v>
      </c>
      <c r="H951" t="s">
        <v>1292</v>
      </c>
      <c r="I951">
        <v>160</v>
      </c>
      <c r="J951" t="s">
        <v>1287</v>
      </c>
      <c r="K951" t="s">
        <v>1288</v>
      </c>
      <c r="L951" t="s">
        <v>1640</v>
      </c>
    </row>
    <row r="952" spans="1:12" x14ac:dyDescent="0.3">
      <c r="A952" t="s">
        <v>1103</v>
      </c>
      <c r="B952" t="s">
        <v>1370</v>
      </c>
      <c r="C952">
        <v>70</v>
      </c>
      <c r="D952" t="s">
        <v>10</v>
      </c>
      <c r="E952" t="s">
        <v>20</v>
      </c>
      <c r="F952" t="s">
        <v>1284</v>
      </c>
      <c r="G952" t="s">
        <v>1286</v>
      </c>
      <c r="H952" t="s">
        <v>40</v>
      </c>
      <c r="I952">
        <v>160</v>
      </c>
      <c r="J952" t="s">
        <v>1283</v>
      </c>
      <c r="K952" t="s">
        <v>1288</v>
      </c>
      <c r="L952" t="s">
        <v>1641</v>
      </c>
    </row>
    <row r="953" spans="1:12" x14ac:dyDescent="0.3">
      <c r="A953" t="s">
        <v>1104</v>
      </c>
      <c r="B953" t="s">
        <v>1375</v>
      </c>
      <c r="C953">
        <v>60</v>
      </c>
      <c r="D953" t="s">
        <v>1336</v>
      </c>
      <c r="E953" t="s">
        <v>31</v>
      </c>
      <c r="F953" t="s">
        <v>1284</v>
      </c>
      <c r="G953" s="20">
        <v>43195</v>
      </c>
      <c r="H953" t="s">
        <v>12</v>
      </c>
      <c r="I953">
        <v>200</v>
      </c>
      <c r="K953" t="s">
        <v>1293</v>
      </c>
      <c r="L953" s="8">
        <v>39276</v>
      </c>
    </row>
    <row r="954" spans="1:12" x14ac:dyDescent="0.3">
      <c r="A954" t="s">
        <v>1105</v>
      </c>
      <c r="B954" t="s">
        <v>1371</v>
      </c>
      <c r="C954">
        <v>60</v>
      </c>
      <c r="D954" t="s">
        <v>10</v>
      </c>
      <c r="E954" t="s">
        <v>11</v>
      </c>
      <c r="F954" t="s">
        <v>1307</v>
      </c>
      <c r="G954" s="8">
        <v>43845</v>
      </c>
      <c r="H954" t="s">
        <v>17</v>
      </c>
      <c r="I954">
        <v>180</v>
      </c>
      <c r="J954" t="s">
        <v>1305</v>
      </c>
      <c r="K954" t="s">
        <v>1331</v>
      </c>
      <c r="L954" t="s">
        <v>1642</v>
      </c>
    </row>
    <row r="955" spans="1:12" x14ac:dyDescent="0.3">
      <c r="A955" t="s">
        <v>1106</v>
      </c>
      <c r="B955" t="s">
        <v>1467</v>
      </c>
      <c r="C955">
        <v>35</v>
      </c>
      <c r="D955" t="s">
        <v>1336</v>
      </c>
      <c r="E955" t="s">
        <v>11</v>
      </c>
      <c r="F955" t="s">
        <v>1280</v>
      </c>
      <c r="G955" s="20">
        <v>43195</v>
      </c>
      <c r="H955" t="s">
        <v>21</v>
      </c>
      <c r="I955" t="s">
        <v>1292</v>
      </c>
      <c r="J955" t="s">
        <v>1305</v>
      </c>
      <c r="K955" t="s">
        <v>1322</v>
      </c>
      <c r="L955" s="8">
        <v>20425</v>
      </c>
    </row>
    <row r="956" spans="1:12" x14ac:dyDescent="0.3">
      <c r="A956" t="s">
        <v>1107</v>
      </c>
      <c r="B956" t="s">
        <v>1374</v>
      </c>
      <c r="C956">
        <v>60</v>
      </c>
      <c r="D956" t="s">
        <v>1336</v>
      </c>
      <c r="E956" t="s">
        <v>31</v>
      </c>
      <c r="F956" t="s">
        <v>1280</v>
      </c>
      <c r="G956" s="8">
        <v>43845</v>
      </c>
      <c r="H956" t="s">
        <v>17</v>
      </c>
      <c r="I956">
        <v>220</v>
      </c>
      <c r="J956" t="s">
        <v>1305</v>
      </c>
      <c r="K956" t="s">
        <v>1322</v>
      </c>
      <c r="L956" t="s">
        <v>1643</v>
      </c>
    </row>
    <row r="957" spans="1:12" x14ac:dyDescent="0.3">
      <c r="A957" t="s">
        <v>1108</v>
      </c>
      <c r="B957" t="s">
        <v>1485</v>
      </c>
      <c r="C957">
        <v>25</v>
      </c>
      <c r="D957" t="s">
        <v>15</v>
      </c>
      <c r="E957" t="s">
        <v>11</v>
      </c>
      <c r="F957" t="s">
        <v>1307</v>
      </c>
      <c r="G957" t="s">
        <v>1295</v>
      </c>
      <c r="H957" t="s">
        <v>21</v>
      </c>
      <c r="I957">
        <v>180</v>
      </c>
      <c r="J957" t="s">
        <v>1287</v>
      </c>
      <c r="K957" t="s">
        <v>1331</v>
      </c>
      <c r="L957" s="20">
        <v>40898</v>
      </c>
    </row>
    <row r="958" spans="1:12" x14ac:dyDescent="0.3">
      <c r="A958" t="s">
        <v>1109</v>
      </c>
      <c r="B958" t="s">
        <v>1374</v>
      </c>
      <c r="C958">
        <v>25</v>
      </c>
      <c r="D958" t="s">
        <v>15</v>
      </c>
      <c r="E958" t="s">
        <v>20</v>
      </c>
      <c r="F958" t="s">
        <v>1307</v>
      </c>
      <c r="G958" s="8">
        <v>43845</v>
      </c>
      <c r="H958" t="s">
        <v>1292</v>
      </c>
      <c r="I958">
        <v>200</v>
      </c>
      <c r="J958" t="s">
        <v>1283</v>
      </c>
      <c r="K958" t="s">
        <v>1331</v>
      </c>
      <c r="L958" s="8">
        <v>40254</v>
      </c>
    </row>
    <row r="959" spans="1:12" x14ac:dyDescent="0.3">
      <c r="A959" t="s">
        <v>1110</v>
      </c>
      <c r="B959" t="s">
        <v>1370</v>
      </c>
      <c r="C959">
        <v>35</v>
      </c>
      <c r="D959" t="s">
        <v>15</v>
      </c>
      <c r="E959" t="s">
        <v>27</v>
      </c>
      <c r="F959" t="s">
        <v>1307</v>
      </c>
      <c r="G959" t="s">
        <v>1295</v>
      </c>
      <c r="H959" t="s">
        <v>17</v>
      </c>
      <c r="I959">
        <v>160</v>
      </c>
      <c r="J959" t="s">
        <v>1281</v>
      </c>
      <c r="K959" t="s">
        <v>1331</v>
      </c>
      <c r="L959" t="s">
        <v>1644</v>
      </c>
    </row>
    <row r="960" spans="1:12" x14ac:dyDescent="0.3">
      <c r="A960" t="s">
        <v>1111</v>
      </c>
      <c r="B960" t="s">
        <v>1374</v>
      </c>
      <c r="C960">
        <v>70</v>
      </c>
      <c r="D960" t="s">
        <v>15</v>
      </c>
      <c r="E960" t="s">
        <v>11</v>
      </c>
      <c r="F960" t="s">
        <v>1280</v>
      </c>
      <c r="G960" t="s">
        <v>1295</v>
      </c>
      <c r="H960" t="s">
        <v>40</v>
      </c>
      <c r="I960" t="s">
        <v>1292</v>
      </c>
      <c r="J960" t="s">
        <v>1287</v>
      </c>
      <c r="K960" t="s">
        <v>1331</v>
      </c>
      <c r="L960" s="8">
        <v>23979</v>
      </c>
    </row>
    <row r="961" spans="1:12" x14ac:dyDescent="0.3">
      <c r="A961" t="s">
        <v>1112</v>
      </c>
      <c r="B961" t="s">
        <v>1376</v>
      </c>
      <c r="C961" t="s">
        <v>1283</v>
      </c>
      <c r="D961" t="s">
        <v>15</v>
      </c>
      <c r="E961" t="s">
        <v>11</v>
      </c>
      <c r="F961" t="s">
        <v>1284</v>
      </c>
      <c r="G961" s="8">
        <v>43845</v>
      </c>
      <c r="H961" t="s">
        <v>12</v>
      </c>
      <c r="I961">
        <v>180</v>
      </c>
      <c r="J961" t="s">
        <v>1281</v>
      </c>
      <c r="K961" t="s">
        <v>1293</v>
      </c>
      <c r="L961" t="s">
        <v>1645</v>
      </c>
    </row>
    <row r="962" spans="1:12" x14ac:dyDescent="0.3">
      <c r="A962" t="s">
        <v>1113</v>
      </c>
      <c r="B962" t="s">
        <v>1377</v>
      </c>
      <c r="C962" t="s">
        <v>1304</v>
      </c>
      <c r="D962" t="s">
        <v>1336</v>
      </c>
      <c r="E962" t="s">
        <v>31</v>
      </c>
      <c r="F962" t="s">
        <v>1307</v>
      </c>
      <c r="G962" s="8">
        <v>43549</v>
      </c>
      <c r="H962" t="s">
        <v>40</v>
      </c>
      <c r="I962">
        <v>220</v>
      </c>
      <c r="J962" t="s">
        <v>1283</v>
      </c>
      <c r="K962" t="s">
        <v>1322</v>
      </c>
      <c r="L962" t="s">
        <v>1646</v>
      </c>
    </row>
    <row r="963" spans="1:12" x14ac:dyDescent="0.3">
      <c r="A963" t="s">
        <v>1114</v>
      </c>
      <c r="B963" t="s">
        <v>1485</v>
      </c>
      <c r="C963" t="s">
        <v>1283</v>
      </c>
      <c r="D963" t="s">
        <v>1336</v>
      </c>
      <c r="E963" t="s">
        <v>20</v>
      </c>
      <c r="F963" t="s">
        <v>1298</v>
      </c>
      <c r="G963" s="8">
        <v>43845</v>
      </c>
      <c r="H963" t="s">
        <v>12</v>
      </c>
      <c r="I963">
        <v>200</v>
      </c>
      <c r="K963" t="s">
        <v>1283</v>
      </c>
      <c r="L963" t="s">
        <v>1647</v>
      </c>
    </row>
    <row r="964" spans="1:12" x14ac:dyDescent="0.3">
      <c r="A964" t="s">
        <v>1115</v>
      </c>
      <c r="B964" t="s">
        <v>1373</v>
      </c>
      <c r="C964">
        <v>60</v>
      </c>
      <c r="D964" t="s">
        <v>10</v>
      </c>
      <c r="E964" t="s">
        <v>27</v>
      </c>
      <c r="F964" t="s">
        <v>1307</v>
      </c>
      <c r="G964" t="s">
        <v>1286</v>
      </c>
      <c r="H964" t="s">
        <v>17</v>
      </c>
      <c r="I964">
        <v>200</v>
      </c>
      <c r="J964" t="s">
        <v>1305</v>
      </c>
      <c r="K964" t="s">
        <v>1322</v>
      </c>
      <c r="L964" t="s">
        <v>1648</v>
      </c>
    </row>
    <row r="965" spans="1:12" x14ac:dyDescent="0.3">
      <c r="A965" t="s">
        <v>1116</v>
      </c>
      <c r="B965" t="s">
        <v>1370</v>
      </c>
      <c r="C965" t="s">
        <v>1304</v>
      </c>
      <c r="D965" t="s">
        <v>1336</v>
      </c>
      <c r="E965" t="s">
        <v>31</v>
      </c>
      <c r="F965" t="s">
        <v>1291</v>
      </c>
      <c r="G965" t="s">
        <v>1286</v>
      </c>
      <c r="H965" t="s">
        <v>17</v>
      </c>
      <c r="I965">
        <v>180</v>
      </c>
      <c r="J965" t="s">
        <v>1281</v>
      </c>
      <c r="K965" t="s">
        <v>1322</v>
      </c>
      <c r="L965" s="8">
        <v>35122</v>
      </c>
    </row>
    <row r="966" spans="1:12" x14ac:dyDescent="0.3">
      <c r="A966" t="s">
        <v>1117</v>
      </c>
      <c r="B966" t="s">
        <v>1485</v>
      </c>
      <c r="C966">
        <v>35</v>
      </c>
      <c r="D966" t="s">
        <v>1336</v>
      </c>
      <c r="E966" t="s">
        <v>31</v>
      </c>
      <c r="F966" t="s">
        <v>1307</v>
      </c>
      <c r="G966" s="8">
        <v>43549</v>
      </c>
      <c r="H966" t="s">
        <v>12</v>
      </c>
      <c r="I966">
        <v>220</v>
      </c>
      <c r="J966" t="s">
        <v>1287</v>
      </c>
      <c r="K966" t="s">
        <v>1288</v>
      </c>
      <c r="L966">
        <v>594684</v>
      </c>
    </row>
    <row r="967" spans="1:12" x14ac:dyDescent="0.3">
      <c r="A967" t="s">
        <v>1118</v>
      </c>
      <c r="B967" t="s">
        <v>1374</v>
      </c>
      <c r="C967">
        <v>35</v>
      </c>
      <c r="D967" t="s">
        <v>15</v>
      </c>
      <c r="E967" t="s">
        <v>20</v>
      </c>
      <c r="F967" t="s">
        <v>1280</v>
      </c>
      <c r="G967" t="s">
        <v>1295</v>
      </c>
      <c r="H967" t="s">
        <v>1292</v>
      </c>
      <c r="I967">
        <v>200</v>
      </c>
      <c r="J967" t="s">
        <v>1281</v>
      </c>
      <c r="K967" t="s">
        <v>1331</v>
      </c>
      <c r="L967" t="s">
        <v>1649</v>
      </c>
    </row>
    <row r="968" spans="1:12" x14ac:dyDescent="0.3">
      <c r="A968" t="s">
        <v>1119</v>
      </c>
      <c r="B968" t="s">
        <v>1376</v>
      </c>
      <c r="C968">
        <v>70</v>
      </c>
      <c r="D968" t="s">
        <v>1336</v>
      </c>
      <c r="E968" t="s">
        <v>27</v>
      </c>
      <c r="F968" t="s">
        <v>1307</v>
      </c>
      <c r="G968" s="8">
        <v>43549</v>
      </c>
      <c r="H968" t="s">
        <v>21</v>
      </c>
      <c r="I968" t="s">
        <v>1292</v>
      </c>
      <c r="K968" t="s">
        <v>1331</v>
      </c>
      <c r="L968" s="8">
        <v>36198</v>
      </c>
    </row>
    <row r="969" spans="1:12" x14ac:dyDescent="0.3">
      <c r="A969" t="s">
        <v>1120</v>
      </c>
      <c r="B969" t="s">
        <v>1469</v>
      </c>
      <c r="C969" t="s">
        <v>1304</v>
      </c>
      <c r="D969" t="s">
        <v>15</v>
      </c>
      <c r="E969" t="s">
        <v>20</v>
      </c>
      <c r="F969" t="s">
        <v>1291</v>
      </c>
      <c r="G969" t="s">
        <v>1286</v>
      </c>
      <c r="H969" t="s">
        <v>40</v>
      </c>
      <c r="I969">
        <v>200</v>
      </c>
      <c r="J969" t="s">
        <v>1305</v>
      </c>
      <c r="K969" t="s">
        <v>1331</v>
      </c>
      <c r="L969">
        <v>197580</v>
      </c>
    </row>
    <row r="970" spans="1:12" x14ac:dyDescent="0.3">
      <c r="A970" t="s">
        <v>1121</v>
      </c>
      <c r="B970" t="s">
        <v>1467</v>
      </c>
      <c r="C970">
        <v>25</v>
      </c>
      <c r="D970" t="s">
        <v>10</v>
      </c>
      <c r="E970" t="s">
        <v>27</v>
      </c>
      <c r="F970" t="s">
        <v>1298</v>
      </c>
      <c r="G970" s="8">
        <v>43549</v>
      </c>
      <c r="H970" t="s">
        <v>40</v>
      </c>
      <c r="I970">
        <v>220</v>
      </c>
      <c r="J970" t="s">
        <v>1281</v>
      </c>
      <c r="K970" t="s">
        <v>1288</v>
      </c>
      <c r="L970" s="20">
        <v>23654</v>
      </c>
    </row>
    <row r="971" spans="1:12" x14ac:dyDescent="0.3">
      <c r="A971" t="s">
        <v>1122</v>
      </c>
      <c r="B971" t="s">
        <v>1373</v>
      </c>
      <c r="C971" t="s">
        <v>1304</v>
      </c>
      <c r="D971" t="s">
        <v>10</v>
      </c>
      <c r="E971" t="s">
        <v>20</v>
      </c>
      <c r="F971" t="s">
        <v>1284</v>
      </c>
      <c r="G971" s="8">
        <v>43845</v>
      </c>
      <c r="H971" t="s">
        <v>40</v>
      </c>
      <c r="I971">
        <v>160</v>
      </c>
      <c r="K971" t="s">
        <v>1293</v>
      </c>
      <c r="L971" t="s">
        <v>1650</v>
      </c>
    </row>
    <row r="972" spans="1:12" x14ac:dyDescent="0.3">
      <c r="A972" t="s">
        <v>1123</v>
      </c>
      <c r="B972" t="s">
        <v>1467</v>
      </c>
      <c r="C972">
        <v>60</v>
      </c>
      <c r="D972" t="s">
        <v>1336</v>
      </c>
      <c r="E972" t="s">
        <v>31</v>
      </c>
      <c r="F972" t="s">
        <v>1307</v>
      </c>
      <c r="G972" s="8">
        <v>43549</v>
      </c>
      <c r="H972" t="s">
        <v>17</v>
      </c>
      <c r="I972">
        <v>160</v>
      </c>
      <c r="J972" t="s">
        <v>1287</v>
      </c>
      <c r="K972" t="s">
        <v>1293</v>
      </c>
      <c r="L972" s="8">
        <v>41347</v>
      </c>
    </row>
    <row r="973" spans="1:12" x14ac:dyDescent="0.3">
      <c r="A973" t="s">
        <v>1124</v>
      </c>
      <c r="B973" t="s">
        <v>1485</v>
      </c>
      <c r="C973">
        <v>25</v>
      </c>
      <c r="D973" t="s">
        <v>10</v>
      </c>
      <c r="E973" t="s">
        <v>31</v>
      </c>
      <c r="F973" t="s">
        <v>1291</v>
      </c>
      <c r="G973" t="s">
        <v>1295</v>
      </c>
      <c r="H973" t="s">
        <v>40</v>
      </c>
      <c r="I973">
        <v>180</v>
      </c>
      <c r="J973" t="s">
        <v>1283</v>
      </c>
      <c r="K973" t="s">
        <v>1283</v>
      </c>
      <c r="L973" t="s">
        <v>1651</v>
      </c>
    </row>
    <row r="974" spans="1:12" x14ac:dyDescent="0.3">
      <c r="A974" t="s">
        <v>1125</v>
      </c>
      <c r="B974" t="s">
        <v>1376</v>
      </c>
      <c r="C974">
        <v>35</v>
      </c>
      <c r="D974" t="s">
        <v>1336</v>
      </c>
      <c r="E974" t="s">
        <v>16</v>
      </c>
      <c r="F974" t="s">
        <v>1291</v>
      </c>
      <c r="G974" s="8">
        <v>43845</v>
      </c>
      <c r="H974" t="s">
        <v>21</v>
      </c>
      <c r="I974">
        <v>220</v>
      </c>
      <c r="J974" t="s">
        <v>1287</v>
      </c>
      <c r="K974" t="s">
        <v>1293</v>
      </c>
      <c r="L974" s="20">
        <v>40218</v>
      </c>
    </row>
    <row r="975" spans="1:12" x14ac:dyDescent="0.3">
      <c r="A975" t="s">
        <v>1126</v>
      </c>
      <c r="B975" t="s">
        <v>1376</v>
      </c>
      <c r="C975" t="s">
        <v>1304</v>
      </c>
      <c r="D975" t="s">
        <v>10</v>
      </c>
      <c r="E975" t="s">
        <v>11</v>
      </c>
      <c r="F975" t="s">
        <v>1298</v>
      </c>
      <c r="G975" s="20">
        <v>43195</v>
      </c>
      <c r="H975" t="s">
        <v>21</v>
      </c>
      <c r="I975">
        <v>200</v>
      </c>
      <c r="J975" t="s">
        <v>1305</v>
      </c>
      <c r="K975" t="s">
        <v>1293</v>
      </c>
      <c r="L975">
        <v>961815</v>
      </c>
    </row>
    <row r="976" spans="1:12" x14ac:dyDescent="0.3">
      <c r="A976" t="s">
        <v>1127</v>
      </c>
      <c r="B976" t="s">
        <v>1374</v>
      </c>
      <c r="C976" t="s">
        <v>1283</v>
      </c>
      <c r="D976" t="s">
        <v>15</v>
      </c>
      <c r="E976" t="s">
        <v>20</v>
      </c>
      <c r="F976" t="s">
        <v>1280</v>
      </c>
      <c r="G976" t="s">
        <v>1286</v>
      </c>
      <c r="H976" t="s">
        <v>12</v>
      </c>
      <c r="I976">
        <v>200</v>
      </c>
      <c r="J976" t="s">
        <v>1287</v>
      </c>
      <c r="K976" t="s">
        <v>1331</v>
      </c>
      <c r="L976" s="8">
        <v>41599</v>
      </c>
    </row>
    <row r="977" spans="1:12" x14ac:dyDescent="0.3">
      <c r="A977" t="s">
        <v>1128</v>
      </c>
      <c r="B977" t="s">
        <v>1371</v>
      </c>
      <c r="C977">
        <v>70</v>
      </c>
      <c r="D977" t="s">
        <v>15</v>
      </c>
      <c r="E977" t="s">
        <v>16</v>
      </c>
      <c r="F977" t="s">
        <v>1307</v>
      </c>
      <c r="G977" t="s">
        <v>1286</v>
      </c>
      <c r="H977" t="s">
        <v>17</v>
      </c>
      <c r="I977">
        <v>160</v>
      </c>
      <c r="J977" t="s">
        <v>1287</v>
      </c>
      <c r="K977" t="s">
        <v>1322</v>
      </c>
      <c r="L977" s="8">
        <v>35159</v>
      </c>
    </row>
    <row r="978" spans="1:12" x14ac:dyDescent="0.3">
      <c r="A978" t="s">
        <v>1129</v>
      </c>
      <c r="B978" t="s">
        <v>1374</v>
      </c>
      <c r="C978" t="s">
        <v>1283</v>
      </c>
      <c r="D978" t="s">
        <v>15</v>
      </c>
      <c r="E978" t="s">
        <v>11</v>
      </c>
      <c r="F978" t="s">
        <v>1291</v>
      </c>
      <c r="G978" s="8">
        <v>43549</v>
      </c>
      <c r="H978" t="s">
        <v>21</v>
      </c>
      <c r="I978">
        <v>160</v>
      </c>
      <c r="J978" t="s">
        <v>1287</v>
      </c>
      <c r="K978" t="s">
        <v>1293</v>
      </c>
      <c r="L978" s="20">
        <v>30202</v>
      </c>
    </row>
    <row r="979" spans="1:12" x14ac:dyDescent="0.3">
      <c r="A979" t="s">
        <v>1130</v>
      </c>
      <c r="B979" t="s">
        <v>1371</v>
      </c>
      <c r="C979">
        <v>70</v>
      </c>
      <c r="D979" t="s">
        <v>15</v>
      </c>
      <c r="E979" t="s">
        <v>20</v>
      </c>
      <c r="F979" t="s">
        <v>1298</v>
      </c>
      <c r="G979" s="8">
        <v>43845</v>
      </c>
      <c r="H979" t="s">
        <v>1292</v>
      </c>
      <c r="I979" t="s">
        <v>1292</v>
      </c>
      <c r="J979" t="s">
        <v>1287</v>
      </c>
      <c r="K979" t="s">
        <v>1293</v>
      </c>
      <c r="L979" t="s">
        <v>1331</v>
      </c>
    </row>
    <row r="980" spans="1:12" x14ac:dyDescent="0.3">
      <c r="A980" t="s">
        <v>1131</v>
      </c>
      <c r="B980" t="s">
        <v>1371</v>
      </c>
      <c r="C980">
        <v>60</v>
      </c>
      <c r="D980" t="s">
        <v>1336</v>
      </c>
      <c r="E980" t="s">
        <v>27</v>
      </c>
      <c r="F980" t="s">
        <v>1284</v>
      </c>
      <c r="G980" s="20">
        <v>43195</v>
      </c>
      <c r="H980" t="s">
        <v>17</v>
      </c>
      <c r="I980">
        <v>160</v>
      </c>
      <c r="J980" t="s">
        <v>1305</v>
      </c>
      <c r="K980" t="s">
        <v>1288</v>
      </c>
      <c r="L980" s="8">
        <v>19020</v>
      </c>
    </row>
    <row r="981" spans="1:12" x14ac:dyDescent="0.3">
      <c r="A981" t="s">
        <v>1132</v>
      </c>
      <c r="B981" t="s">
        <v>1373</v>
      </c>
      <c r="C981" t="s">
        <v>1283</v>
      </c>
      <c r="D981" t="s">
        <v>10</v>
      </c>
      <c r="E981" t="s">
        <v>11</v>
      </c>
      <c r="F981" t="s">
        <v>1291</v>
      </c>
      <c r="G981" s="8">
        <v>43845</v>
      </c>
      <c r="H981" t="s">
        <v>17</v>
      </c>
      <c r="I981" t="s">
        <v>1292</v>
      </c>
      <c r="K981" t="s">
        <v>1283</v>
      </c>
      <c r="L981" s="20">
        <v>19706</v>
      </c>
    </row>
    <row r="982" spans="1:12" x14ac:dyDescent="0.3">
      <c r="A982" t="s">
        <v>1133</v>
      </c>
      <c r="B982" t="s">
        <v>1374</v>
      </c>
      <c r="C982" t="s">
        <v>1304</v>
      </c>
      <c r="D982" t="s">
        <v>1336</v>
      </c>
      <c r="E982" t="s">
        <v>31</v>
      </c>
      <c r="F982" t="s">
        <v>1298</v>
      </c>
      <c r="G982" t="s">
        <v>1286</v>
      </c>
      <c r="H982" t="s">
        <v>21</v>
      </c>
      <c r="I982">
        <v>200</v>
      </c>
      <c r="J982" t="s">
        <v>1281</v>
      </c>
      <c r="K982" t="s">
        <v>1288</v>
      </c>
      <c r="L982" t="s">
        <v>1652</v>
      </c>
    </row>
    <row r="983" spans="1:12" x14ac:dyDescent="0.3">
      <c r="A983" t="s">
        <v>1134</v>
      </c>
      <c r="B983" t="s">
        <v>1469</v>
      </c>
      <c r="C983" t="s">
        <v>1304</v>
      </c>
      <c r="D983" t="s">
        <v>15</v>
      </c>
      <c r="E983" t="s">
        <v>16</v>
      </c>
      <c r="F983" t="s">
        <v>1280</v>
      </c>
      <c r="G983" s="8">
        <v>43845</v>
      </c>
      <c r="H983" t="s">
        <v>1292</v>
      </c>
      <c r="I983" t="s">
        <v>1292</v>
      </c>
      <c r="J983" t="s">
        <v>1283</v>
      </c>
      <c r="K983" t="s">
        <v>1331</v>
      </c>
      <c r="L983" s="8">
        <v>30477</v>
      </c>
    </row>
    <row r="984" spans="1:12" x14ac:dyDescent="0.3">
      <c r="A984" t="s">
        <v>1135</v>
      </c>
      <c r="B984" t="s">
        <v>1375</v>
      </c>
      <c r="C984" t="s">
        <v>1283</v>
      </c>
      <c r="D984" t="s">
        <v>1336</v>
      </c>
      <c r="E984" t="s">
        <v>11</v>
      </c>
      <c r="F984" t="s">
        <v>1280</v>
      </c>
      <c r="G984" s="20">
        <v>43195</v>
      </c>
      <c r="H984" t="s">
        <v>12</v>
      </c>
      <c r="I984" t="s">
        <v>1292</v>
      </c>
      <c r="J984" t="s">
        <v>1281</v>
      </c>
      <c r="K984" t="s">
        <v>1322</v>
      </c>
      <c r="L984" s="8">
        <v>29866</v>
      </c>
    </row>
    <row r="985" spans="1:12" x14ac:dyDescent="0.3">
      <c r="A985" t="s">
        <v>1136</v>
      </c>
      <c r="B985" t="s">
        <v>1375</v>
      </c>
      <c r="C985" t="s">
        <v>1304</v>
      </c>
      <c r="D985" t="s">
        <v>10</v>
      </c>
      <c r="E985" t="s">
        <v>11</v>
      </c>
      <c r="F985" t="s">
        <v>1291</v>
      </c>
      <c r="G985" s="8">
        <v>43549</v>
      </c>
      <c r="H985" t="s">
        <v>21</v>
      </c>
      <c r="I985">
        <v>180</v>
      </c>
      <c r="J985" t="s">
        <v>1281</v>
      </c>
      <c r="K985" t="s">
        <v>1283</v>
      </c>
      <c r="L985" s="8">
        <v>34621</v>
      </c>
    </row>
    <row r="986" spans="1:12" x14ac:dyDescent="0.3">
      <c r="A986" t="s">
        <v>1137</v>
      </c>
      <c r="B986" t="s">
        <v>1374</v>
      </c>
      <c r="C986">
        <v>60</v>
      </c>
      <c r="D986" t="s">
        <v>1336</v>
      </c>
      <c r="E986" t="s">
        <v>31</v>
      </c>
      <c r="F986" t="s">
        <v>1291</v>
      </c>
      <c r="G986" t="s">
        <v>1295</v>
      </c>
      <c r="H986" t="s">
        <v>1292</v>
      </c>
      <c r="I986">
        <v>160</v>
      </c>
      <c r="J986" t="s">
        <v>1283</v>
      </c>
      <c r="K986" t="s">
        <v>1288</v>
      </c>
      <c r="L986" s="8">
        <v>24787</v>
      </c>
    </row>
    <row r="987" spans="1:12" x14ac:dyDescent="0.3">
      <c r="A987" t="s">
        <v>1138</v>
      </c>
      <c r="B987" t="s">
        <v>1374</v>
      </c>
      <c r="C987">
        <v>25</v>
      </c>
      <c r="D987" t="s">
        <v>10</v>
      </c>
      <c r="E987" t="s">
        <v>20</v>
      </c>
      <c r="F987" t="s">
        <v>1307</v>
      </c>
      <c r="G987" s="8">
        <v>43845</v>
      </c>
      <c r="H987" t="s">
        <v>17</v>
      </c>
      <c r="I987" t="s">
        <v>1292</v>
      </c>
      <c r="J987" t="s">
        <v>1305</v>
      </c>
      <c r="K987" t="s">
        <v>1293</v>
      </c>
      <c r="L987" s="8">
        <v>28237</v>
      </c>
    </row>
    <row r="988" spans="1:12" x14ac:dyDescent="0.3">
      <c r="A988" t="s">
        <v>1139</v>
      </c>
      <c r="B988" t="s">
        <v>1467</v>
      </c>
      <c r="C988">
        <v>60</v>
      </c>
      <c r="D988" t="s">
        <v>1336</v>
      </c>
      <c r="E988" t="s">
        <v>27</v>
      </c>
      <c r="F988" t="s">
        <v>1298</v>
      </c>
      <c r="G988" t="s">
        <v>1295</v>
      </c>
      <c r="H988" t="s">
        <v>1292</v>
      </c>
      <c r="I988">
        <v>200</v>
      </c>
      <c r="J988" t="s">
        <v>1283</v>
      </c>
      <c r="K988" t="s">
        <v>1293</v>
      </c>
      <c r="L988" s="8">
        <v>19154</v>
      </c>
    </row>
    <row r="989" spans="1:12" x14ac:dyDescent="0.3">
      <c r="A989" t="s">
        <v>1140</v>
      </c>
      <c r="B989" t="s">
        <v>1373</v>
      </c>
      <c r="C989">
        <v>70</v>
      </c>
      <c r="D989" t="s">
        <v>10</v>
      </c>
      <c r="E989" t="s">
        <v>31</v>
      </c>
      <c r="F989" t="s">
        <v>1291</v>
      </c>
      <c r="G989" t="s">
        <v>1286</v>
      </c>
      <c r="H989" t="s">
        <v>17</v>
      </c>
      <c r="I989">
        <v>220</v>
      </c>
      <c r="J989" t="s">
        <v>1305</v>
      </c>
      <c r="K989" t="s">
        <v>1283</v>
      </c>
      <c r="L989" s="8">
        <v>27636</v>
      </c>
    </row>
    <row r="990" spans="1:12" x14ac:dyDescent="0.3">
      <c r="A990" t="s">
        <v>1141</v>
      </c>
      <c r="B990" t="s">
        <v>1374</v>
      </c>
      <c r="C990">
        <v>60</v>
      </c>
      <c r="D990" t="s">
        <v>10</v>
      </c>
      <c r="E990" t="s">
        <v>27</v>
      </c>
      <c r="F990" t="s">
        <v>1307</v>
      </c>
      <c r="G990" s="8">
        <v>43549</v>
      </c>
      <c r="H990" t="s">
        <v>21</v>
      </c>
      <c r="I990" t="s">
        <v>1292</v>
      </c>
      <c r="J990" t="s">
        <v>1281</v>
      </c>
      <c r="K990" t="s">
        <v>1293</v>
      </c>
      <c r="L990" t="s">
        <v>1653</v>
      </c>
    </row>
    <row r="991" spans="1:12" x14ac:dyDescent="0.3">
      <c r="A991" t="s">
        <v>1142</v>
      </c>
      <c r="B991" t="s">
        <v>1467</v>
      </c>
      <c r="C991">
        <v>70</v>
      </c>
      <c r="D991" t="s">
        <v>15</v>
      </c>
      <c r="E991" t="s">
        <v>20</v>
      </c>
      <c r="F991" t="s">
        <v>1307</v>
      </c>
      <c r="G991" s="8">
        <v>43549</v>
      </c>
      <c r="H991" t="s">
        <v>21</v>
      </c>
      <c r="I991">
        <v>160</v>
      </c>
      <c r="J991" t="s">
        <v>1305</v>
      </c>
      <c r="K991" t="s">
        <v>1288</v>
      </c>
      <c r="L991" t="s">
        <v>1654</v>
      </c>
    </row>
    <row r="992" spans="1:12" x14ac:dyDescent="0.3">
      <c r="A992" t="s">
        <v>1143</v>
      </c>
      <c r="B992" t="s">
        <v>1371</v>
      </c>
      <c r="C992" t="s">
        <v>1304</v>
      </c>
      <c r="D992" t="s">
        <v>10</v>
      </c>
      <c r="E992" t="s">
        <v>11</v>
      </c>
      <c r="F992" t="s">
        <v>1291</v>
      </c>
      <c r="G992" s="8">
        <v>43845</v>
      </c>
      <c r="H992" t="s">
        <v>40</v>
      </c>
      <c r="I992">
        <v>180</v>
      </c>
      <c r="K992" t="s">
        <v>1288</v>
      </c>
      <c r="L992" s="8">
        <v>28561</v>
      </c>
    </row>
    <row r="993" spans="1:12" x14ac:dyDescent="0.3">
      <c r="A993" t="s">
        <v>1144</v>
      </c>
      <c r="B993" t="s">
        <v>1376</v>
      </c>
      <c r="C993">
        <v>25</v>
      </c>
      <c r="D993" t="s">
        <v>15</v>
      </c>
      <c r="E993" t="s">
        <v>27</v>
      </c>
      <c r="F993" t="s">
        <v>1280</v>
      </c>
      <c r="G993" s="8">
        <v>43549</v>
      </c>
      <c r="H993" t="s">
        <v>40</v>
      </c>
      <c r="I993">
        <v>200</v>
      </c>
      <c r="J993" t="s">
        <v>1283</v>
      </c>
      <c r="K993" t="s">
        <v>1293</v>
      </c>
      <c r="L993" s="8">
        <v>21107</v>
      </c>
    </row>
    <row r="994" spans="1:12" x14ac:dyDescent="0.3">
      <c r="A994" t="s">
        <v>1145</v>
      </c>
      <c r="B994" t="s">
        <v>1376</v>
      </c>
      <c r="C994" t="s">
        <v>1304</v>
      </c>
      <c r="D994" t="s">
        <v>15</v>
      </c>
      <c r="E994" t="s">
        <v>16</v>
      </c>
      <c r="F994" t="s">
        <v>1298</v>
      </c>
      <c r="G994" s="8">
        <v>43845</v>
      </c>
      <c r="H994" t="s">
        <v>40</v>
      </c>
      <c r="I994">
        <v>180</v>
      </c>
      <c r="K994" t="s">
        <v>1293</v>
      </c>
      <c r="L994" s="8">
        <v>33940</v>
      </c>
    </row>
    <row r="995" spans="1:12" x14ac:dyDescent="0.3">
      <c r="A995" t="s">
        <v>1146</v>
      </c>
      <c r="B995" t="s">
        <v>1371</v>
      </c>
      <c r="C995">
        <v>35</v>
      </c>
      <c r="D995" t="s">
        <v>15</v>
      </c>
      <c r="E995" t="s">
        <v>16</v>
      </c>
      <c r="F995" t="s">
        <v>1298</v>
      </c>
      <c r="G995" s="8">
        <v>43845</v>
      </c>
      <c r="H995" t="s">
        <v>21</v>
      </c>
      <c r="I995">
        <v>220</v>
      </c>
      <c r="J995" t="s">
        <v>1281</v>
      </c>
      <c r="K995" t="s">
        <v>1331</v>
      </c>
      <c r="L995" t="s">
        <v>1655</v>
      </c>
    </row>
    <row r="996" spans="1:12" x14ac:dyDescent="0.3">
      <c r="A996" t="s">
        <v>1147</v>
      </c>
      <c r="B996" t="s">
        <v>1370</v>
      </c>
      <c r="C996" t="s">
        <v>1304</v>
      </c>
      <c r="D996" t="s">
        <v>1336</v>
      </c>
      <c r="E996" t="s">
        <v>31</v>
      </c>
      <c r="F996" t="s">
        <v>1280</v>
      </c>
      <c r="G996" t="s">
        <v>1295</v>
      </c>
      <c r="H996" t="s">
        <v>12</v>
      </c>
      <c r="I996" t="s">
        <v>1292</v>
      </c>
      <c r="J996" t="s">
        <v>1283</v>
      </c>
      <c r="K996" t="s">
        <v>1322</v>
      </c>
      <c r="L996" s="20">
        <v>38508</v>
      </c>
    </row>
    <row r="997" spans="1:12" x14ac:dyDescent="0.3">
      <c r="A997" t="s">
        <v>1148</v>
      </c>
      <c r="B997" t="s">
        <v>1467</v>
      </c>
      <c r="C997">
        <v>70</v>
      </c>
      <c r="D997" t="s">
        <v>1336</v>
      </c>
      <c r="E997" t="s">
        <v>20</v>
      </c>
      <c r="F997" t="s">
        <v>1291</v>
      </c>
      <c r="G997" s="8">
        <v>43549</v>
      </c>
      <c r="H997" t="s">
        <v>21</v>
      </c>
      <c r="I997" t="s">
        <v>1292</v>
      </c>
      <c r="J997" t="s">
        <v>1281</v>
      </c>
      <c r="K997" t="s">
        <v>1283</v>
      </c>
      <c r="L997" s="20">
        <v>26426</v>
      </c>
    </row>
    <row r="998" spans="1:12" x14ac:dyDescent="0.3">
      <c r="A998" t="s">
        <v>1149</v>
      </c>
      <c r="B998" t="s">
        <v>1467</v>
      </c>
      <c r="C998" t="s">
        <v>1304</v>
      </c>
      <c r="D998" t="s">
        <v>1336</v>
      </c>
      <c r="E998" t="s">
        <v>31</v>
      </c>
      <c r="F998" t="s">
        <v>1298</v>
      </c>
      <c r="G998" s="8">
        <v>43845</v>
      </c>
      <c r="H998" t="s">
        <v>1292</v>
      </c>
      <c r="I998">
        <v>160</v>
      </c>
      <c r="K998" t="s">
        <v>1288</v>
      </c>
      <c r="L998" s="20">
        <v>29842</v>
      </c>
    </row>
    <row r="999" spans="1:12" x14ac:dyDescent="0.3">
      <c r="A999" t="s">
        <v>1150</v>
      </c>
      <c r="B999" t="s">
        <v>1371</v>
      </c>
      <c r="C999" t="s">
        <v>1304</v>
      </c>
      <c r="D999" t="s">
        <v>1336</v>
      </c>
      <c r="E999" t="s">
        <v>31</v>
      </c>
      <c r="F999" t="s">
        <v>1291</v>
      </c>
      <c r="G999" t="s">
        <v>1295</v>
      </c>
      <c r="H999" t="s">
        <v>21</v>
      </c>
      <c r="I999" t="s">
        <v>1292</v>
      </c>
      <c r="J999" t="s">
        <v>1281</v>
      </c>
      <c r="K999" t="s">
        <v>1283</v>
      </c>
      <c r="L999" t="s">
        <v>1656</v>
      </c>
    </row>
    <row r="1000" spans="1:12" x14ac:dyDescent="0.3">
      <c r="A1000" t="s">
        <v>1151</v>
      </c>
      <c r="B1000" t="s">
        <v>1469</v>
      </c>
      <c r="C1000">
        <v>25</v>
      </c>
      <c r="D1000" t="s">
        <v>10</v>
      </c>
      <c r="E1000" t="s">
        <v>31</v>
      </c>
      <c r="F1000" t="s">
        <v>1291</v>
      </c>
      <c r="G1000" s="20">
        <v>43195</v>
      </c>
      <c r="H1000" t="s">
        <v>21</v>
      </c>
      <c r="I1000">
        <v>200</v>
      </c>
      <c r="J1000" t="s">
        <v>1283</v>
      </c>
      <c r="K1000" t="s">
        <v>1331</v>
      </c>
      <c r="L1000" s="8">
        <v>31328</v>
      </c>
    </row>
    <row r="1001" spans="1:12" x14ac:dyDescent="0.3">
      <c r="A1001" t="s">
        <v>1152</v>
      </c>
      <c r="B1001" t="s">
        <v>1377</v>
      </c>
      <c r="C1001" t="s">
        <v>1304</v>
      </c>
      <c r="D1001" t="s">
        <v>10</v>
      </c>
      <c r="E1001" t="s">
        <v>16</v>
      </c>
      <c r="F1001" t="s">
        <v>1307</v>
      </c>
      <c r="G1001" t="s">
        <v>1295</v>
      </c>
      <c r="H1001" t="s">
        <v>17</v>
      </c>
      <c r="I1001">
        <v>220</v>
      </c>
      <c r="J1001" t="s">
        <v>1283</v>
      </c>
      <c r="K1001" t="s">
        <v>1288</v>
      </c>
      <c r="L1001" s="8">
        <v>38291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L1001"/>
  <sheetViews>
    <sheetView topLeftCell="E1" zoomScaleNormal="100" workbookViewId="0">
      <selection activeCell="I2" sqref="I2:I1001"/>
    </sheetView>
  </sheetViews>
  <sheetFormatPr defaultColWidth="8.88671875" defaultRowHeight="14.4" x14ac:dyDescent="0.3"/>
  <cols>
    <col min="1" max="1" width="11.44140625" bestFit="1" customWidth="1"/>
    <col min="2" max="2" width="23" bestFit="1" customWidth="1"/>
    <col min="3" max="3" width="6.44140625" style="1" bestFit="1" customWidth="1"/>
    <col min="4" max="4" width="16" style="1" bestFit="1" customWidth="1"/>
    <col min="5" max="5" width="17.44140625" style="1" customWidth="1"/>
    <col min="6" max="6" width="13.33203125" bestFit="1" customWidth="1"/>
    <col min="7" max="7" width="13.44140625" bestFit="1" customWidth="1"/>
    <col min="8" max="8" width="25.6640625" bestFit="1" customWidth="1"/>
    <col min="9" max="9" width="25.6640625" style="8" bestFit="1" customWidth="1"/>
    <col min="10" max="10" width="16.44140625" bestFit="1" customWidth="1"/>
    <col min="11" max="11" width="13.44140625" style="7" bestFit="1" customWidth="1"/>
    <col min="13" max="13" width="11.88671875" bestFit="1" customWidth="1"/>
  </cols>
  <sheetData>
    <row r="1" spans="1:12" x14ac:dyDescent="0.3">
      <c r="A1" t="s">
        <v>1249</v>
      </c>
      <c r="B1" t="s">
        <v>0</v>
      </c>
      <c r="C1" s="1" t="s">
        <v>1</v>
      </c>
      <c r="D1" s="1" t="s">
        <v>1257</v>
      </c>
      <c r="E1" t="s">
        <v>2</v>
      </c>
      <c r="F1" t="s">
        <v>3</v>
      </c>
      <c r="G1" t="s">
        <v>4</v>
      </c>
      <c r="H1" s="8" t="s">
        <v>5</v>
      </c>
      <c r="I1" t="s">
        <v>6</v>
      </c>
      <c r="J1" t="s">
        <v>7</v>
      </c>
      <c r="K1" s="7" t="s">
        <v>1219</v>
      </c>
    </row>
    <row r="2" spans="1:12" x14ac:dyDescent="0.3">
      <c r="A2" t="s">
        <v>8</v>
      </c>
      <c r="B2" s="12" t="s">
        <v>9</v>
      </c>
      <c r="C2" s="2">
        <v>25</v>
      </c>
      <c r="D2" s="2" t="s">
        <v>1259</v>
      </c>
      <c r="E2" t="s">
        <v>10</v>
      </c>
      <c r="F2" t="s">
        <v>11</v>
      </c>
      <c r="G2" t="s">
        <v>1154</v>
      </c>
      <c r="H2" s="3">
        <v>43845</v>
      </c>
      <c r="I2" t="s">
        <v>12</v>
      </c>
      <c r="J2">
        <v>200</v>
      </c>
      <c r="K2" s="7">
        <v>452.11</v>
      </c>
      <c r="L2" s="2"/>
    </row>
    <row r="3" spans="1:12" x14ac:dyDescent="0.3">
      <c r="A3" t="s">
        <v>25</v>
      </c>
      <c r="B3" t="s">
        <v>26</v>
      </c>
      <c r="C3" s="2">
        <v>46</v>
      </c>
      <c r="D3" s="2" t="s">
        <v>1260</v>
      </c>
      <c r="E3" t="s">
        <v>10</v>
      </c>
      <c r="F3" t="s">
        <v>27</v>
      </c>
      <c r="G3" t="s">
        <v>1154</v>
      </c>
      <c r="H3" s="3">
        <v>43549</v>
      </c>
      <c r="I3" t="s">
        <v>12</v>
      </c>
      <c r="J3">
        <v>180</v>
      </c>
      <c r="K3" s="7">
        <v>177.79</v>
      </c>
      <c r="L3" s="2"/>
    </row>
    <row r="4" spans="1:12" x14ac:dyDescent="0.3">
      <c r="A4" t="s">
        <v>32</v>
      </c>
      <c r="B4" t="s">
        <v>33</v>
      </c>
      <c r="C4" s="2">
        <v>60</v>
      </c>
      <c r="D4" s="2" t="s">
        <v>1262</v>
      </c>
      <c r="E4" t="s">
        <v>10</v>
      </c>
      <c r="F4" t="s">
        <v>11</v>
      </c>
      <c r="G4" t="s">
        <v>1272</v>
      </c>
      <c r="H4" s="3">
        <v>43845</v>
      </c>
      <c r="I4" t="s">
        <v>12</v>
      </c>
      <c r="J4">
        <v>180</v>
      </c>
      <c r="K4" s="7">
        <v>73.3</v>
      </c>
      <c r="L4" s="2"/>
    </row>
    <row r="5" spans="1:12" x14ac:dyDescent="0.3">
      <c r="A5" t="s">
        <v>34</v>
      </c>
      <c r="B5" t="s">
        <v>35</v>
      </c>
      <c r="C5" s="2">
        <v>40</v>
      </c>
      <c r="D5" s="2" t="s">
        <v>1260</v>
      </c>
      <c r="E5" t="s">
        <v>15</v>
      </c>
      <c r="F5" t="s">
        <v>1272</v>
      </c>
      <c r="G5" t="s">
        <v>1155</v>
      </c>
      <c r="H5" s="3">
        <v>43881</v>
      </c>
      <c r="I5" t="s">
        <v>12</v>
      </c>
      <c r="J5">
        <v>220</v>
      </c>
      <c r="K5" s="7">
        <v>66.66</v>
      </c>
      <c r="L5" s="2"/>
    </row>
    <row r="6" spans="1:12" x14ac:dyDescent="0.3">
      <c r="A6" t="s">
        <v>41</v>
      </c>
      <c r="B6" t="s">
        <v>42</v>
      </c>
      <c r="C6" s="2">
        <v>40</v>
      </c>
      <c r="D6" s="2" t="s">
        <v>1260</v>
      </c>
      <c r="E6" t="s">
        <v>15</v>
      </c>
      <c r="F6" t="s">
        <v>16</v>
      </c>
      <c r="G6" t="s">
        <v>1155</v>
      </c>
      <c r="H6" s="3">
        <v>43549</v>
      </c>
      <c r="I6" t="s">
        <v>12</v>
      </c>
      <c r="J6">
        <v>180</v>
      </c>
      <c r="K6" s="7">
        <v>79.260000000000005</v>
      </c>
      <c r="L6" s="2"/>
    </row>
    <row r="7" spans="1:12" x14ac:dyDescent="0.3">
      <c r="A7" t="s">
        <v>55</v>
      </c>
      <c r="B7" t="s">
        <v>56</v>
      </c>
      <c r="C7" s="2">
        <v>25</v>
      </c>
      <c r="D7" s="2" t="s">
        <v>1259</v>
      </c>
      <c r="E7" t="s">
        <v>10</v>
      </c>
      <c r="F7" t="s">
        <v>20</v>
      </c>
      <c r="G7" t="s">
        <v>1156</v>
      </c>
      <c r="H7" s="3">
        <v>43845</v>
      </c>
      <c r="I7" t="s">
        <v>12</v>
      </c>
      <c r="J7">
        <v>200</v>
      </c>
      <c r="K7" s="7">
        <v>433.74</v>
      </c>
      <c r="L7" s="2"/>
    </row>
    <row r="8" spans="1:12" x14ac:dyDescent="0.3">
      <c r="A8" t="s">
        <v>71</v>
      </c>
      <c r="B8" t="s">
        <v>72</v>
      </c>
      <c r="C8" s="2">
        <v>25</v>
      </c>
      <c r="D8" s="2" t="s">
        <v>1259</v>
      </c>
      <c r="E8" t="s">
        <v>15</v>
      </c>
      <c r="F8" t="s">
        <v>1272</v>
      </c>
      <c r="G8" t="s">
        <v>1272</v>
      </c>
      <c r="H8" s="3">
        <v>43845</v>
      </c>
      <c r="I8" t="s">
        <v>12</v>
      </c>
      <c r="J8">
        <v>200</v>
      </c>
      <c r="K8" s="7">
        <v>294.32</v>
      </c>
      <c r="L8" s="2"/>
    </row>
    <row r="9" spans="1:12" x14ac:dyDescent="0.3">
      <c r="A9" t="s">
        <v>73</v>
      </c>
      <c r="B9" t="s">
        <v>74</v>
      </c>
      <c r="C9" s="2">
        <v>70</v>
      </c>
      <c r="D9" s="2" t="s">
        <v>1262</v>
      </c>
      <c r="E9" t="s">
        <v>10</v>
      </c>
      <c r="F9" t="s">
        <v>20</v>
      </c>
      <c r="G9" t="s">
        <v>1154</v>
      </c>
      <c r="H9" s="3">
        <v>43845</v>
      </c>
      <c r="I9" t="s">
        <v>12</v>
      </c>
      <c r="J9">
        <v>220</v>
      </c>
      <c r="K9" s="7">
        <v>463.46</v>
      </c>
      <c r="L9" s="2"/>
    </row>
    <row r="10" spans="1:12" x14ac:dyDescent="0.3">
      <c r="A10" t="s">
        <v>80</v>
      </c>
      <c r="B10" t="s">
        <v>81</v>
      </c>
      <c r="C10" s="2">
        <v>60</v>
      </c>
      <c r="D10" s="2" t="s">
        <v>1262</v>
      </c>
      <c r="E10" t="s">
        <v>15</v>
      </c>
      <c r="F10" t="s">
        <v>11</v>
      </c>
      <c r="G10" t="s">
        <v>1157</v>
      </c>
      <c r="H10" s="3">
        <v>43800</v>
      </c>
      <c r="I10" t="s">
        <v>12</v>
      </c>
      <c r="J10">
        <v>146</v>
      </c>
      <c r="K10" s="7">
        <v>60.94</v>
      </c>
      <c r="L10" s="2"/>
    </row>
    <row r="11" spans="1:12" x14ac:dyDescent="0.3">
      <c r="A11" t="s">
        <v>84</v>
      </c>
      <c r="B11" t="s">
        <v>85</v>
      </c>
      <c r="C11" s="2">
        <v>40</v>
      </c>
      <c r="D11" s="2" t="s">
        <v>1260</v>
      </c>
      <c r="E11" t="s">
        <v>15</v>
      </c>
      <c r="F11" t="s">
        <v>27</v>
      </c>
      <c r="G11" t="s">
        <v>1154</v>
      </c>
      <c r="H11" s="3">
        <v>43195</v>
      </c>
      <c r="I11" t="s">
        <v>12</v>
      </c>
      <c r="J11">
        <v>180</v>
      </c>
      <c r="K11" s="7">
        <v>288.63</v>
      </c>
      <c r="L11" s="2"/>
    </row>
    <row r="12" spans="1:12" x14ac:dyDescent="0.3">
      <c r="A12" t="s">
        <v>102</v>
      </c>
      <c r="B12" t="s">
        <v>103</v>
      </c>
      <c r="C12" s="2">
        <v>35</v>
      </c>
      <c r="D12" s="2" t="s">
        <v>1261</v>
      </c>
      <c r="E12" t="s">
        <v>15</v>
      </c>
      <c r="F12" t="s">
        <v>11</v>
      </c>
      <c r="G12" t="s">
        <v>1272</v>
      </c>
      <c r="H12" s="3">
        <v>43195</v>
      </c>
      <c r="I12" t="s">
        <v>12</v>
      </c>
      <c r="J12">
        <v>220</v>
      </c>
      <c r="K12" s="7">
        <v>97.17</v>
      </c>
      <c r="L12" s="2"/>
    </row>
    <row r="13" spans="1:12" x14ac:dyDescent="0.3">
      <c r="A13" t="s">
        <v>113</v>
      </c>
      <c r="B13" t="s">
        <v>114</v>
      </c>
      <c r="C13" s="2">
        <v>35</v>
      </c>
      <c r="D13" s="2" t="s">
        <v>1261</v>
      </c>
      <c r="E13" t="s">
        <v>15</v>
      </c>
      <c r="F13" t="s">
        <v>27</v>
      </c>
      <c r="G13" t="s">
        <v>1155</v>
      </c>
      <c r="H13" s="3">
        <v>43845</v>
      </c>
      <c r="I13" t="s">
        <v>12</v>
      </c>
      <c r="J13">
        <v>160</v>
      </c>
      <c r="K13" s="7">
        <v>336.83</v>
      </c>
      <c r="L13" s="2"/>
    </row>
    <row r="14" spans="1:12" x14ac:dyDescent="0.3">
      <c r="A14" t="s">
        <v>121</v>
      </c>
      <c r="B14" t="s">
        <v>122</v>
      </c>
      <c r="C14" s="2">
        <v>46</v>
      </c>
      <c r="D14" s="2" t="s">
        <v>1260</v>
      </c>
      <c r="E14" t="s">
        <v>15</v>
      </c>
      <c r="F14" t="s">
        <v>16</v>
      </c>
      <c r="G14" t="s">
        <v>1157</v>
      </c>
      <c r="H14" s="3">
        <v>43549</v>
      </c>
      <c r="I14" t="s">
        <v>12</v>
      </c>
      <c r="J14">
        <v>160</v>
      </c>
      <c r="K14" s="7">
        <v>490.32</v>
      </c>
      <c r="L14" s="2"/>
    </row>
    <row r="15" spans="1:12" x14ac:dyDescent="0.3">
      <c r="A15" t="s">
        <v>128</v>
      </c>
      <c r="B15" t="s">
        <v>122</v>
      </c>
      <c r="C15" s="2">
        <v>25</v>
      </c>
      <c r="D15" s="2" t="s">
        <v>1259</v>
      </c>
      <c r="E15" t="s">
        <v>10</v>
      </c>
      <c r="F15" t="s">
        <v>11</v>
      </c>
      <c r="G15" t="s">
        <v>1154</v>
      </c>
      <c r="H15" s="3">
        <v>43549</v>
      </c>
      <c r="I15" t="s">
        <v>12</v>
      </c>
      <c r="J15">
        <v>146</v>
      </c>
      <c r="K15" s="7">
        <v>418.74</v>
      </c>
      <c r="L15" s="2"/>
    </row>
    <row r="16" spans="1:12" x14ac:dyDescent="0.3">
      <c r="A16" t="s">
        <v>135</v>
      </c>
      <c r="B16" t="s">
        <v>136</v>
      </c>
      <c r="C16" s="2">
        <v>25</v>
      </c>
      <c r="D16" s="2" t="s">
        <v>1259</v>
      </c>
      <c r="E16" t="s">
        <v>15</v>
      </c>
      <c r="F16" t="s">
        <v>1272</v>
      </c>
      <c r="G16" t="s">
        <v>1154</v>
      </c>
      <c r="H16" s="3">
        <v>43845</v>
      </c>
      <c r="I16" t="s">
        <v>12</v>
      </c>
      <c r="J16">
        <v>146</v>
      </c>
      <c r="K16" s="7">
        <v>145.27000000000001</v>
      </c>
      <c r="L16" s="2"/>
    </row>
    <row r="17" spans="1:12" x14ac:dyDescent="0.3">
      <c r="A17" t="s">
        <v>145</v>
      </c>
      <c r="B17" t="s">
        <v>146</v>
      </c>
      <c r="C17" s="2">
        <v>40</v>
      </c>
      <c r="D17" s="2" t="s">
        <v>1260</v>
      </c>
      <c r="E17" t="s">
        <v>15</v>
      </c>
      <c r="F17" t="s">
        <v>20</v>
      </c>
      <c r="G17" t="s">
        <v>1155</v>
      </c>
      <c r="H17" s="3">
        <v>43800</v>
      </c>
      <c r="I17" t="s">
        <v>12</v>
      </c>
      <c r="J17">
        <v>200</v>
      </c>
      <c r="K17" s="7">
        <v>224.81</v>
      </c>
      <c r="L17" s="2"/>
    </row>
    <row r="18" spans="1:12" x14ac:dyDescent="0.3">
      <c r="A18" t="s">
        <v>150</v>
      </c>
      <c r="B18" t="s">
        <v>151</v>
      </c>
      <c r="C18" s="2">
        <v>60</v>
      </c>
      <c r="D18" s="2" t="s">
        <v>1262</v>
      </c>
      <c r="E18" t="s">
        <v>10</v>
      </c>
      <c r="F18" t="s">
        <v>16</v>
      </c>
      <c r="G18" t="s">
        <v>1154</v>
      </c>
      <c r="H18" s="3">
        <v>43800</v>
      </c>
      <c r="I18" t="s">
        <v>12</v>
      </c>
      <c r="J18">
        <v>220</v>
      </c>
      <c r="K18" s="7">
        <v>207.35</v>
      </c>
      <c r="L18" s="2"/>
    </row>
    <row r="19" spans="1:12" x14ac:dyDescent="0.3">
      <c r="A19" t="s">
        <v>153</v>
      </c>
      <c r="B19" t="s">
        <v>154</v>
      </c>
      <c r="C19" s="2">
        <v>25</v>
      </c>
      <c r="D19" s="2" t="s">
        <v>1259</v>
      </c>
      <c r="E19" t="s">
        <v>10</v>
      </c>
      <c r="F19" t="s">
        <v>11</v>
      </c>
      <c r="G19" t="s">
        <v>1155</v>
      </c>
      <c r="H19" s="3">
        <v>43549</v>
      </c>
      <c r="I19" t="s">
        <v>12</v>
      </c>
      <c r="J19">
        <v>220</v>
      </c>
      <c r="K19" s="7">
        <v>224.82</v>
      </c>
      <c r="L19" s="2"/>
    </row>
    <row r="20" spans="1:12" x14ac:dyDescent="0.3">
      <c r="A20" t="s">
        <v>157</v>
      </c>
      <c r="B20" t="s">
        <v>1235</v>
      </c>
      <c r="C20" s="2">
        <v>25</v>
      </c>
      <c r="D20" s="2" t="s">
        <v>1259</v>
      </c>
      <c r="E20" t="s">
        <v>15</v>
      </c>
      <c r="F20" t="s">
        <v>1272</v>
      </c>
      <c r="G20" t="s">
        <v>1154</v>
      </c>
      <c r="H20" s="3">
        <v>43800</v>
      </c>
      <c r="I20" t="s">
        <v>12</v>
      </c>
      <c r="J20">
        <v>220</v>
      </c>
      <c r="K20" s="7">
        <v>240.61</v>
      </c>
      <c r="L20" s="2"/>
    </row>
    <row r="21" spans="1:12" x14ac:dyDescent="0.3">
      <c r="A21" t="s">
        <v>160</v>
      </c>
      <c r="B21" t="s">
        <v>161</v>
      </c>
      <c r="C21" s="2">
        <v>46</v>
      </c>
      <c r="D21" s="2" t="s">
        <v>1260</v>
      </c>
      <c r="E21" t="s">
        <v>10</v>
      </c>
      <c r="F21" t="s">
        <v>11</v>
      </c>
      <c r="G21" t="s">
        <v>1157</v>
      </c>
      <c r="H21" s="3">
        <v>43845</v>
      </c>
      <c r="I21" t="s">
        <v>12</v>
      </c>
      <c r="J21">
        <v>200</v>
      </c>
      <c r="K21" s="7">
        <v>107.22</v>
      </c>
      <c r="L21" s="2"/>
    </row>
    <row r="22" spans="1:12" x14ac:dyDescent="0.3">
      <c r="A22" t="s">
        <v>199</v>
      </c>
      <c r="B22" t="s">
        <v>200</v>
      </c>
      <c r="C22" s="2">
        <v>40</v>
      </c>
      <c r="D22" s="2" t="s">
        <v>1260</v>
      </c>
      <c r="E22" t="s">
        <v>15</v>
      </c>
      <c r="F22" t="s">
        <v>27</v>
      </c>
      <c r="G22" t="s">
        <v>1154</v>
      </c>
      <c r="H22" s="3">
        <v>43881</v>
      </c>
      <c r="I22" t="s">
        <v>12</v>
      </c>
      <c r="J22">
        <v>200</v>
      </c>
      <c r="K22" s="7">
        <v>270.68</v>
      </c>
      <c r="L22" s="2"/>
    </row>
    <row r="23" spans="1:12" x14ac:dyDescent="0.3">
      <c r="A23" t="s">
        <v>206</v>
      </c>
      <c r="B23" t="s">
        <v>207</v>
      </c>
      <c r="C23" s="2">
        <v>40</v>
      </c>
      <c r="D23" s="2" t="s">
        <v>1260</v>
      </c>
      <c r="E23" t="s">
        <v>10</v>
      </c>
      <c r="F23" t="s">
        <v>20</v>
      </c>
      <c r="G23" t="s">
        <v>1272</v>
      </c>
      <c r="H23" s="3">
        <v>43845</v>
      </c>
      <c r="I23" t="s">
        <v>12</v>
      </c>
      <c r="J23">
        <v>220</v>
      </c>
      <c r="K23" s="7">
        <v>468.49</v>
      </c>
      <c r="L23" s="2"/>
    </row>
    <row r="24" spans="1:12" x14ac:dyDescent="0.3">
      <c r="A24" t="s">
        <v>214</v>
      </c>
      <c r="B24" t="s">
        <v>215</v>
      </c>
      <c r="C24" s="2">
        <v>40</v>
      </c>
      <c r="D24" s="2" t="s">
        <v>1260</v>
      </c>
      <c r="E24" t="s">
        <v>10</v>
      </c>
      <c r="F24" t="s">
        <v>16</v>
      </c>
      <c r="G24" t="s">
        <v>1155</v>
      </c>
      <c r="H24" s="3">
        <v>43881</v>
      </c>
      <c r="I24" t="s">
        <v>12</v>
      </c>
      <c r="J24">
        <v>146</v>
      </c>
      <c r="K24" s="7">
        <v>198.15</v>
      </c>
      <c r="L24" s="2"/>
    </row>
    <row r="25" spans="1:12" x14ac:dyDescent="0.3">
      <c r="A25" t="s">
        <v>216</v>
      </c>
      <c r="B25" t="s">
        <v>217</v>
      </c>
      <c r="C25" s="2">
        <v>70</v>
      </c>
      <c r="D25" s="2" t="s">
        <v>1262</v>
      </c>
      <c r="E25" t="s">
        <v>15</v>
      </c>
      <c r="F25" t="s">
        <v>20</v>
      </c>
      <c r="G25" t="s">
        <v>1157</v>
      </c>
      <c r="H25" s="3">
        <v>43881</v>
      </c>
      <c r="I25" t="s">
        <v>12</v>
      </c>
      <c r="J25">
        <v>146</v>
      </c>
      <c r="K25" s="7">
        <v>227.02</v>
      </c>
      <c r="L25" s="2"/>
    </row>
    <row r="26" spans="1:12" x14ac:dyDescent="0.3">
      <c r="A26" t="s">
        <v>222</v>
      </c>
      <c r="B26" t="s">
        <v>223</v>
      </c>
      <c r="C26" s="2">
        <v>46</v>
      </c>
      <c r="D26" s="2" t="s">
        <v>1260</v>
      </c>
      <c r="E26" t="s">
        <v>15</v>
      </c>
      <c r="F26" t="s">
        <v>1272</v>
      </c>
      <c r="G26" t="s">
        <v>1154</v>
      </c>
      <c r="H26" s="3">
        <v>43549</v>
      </c>
      <c r="I26" t="s">
        <v>12</v>
      </c>
      <c r="J26">
        <v>146</v>
      </c>
      <c r="K26" s="7">
        <v>413.77</v>
      </c>
      <c r="L26" s="2"/>
    </row>
    <row r="27" spans="1:12" x14ac:dyDescent="0.3">
      <c r="A27" t="s">
        <v>231</v>
      </c>
      <c r="B27" t="s">
        <v>232</v>
      </c>
      <c r="C27" s="2">
        <v>40</v>
      </c>
      <c r="D27" s="2" t="s">
        <v>1260</v>
      </c>
      <c r="E27" t="s">
        <v>10</v>
      </c>
      <c r="F27" t="s">
        <v>16</v>
      </c>
      <c r="G27" t="s">
        <v>1157</v>
      </c>
      <c r="H27" s="3">
        <v>43800</v>
      </c>
      <c r="I27" t="s">
        <v>12</v>
      </c>
      <c r="J27">
        <v>220</v>
      </c>
      <c r="K27" s="7">
        <v>188.42</v>
      </c>
      <c r="L27" s="2"/>
    </row>
    <row r="28" spans="1:12" x14ac:dyDescent="0.3">
      <c r="A28" t="s">
        <v>235</v>
      </c>
      <c r="B28" t="s">
        <v>236</v>
      </c>
      <c r="C28" s="2">
        <v>70</v>
      </c>
      <c r="D28" s="2" t="s">
        <v>1262</v>
      </c>
      <c r="E28" t="s">
        <v>15</v>
      </c>
      <c r="F28" t="s">
        <v>16</v>
      </c>
      <c r="G28" t="s">
        <v>1272</v>
      </c>
      <c r="H28" s="3">
        <v>43845</v>
      </c>
      <c r="I28" t="s">
        <v>12</v>
      </c>
      <c r="J28">
        <v>146</v>
      </c>
      <c r="K28" s="7">
        <v>443.47</v>
      </c>
      <c r="L28" s="2"/>
    </row>
    <row r="29" spans="1:12" x14ac:dyDescent="0.3">
      <c r="A29" t="s">
        <v>247</v>
      </c>
      <c r="B29" t="s">
        <v>248</v>
      </c>
      <c r="C29" s="2">
        <v>60</v>
      </c>
      <c r="D29" s="2" t="s">
        <v>1262</v>
      </c>
      <c r="E29" t="s">
        <v>10</v>
      </c>
      <c r="F29" t="s">
        <v>16</v>
      </c>
      <c r="G29" t="s">
        <v>1155</v>
      </c>
      <c r="H29" s="3">
        <v>43800</v>
      </c>
      <c r="I29" t="s">
        <v>12</v>
      </c>
      <c r="J29">
        <v>220</v>
      </c>
      <c r="K29" s="7">
        <v>266.24</v>
      </c>
      <c r="L29" s="2"/>
    </row>
    <row r="30" spans="1:12" x14ac:dyDescent="0.3">
      <c r="A30" t="s">
        <v>287</v>
      </c>
      <c r="B30" t="s">
        <v>288</v>
      </c>
      <c r="C30" s="2">
        <v>60</v>
      </c>
      <c r="D30" s="2" t="s">
        <v>1262</v>
      </c>
      <c r="E30" t="s">
        <v>15</v>
      </c>
      <c r="F30" t="s">
        <v>16</v>
      </c>
      <c r="G30" t="s">
        <v>1157</v>
      </c>
      <c r="H30" s="3">
        <v>43549</v>
      </c>
      <c r="I30" t="s">
        <v>12</v>
      </c>
      <c r="J30">
        <v>200</v>
      </c>
      <c r="K30" s="7">
        <v>478.37</v>
      </c>
      <c r="L30" s="2"/>
    </row>
    <row r="31" spans="1:12" x14ac:dyDescent="0.3">
      <c r="A31" t="s">
        <v>293</v>
      </c>
      <c r="B31" t="s">
        <v>120</v>
      </c>
      <c r="C31" s="2">
        <v>40</v>
      </c>
      <c r="D31" s="2" t="s">
        <v>1260</v>
      </c>
      <c r="E31" t="s">
        <v>10</v>
      </c>
      <c r="F31" t="s">
        <v>16</v>
      </c>
      <c r="G31" t="s">
        <v>1154</v>
      </c>
      <c r="H31" s="3">
        <v>43549</v>
      </c>
      <c r="I31" t="s">
        <v>12</v>
      </c>
      <c r="J31">
        <v>180</v>
      </c>
      <c r="K31" s="7">
        <v>223.14</v>
      </c>
      <c r="L31" s="2"/>
    </row>
    <row r="32" spans="1:12" x14ac:dyDescent="0.3">
      <c r="A32" t="s">
        <v>317</v>
      </c>
      <c r="B32" t="s">
        <v>318</v>
      </c>
      <c r="C32" s="2">
        <v>35</v>
      </c>
      <c r="D32" s="2" t="s">
        <v>1261</v>
      </c>
      <c r="E32" t="s">
        <v>15</v>
      </c>
      <c r="F32" t="s">
        <v>11</v>
      </c>
      <c r="G32" t="s">
        <v>1272</v>
      </c>
      <c r="H32" s="3">
        <v>43800</v>
      </c>
      <c r="I32" t="s">
        <v>12</v>
      </c>
      <c r="J32">
        <v>220</v>
      </c>
      <c r="K32" s="7">
        <v>288.83999999999997</v>
      </c>
      <c r="L32" s="2"/>
    </row>
    <row r="33" spans="1:12" x14ac:dyDescent="0.3">
      <c r="A33" t="s">
        <v>319</v>
      </c>
      <c r="B33" t="s">
        <v>320</v>
      </c>
      <c r="C33" s="2">
        <v>46</v>
      </c>
      <c r="D33" s="2" t="s">
        <v>1260</v>
      </c>
      <c r="E33" t="s">
        <v>10</v>
      </c>
      <c r="F33" t="s">
        <v>20</v>
      </c>
      <c r="G33" t="s">
        <v>1155</v>
      </c>
      <c r="H33" s="3">
        <v>43881</v>
      </c>
      <c r="I33" t="s">
        <v>12</v>
      </c>
      <c r="J33">
        <v>200</v>
      </c>
      <c r="K33" s="7">
        <v>236.59</v>
      </c>
      <c r="L33" s="2"/>
    </row>
    <row r="34" spans="1:12" x14ac:dyDescent="0.3">
      <c r="A34" t="s">
        <v>321</v>
      </c>
      <c r="B34" t="s">
        <v>322</v>
      </c>
      <c r="C34" s="2">
        <v>46</v>
      </c>
      <c r="D34" s="2" t="s">
        <v>1260</v>
      </c>
      <c r="E34" t="s">
        <v>15</v>
      </c>
      <c r="F34" t="s">
        <v>16</v>
      </c>
      <c r="G34" t="s">
        <v>1154</v>
      </c>
      <c r="H34" s="3">
        <v>43800</v>
      </c>
      <c r="I34" t="s">
        <v>12</v>
      </c>
      <c r="J34">
        <v>180</v>
      </c>
      <c r="K34" s="7">
        <v>474.51</v>
      </c>
      <c r="L34" s="2"/>
    </row>
    <row r="35" spans="1:12" x14ac:dyDescent="0.3">
      <c r="A35" t="s">
        <v>324</v>
      </c>
      <c r="B35" t="s">
        <v>9</v>
      </c>
      <c r="C35" s="2">
        <v>60</v>
      </c>
      <c r="D35" s="2" t="s">
        <v>1262</v>
      </c>
      <c r="E35" t="s">
        <v>15</v>
      </c>
      <c r="F35" t="s">
        <v>11</v>
      </c>
      <c r="G35" t="s">
        <v>1156</v>
      </c>
      <c r="H35" s="3">
        <v>43549</v>
      </c>
      <c r="I35" t="s">
        <v>12</v>
      </c>
      <c r="J35">
        <v>200</v>
      </c>
      <c r="K35" s="7">
        <v>104.38</v>
      </c>
      <c r="L35" s="2"/>
    </row>
    <row r="36" spans="1:12" x14ac:dyDescent="0.3">
      <c r="A36" t="s">
        <v>329</v>
      </c>
      <c r="B36" t="s">
        <v>9</v>
      </c>
      <c r="C36" s="2">
        <v>60</v>
      </c>
      <c r="D36" s="2" t="s">
        <v>1262</v>
      </c>
      <c r="E36" t="s">
        <v>15</v>
      </c>
      <c r="F36" t="s">
        <v>20</v>
      </c>
      <c r="G36" t="s">
        <v>1157</v>
      </c>
      <c r="H36" s="3">
        <v>43195</v>
      </c>
      <c r="I36" t="s">
        <v>12</v>
      </c>
      <c r="J36">
        <v>146</v>
      </c>
      <c r="K36" s="7">
        <v>392.86</v>
      </c>
      <c r="L36" s="2"/>
    </row>
    <row r="37" spans="1:12" x14ac:dyDescent="0.3">
      <c r="A37" t="s">
        <v>335</v>
      </c>
      <c r="B37" t="s">
        <v>9</v>
      </c>
      <c r="C37" s="2">
        <v>46</v>
      </c>
      <c r="D37" s="2" t="s">
        <v>1260</v>
      </c>
      <c r="E37" t="s">
        <v>10</v>
      </c>
      <c r="F37" t="s">
        <v>11</v>
      </c>
      <c r="G37" t="s">
        <v>1156</v>
      </c>
      <c r="H37" s="3">
        <v>43800</v>
      </c>
      <c r="I37" t="s">
        <v>12</v>
      </c>
      <c r="J37">
        <v>180</v>
      </c>
      <c r="K37" s="7">
        <v>288.14</v>
      </c>
      <c r="L37" s="2"/>
    </row>
    <row r="38" spans="1:12" x14ac:dyDescent="0.3">
      <c r="A38" t="s">
        <v>339</v>
      </c>
      <c r="B38" t="s">
        <v>124</v>
      </c>
      <c r="C38" s="2">
        <v>35</v>
      </c>
      <c r="D38" s="2" t="s">
        <v>1261</v>
      </c>
      <c r="E38" t="s">
        <v>15</v>
      </c>
      <c r="F38" t="s">
        <v>27</v>
      </c>
      <c r="G38" t="s">
        <v>1155</v>
      </c>
      <c r="H38" s="3">
        <v>43881</v>
      </c>
      <c r="I38" t="s">
        <v>12</v>
      </c>
      <c r="J38">
        <v>146</v>
      </c>
      <c r="K38" s="7">
        <v>324.45999999999998</v>
      </c>
      <c r="L38" s="2"/>
    </row>
    <row r="39" spans="1:12" x14ac:dyDescent="0.3">
      <c r="A39" t="s">
        <v>340</v>
      </c>
      <c r="B39" t="s">
        <v>299</v>
      </c>
      <c r="C39" s="2">
        <v>70</v>
      </c>
      <c r="D39" s="2" t="s">
        <v>1262</v>
      </c>
      <c r="E39" t="s">
        <v>10</v>
      </c>
      <c r="F39" t="s">
        <v>16</v>
      </c>
      <c r="G39" t="s">
        <v>1156</v>
      </c>
      <c r="H39" s="3">
        <v>43800</v>
      </c>
      <c r="I39" t="s">
        <v>12</v>
      </c>
      <c r="J39">
        <v>220</v>
      </c>
      <c r="K39" s="7">
        <v>373.76</v>
      </c>
      <c r="L39" s="2"/>
    </row>
    <row r="40" spans="1:12" x14ac:dyDescent="0.3">
      <c r="A40" t="s">
        <v>345</v>
      </c>
      <c r="B40" t="s">
        <v>122</v>
      </c>
      <c r="C40" s="2">
        <v>70</v>
      </c>
      <c r="D40" s="2" t="s">
        <v>1262</v>
      </c>
      <c r="E40" t="s">
        <v>15</v>
      </c>
      <c r="F40" t="s">
        <v>11</v>
      </c>
      <c r="G40" t="s">
        <v>1155</v>
      </c>
      <c r="H40" s="3">
        <v>43881</v>
      </c>
      <c r="I40" t="s">
        <v>12</v>
      </c>
      <c r="J40">
        <v>200</v>
      </c>
      <c r="K40" s="7">
        <v>341.5</v>
      </c>
      <c r="L40" s="2"/>
    </row>
    <row r="41" spans="1:12" x14ac:dyDescent="0.3">
      <c r="A41" t="s">
        <v>356</v>
      </c>
      <c r="B41" t="s">
        <v>132</v>
      </c>
      <c r="C41" s="2">
        <v>40</v>
      </c>
      <c r="D41" s="2" t="s">
        <v>1260</v>
      </c>
      <c r="E41" t="s">
        <v>15</v>
      </c>
      <c r="F41" t="s">
        <v>20</v>
      </c>
      <c r="G41" t="s">
        <v>1157</v>
      </c>
      <c r="H41" s="3">
        <v>43195</v>
      </c>
      <c r="I41" t="s">
        <v>12</v>
      </c>
      <c r="J41">
        <v>160</v>
      </c>
      <c r="K41" s="7">
        <v>88.55</v>
      </c>
      <c r="L41" s="2"/>
    </row>
    <row r="42" spans="1:12" x14ac:dyDescent="0.3">
      <c r="A42" t="s">
        <v>357</v>
      </c>
      <c r="B42" t="s">
        <v>130</v>
      </c>
      <c r="C42" s="2">
        <v>40</v>
      </c>
      <c r="D42" s="2" t="s">
        <v>1260</v>
      </c>
      <c r="E42" t="s">
        <v>15</v>
      </c>
      <c r="F42" t="s">
        <v>16</v>
      </c>
      <c r="G42" t="s">
        <v>1157</v>
      </c>
      <c r="H42" s="3">
        <v>43195</v>
      </c>
      <c r="I42" t="s">
        <v>12</v>
      </c>
      <c r="J42">
        <v>146</v>
      </c>
      <c r="K42" s="7">
        <v>380.44</v>
      </c>
      <c r="L42" s="2"/>
    </row>
    <row r="43" spans="1:12" x14ac:dyDescent="0.3">
      <c r="A43" t="s">
        <v>361</v>
      </c>
      <c r="B43" t="s">
        <v>299</v>
      </c>
      <c r="C43" s="2">
        <v>60</v>
      </c>
      <c r="D43" s="2" t="s">
        <v>1262</v>
      </c>
      <c r="E43" t="s">
        <v>15</v>
      </c>
      <c r="F43" t="s">
        <v>16</v>
      </c>
      <c r="G43" t="s">
        <v>1154</v>
      </c>
      <c r="H43" s="3">
        <v>43881</v>
      </c>
      <c r="I43" t="s">
        <v>12</v>
      </c>
      <c r="J43">
        <v>146</v>
      </c>
      <c r="K43" s="7">
        <v>150.83000000000001</v>
      </c>
      <c r="L43" s="2"/>
    </row>
    <row r="44" spans="1:12" x14ac:dyDescent="0.3">
      <c r="A44" t="s">
        <v>362</v>
      </c>
      <c r="B44" t="s">
        <v>130</v>
      </c>
      <c r="C44" s="2">
        <v>35</v>
      </c>
      <c r="D44" s="2" t="s">
        <v>1261</v>
      </c>
      <c r="E44" t="s">
        <v>15</v>
      </c>
      <c r="F44" t="s">
        <v>11</v>
      </c>
      <c r="G44" t="s">
        <v>1157</v>
      </c>
      <c r="H44" s="3">
        <v>43845</v>
      </c>
      <c r="I44" t="s">
        <v>12</v>
      </c>
      <c r="J44">
        <v>220</v>
      </c>
      <c r="K44" s="7">
        <v>456.78</v>
      </c>
      <c r="L44" s="2"/>
    </row>
    <row r="45" spans="1:12" x14ac:dyDescent="0.3">
      <c r="A45" t="s">
        <v>365</v>
      </c>
      <c r="B45" t="s">
        <v>120</v>
      </c>
      <c r="C45" s="2">
        <v>60</v>
      </c>
      <c r="D45" s="2" t="s">
        <v>1262</v>
      </c>
      <c r="E45" t="s">
        <v>15</v>
      </c>
      <c r="F45" t="s">
        <v>16</v>
      </c>
      <c r="G45" t="s">
        <v>1155</v>
      </c>
      <c r="H45" s="3">
        <v>43195</v>
      </c>
      <c r="I45" t="s">
        <v>12</v>
      </c>
      <c r="J45">
        <v>180</v>
      </c>
      <c r="K45" s="7">
        <v>196.42</v>
      </c>
      <c r="L45" s="2"/>
    </row>
    <row r="46" spans="1:12" x14ac:dyDescent="0.3">
      <c r="A46" t="s">
        <v>376</v>
      </c>
      <c r="B46" t="s">
        <v>303</v>
      </c>
      <c r="C46" s="2">
        <v>46</v>
      </c>
      <c r="D46" s="2" t="s">
        <v>1260</v>
      </c>
      <c r="E46" t="s">
        <v>10</v>
      </c>
      <c r="F46" t="s">
        <v>16</v>
      </c>
      <c r="G46" t="s">
        <v>1157</v>
      </c>
      <c r="H46" s="3">
        <v>43549</v>
      </c>
      <c r="I46" t="s">
        <v>12</v>
      </c>
      <c r="J46">
        <v>200</v>
      </c>
      <c r="K46" s="7">
        <v>172.72</v>
      </c>
      <c r="L46" s="2"/>
    </row>
    <row r="47" spans="1:12" x14ac:dyDescent="0.3">
      <c r="A47" t="s">
        <v>378</v>
      </c>
      <c r="B47" t="s">
        <v>299</v>
      </c>
      <c r="C47" s="2">
        <v>40</v>
      </c>
      <c r="D47" s="2" t="s">
        <v>1260</v>
      </c>
      <c r="E47" t="s">
        <v>10</v>
      </c>
      <c r="F47" t="s">
        <v>1272</v>
      </c>
      <c r="G47" t="s">
        <v>1157</v>
      </c>
      <c r="H47" s="3">
        <v>43549</v>
      </c>
      <c r="I47" t="s">
        <v>12</v>
      </c>
      <c r="J47">
        <v>180</v>
      </c>
      <c r="K47" s="7">
        <v>69.040000000000006</v>
      </c>
      <c r="L47" s="2"/>
    </row>
    <row r="48" spans="1:12" x14ac:dyDescent="0.3">
      <c r="A48" t="s">
        <v>382</v>
      </c>
      <c r="B48" t="s">
        <v>134</v>
      </c>
      <c r="C48" s="2">
        <v>25</v>
      </c>
      <c r="D48" s="2" t="s">
        <v>1259</v>
      </c>
      <c r="E48" t="s">
        <v>10</v>
      </c>
      <c r="F48" t="s">
        <v>1272</v>
      </c>
      <c r="G48" t="s">
        <v>1272</v>
      </c>
      <c r="H48" s="3">
        <v>43800</v>
      </c>
      <c r="I48" t="s">
        <v>12</v>
      </c>
      <c r="J48">
        <v>220</v>
      </c>
      <c r="K48" s="7">
        <v>137.41</v>
      </c>
      <c r="L48" s="2"/>
    </row>
    <row r="49" spans="1:12" x14ac:dyDescent="0.3">
      <c r="A49" t="s">
        <v>386</v>
      </c>
      <c r="B49" t="s">
        <v>9</v>
      </c>
      <c r="C49" s="2">
        <v>46</v>
      </c>
      <c r="D49" s="2" t="s">
        <v>1260</v>
      </c>
      <c r="E49" t="s">
        <v>15</v>
      </c>
      <c r="F49" t="s">
        <v>1272</v>
      </c>
      <c r="G49" t="s">
        <v>1272</v>
      </c>
      <c r="H49" s="3">
        <v>43845</v>
      </c>
      <c r="I49" t="s">
        <v>12</v>
      </c>
      <c r="J49">
        <v>160</v>
      </c>
      <c r="K49" s="7">
        <v>431.45</v>
      </c>
      <c r="L49" s="2"/>
    </row>
    <row r="50" spans="1:12" x14ac:dyDescent="0.3">
      <c r="A50" t="s">
        <v>393</v>
      </c>
      <c r="B50" t="s">
        <v>130</v>
      </c>
      <c r="C50" s="2">
        <v>40</v>
      </c>
      <c r="D50" s="2" t="s">
        <v>1260</v>
      </c>
      <c r="E50" t="s">
        <v>15</v>
      </c>
      <c r="F50" t="s">
        <v>1272</v>
      </c>
      <c r="G50" t="s">
        <v>1156</v>
      </c>
      <c r="H50" s="3">
        <v>43845</v>
      </c>
      <c r="I50" t="s">
        <v>12</v>
      </c>
      <c r="J50">
        <v>146</v>
      </c>
      <c r="K50" s="7">
        <v>285.43</v>
      </c>
      <c r="L50" s="2"/>
    </row>
    <row r="51" spans="1:12" x14ac:dyDescent="0.3">
      <c r="A51" t="s">
        <v>399</v>
      </c>
      <c r="B51" t="s">
        <v>9</v>
      </c>
      <c r="C51" s="2">
        <v>40</v>
      </c>
      <c r="D51" s="2" t="s">
        <v>1260</v>
      </c>
      <c r="E51" t="s">
        <v>15</v>
      </c>
      <c r="F51" t="s">
        <v>27</v>
      </c>
      <c r="G51" t="s">
        <v>1156</v>
      </c>
      <c r="H51" s="3">
        <v>43195</v>
      </c>
      <c r="I51" t="s">
        <v>12</v>
      </c>
      <c r="J51">
        <v>180</v>
      </c>
      <c r="K51" s="7">
        <v>402.84</v>
      </c>
      <c r="L51" s="2"/>
    </row>
    <row r="52" spans="1:12" x14ac:dyDescent="0.3">
      <c r="A52" t="s">
        <v>403</v>
      </c>
      <c r="B52" t="s">
        <v>122</v>
      </c>
      <c r="C52" s="2">
        <v>25</v>
      </c>
      <c r="D52" s="2" t="s">
        <v>1259</v>
      </c>
      <c r="E52" t="s">
        <v>15</v>
      </c>
      <c r="F52" t="s">
        <v>16</v>
      </c>
      <c r="G52" t="s">
        <v>1157</v>
      </c>
      <c r="H52" s="3">
        <v>43800</v>
      </c>
      <c r="I52" t="s">
        <v>12</v>
      </c>
      <c r="J52">
        <v>180</v>
      </c>
      <c r="K52" s="7">
        <v>445.25</v>
      </c>
      <c r="L52" s="2"/>
    </row>
    <row r="53" spans="1:12" x14ac:dyDescent="0.3">
      <c r="A53" t="s">
        <v>404</v>
      </c>
      <c r="B53" t="s">
        <v>126</v>
      </c>
      <c r="C53" s="2">
        <v>35</v>
      </c>
      <c r="D53" s="2" t="s">
        <v>1261</v>
      </c>
      <c r="E53" t="s">
        <v>15</v>
      </c>
      <c r="F53" t="s">
        <v>11</v>
      </c>
      <c r="G53" t="s">
        <v>1155</v>
      </c>
      <c r="H53" s="3">
        <v>43845</v>
      </c>
      <c r="I53" t="s">
        <v>12</v>
      </c>
      <c r="J53">
        <v>146</v>
      </c>
      <c r="K53" s="7">
        <v>196.71</v>
      </c>
      <c r="L53" s="2"/>
    </row>
    <row r="54" spans="1:12" x14ac:dyDescent="0.3">
      <c r="A54" t="s">
        <v>405</v>
      </c>
      <c r="B54" t="s">
        <v>132</v>
      </c>
      <c r="C54" s="2">
        <v>60</v>
      </c>
      <c r="D54" s="2" t="s">
        <v>1262</v>
      </c>
      <c r="E54" t="s">
        <v>15</v>
      </c>
      <c r="F54" t="s">
        <v>1272</v>
      </c>
      <c r="G54" t="s">
        <v>1157</v>
      </c>
      <c r="H54" s="3">
        <v>43881</v>
      </c>
      <c r="I54" t="s">
        <v>12</v>
      </c>
      <c r="J54">
        <v>220</v>
      </c>
      <c r="K54" s="7">
        <v>329.17</v>
      </c>
      <c r="L54" s="2"/>
    </row>
    <row r="55" spans="1:12" x14ac:dyDescent="0.3">
      <c r="A55" t="s">
        <v>408</v>
      </c>
      <c r="B55" t="s">
        <v>130</v>
      </c>
      <c r="C55" s="2">
        <v>40</v>
      </c>
      <c r="D55" s="2" t="s">
        <v>1260</v>
      </c>
      <c r="E55" t="s">
        <v>15</v>
      </c>
      <c r="F55" t="s">
        <v>27</v>
      </c>
      <c r="G55" t="s">
        <v>1155</v>
      </c>
      <c r="H55" s="3">
        <v>43881</v>
      </c>
      <c r="I55" t="s">
        <v>12</v>
      </c>
      <c r="J55">
        <v>200</v>
      </c>
      <c r="K55" s="7">
        <v>285.35000000000002</v>
      </c>
      <c r="L55" s="2"/>
    </row>
    <row r="56" spans="1:12" x14ac:dyDescent="0.3">
      <c r="A56" t="s">
        <v>414</v>
      </c>
      <c r="B56" t="s">
        <v>303</v>
      </c>
      <c r="C56" s="2">
        <v>25</v>
      </c>
      <c r="D56" s="2" t="s">
        <v>1259</v>
      </c>
      <c r="E56" t="s">
        <v>10</v>
      </c>
      <c r="F56" t="s">
        <v>27</v>
      </c>
      <c r="G56" t="s">
        <v>1156</v>
      </c>
      <c r="H56" s="3">
        <v>43881</v>
      </c>
      <c r="I56" t="s">
        <v>12</v>
      </c>
      <c r="J56">
        <v>220</v>
      </c>
      <c r="K56" s="7">
        <v>343.79</v>
      </c>
      <c r="L56" s="2"/>
    </row>
    <row r="57" spans="1:12" x14ac:dyDescent="0.3">
      <c r="A57" t="s">
        <v>416</v>
      </c>
      <c r="B57" t="s">
        <v>130</v>
      </c>
      <c r="C57" s="2">
        <v>35</v>
      </c>
      <c r="D57" s="2" t="s">
        <v>1261</v>
      </c>
      <c r="E57" t="s">
        <v>15</v>
      </c>
      <c r="F57" t="s">
        <v>11</v>
      </c>
      <c r="G57" t="s">
        <v>1155</v>
      </c>
      <c r="H57" s="3">
        <v>43549</v>
      </c>
      <c r="I57" t="s">
        <v>12</v>
      </c>
      <c r="J57">
        <v>180</v>
      </c>
      <c r="K57" s="7">
        <v>52.75</v>
      </c>
      <c r="L57" s="2"/>
    </row>
    <row r="58" spans="1:12" x14ac:dyDescent="0.3">
      <c r="A58" t="s">
        <v>418</v>
      </c>
      <c r="B58" t="s">
        <v>126</v>
      </c>
      <c r="C58" s="2">
        <v>40</v>
      </c>
      <c r="D58" s="2" t="s">
        <v>1260</v>
      </c>
      <c r="E58" t="s">
        <v>10</v>
      </c>
      <c r="F58" t="s">
        <v>20</v>
      </c>
      <c r="G58" t="s">
        <v>1157</v>
      </c>
      <c r="H58" s="3">
        <v>43800</v>
      </c>
      <c r="I58" t="s">
        <v>12</v>
      </c>
      <c r="J58">
        <v>160</v>
      </c>
      <c r="K58" s="7">
        <v>492.23</v>
      </c>
      <c r="L58" s="2"/>
    </row>
    <row r="59" spans="1:12" x14ac:dyDescent="0.3">
      <c r="A59" t="s">
        <v>419</v>
      </c>
      <c r="B59" t="s">
        <v>9</v>
      </c>
      <c r="C59" s="2">
        <v>70</v>
      </c>
      <c r="D59" s="2" t="s">
        <v>1262</v>
      </c>
      <c r="E59" t="s">
        <v>15</v>
      </c>
      <c r="F59" t="s">
        <v>16</v>
      </c>
      <c r="G59" t="s">
        <v>1154</v>
      </c>
      <c r="H59" s="3">
        <v>43800</v>
      </c>
      <c r="I59" t="s">
        <v>12</v>
      </c>
      <c r="J59">
        <v>180</v>
      </c>
      <c r="K59" s="7">
        <v>400.2</v>
      </c>
      <c r="L59" s="2"/>
    </row>
    <row r="60" spans="1:12" x14ac:dyDescent="0.3">
      <c r="A60" t="s">
        <v>420</v>
      </c>
      <c r="B60" t="s">
        <v>126</v>
      </c>
      <c r="C60" s="2">
        <v>70</v>
      </c>
      <c r="D60" s="2" t="s">
        <v>1262</v>
      </c>
      <c r="E60" t="s">
        <v>15</v>
      </c>
      <c r="F60" t="s">
        <v>16</v>
      </c>
      <c r="G60" t="s">
        <v>1154</v>
      </c>
      <c r="H60" s="3">
        <v>43800</v>
      </c>
      <c r="I60" t="s">
        <v>12</v>
      </c>
      <c r="J60">
        <v>146</v>
      </c>
      <c r="K60" s="7">
        <v>360.99</v>
      </c>
      <c r="L60" s="2"/>
    </row>
    <row r="61" spans="1:12" x14ac:dyDescent="0.3">
      <c r="A61" t="s">
        <v>423</v>
      </c>
      <c r="B61" t="s">
        <v>126</v>
      </c>
      <c r="C61" s="2">
        <v>40</v>
      </c>
      <c r="D61" s="2" t="s">
        <v>1260</v>
      </c>
      <c r="E61" t="s">
        <v>10</v>
      </c>
      <c r="F61" t="s">
        <v>11</v>
      </c>
      <c r="G61" t="s">
        <v>1155</v>
      </c>
      <c r="H61" s="3">
        <v>43195</v>
      </c>
      <c r="I61" t="s">
        <v>12</v>
      </c>
      <c r="J61">
        <v>180</v>
      </c>
      <c r="K61" s="7">
        <v>499.26</v>
      </c>
      <c r="L61" s="2"/>
    </row>
    <row r="62" spans="1:12" x14ac:dyDescent="0.3">
      <c r="A62" t="s">
        <v>424</v>
      </c>
      <c r="B62" t="s">
        <v>122</v>
      </c>
      <c r="C62" s="2">
        <v>46</v>
      </c>
      <c r="D62" s="2" t="s">
        <v>1260</v>
      </c>
      <c r="E62" t="s">
        <v>15</v>
      </c>
      <c r="F62" t="s">
        <v>16</v>
      </c>
      <c r="G62" t="s">
        <v>1272</v>
      </c>
      <c r="H62" s="3">
        <v>43845</v>
      </c>
      <c r="I62" t="s">
        <v>12</v>
      </c>
      <c r="J62">
        <v>160</v>
      </c>
      <c r="K62" s="7">
        <v>105.03</v>
      </c>
      <c r="L62" s="2"/>
    </row>
    <row r="63" spans="1:12" x14ac:dyDescent="0.3">
      <c r="A63" t="s">
        <v>425</v>
      </c>
      <c r="B63" t="s">
        <v>122</v>
      </c>
      <c r="C63" s="2">
        <v>46</v>
      </c>
      <c r="D63" s="2" t="s">
        <v>1260</v>
      </c>
      <c r="E63" t="s">
        <v>10</v>
      </c>
      <c r="F63" t="s">
        <v>27</v>
      </c>
      <c r="G63" t="s">
        <v>1154</v>
      </c>
      <c r="H63" s="3">
        <v>43881</v>
      </c>
      <c r="I63" t="s">
        <v>12</v>
      </c>
      <c r="J63">
        <v>220</v>
      </c>
      <c r="K63" s="7">
        <v>418.65</v>
      </c>
      <c r="L63" s="2"/>
    </row>
    <row r="64" spans="1:12" x14ac:dyDescent="0.3">
      <c r="A64" t="s">
        <v>430</v>
      </c>
      <c r="B64" t="s">
        <v>130</v>
      </c>
      <c r="C64" s="2">
        <v>25</v>
      </c>
      <c r="D64" s="2" t="s">
        <v>1259</v>
      </c>
      <c r="E64" t="s">
        <v>15</v>
      </c>
      <c r="F64" t="s">
        <v>11</v>
      </c>
      <c r="G64" t="s">
        <v>1272</v>
      </c>
      <c r="H64" s="3">
        <v>43549</v>
      </c>
      <c r="I64" t="s">
        <v>12</v>
      </c>
      <c r="J64">
        <v>200</v>
      </c>
      <c r="K64" s="7">
        <v>443.71</v>
      </c>
      <c r="L64" s="2"/>
    </row>
    <row r="65" spans="1:12" x14ac:dyDescent="0.3">
      <c r="A65" t="s">
        <v>434</v>
      </c>
      <c r="B65" t="s">
        <v>132</v>
      </c>
      <c r="C65" s="2">
        <v>35</v>
      </c>
      <c r="D65" s="2" t="s">
        <v>1261</v>
      </c>
      <c r="E65" t="s">
        <v>10</v>
      </c>
      <c r="F65" t="s">
        <v>27</v>
      </c>
      <c r="G65" t="s">
        <v>1272</v>
      </c>
      <c r="H65" s="3">
        <v>43549</v>
      </c>
      <c r="I65" t="s">
        <v>12</v>
      </c>
      <c r="J65">
        <v>180</v>
      </c>
      <c r="K65" s="7">
        <v>233.83</v>
      </c>
      <c r="L65" s="2"/>
    </row>
    <row r="66" spans="1:12" x14ac:dyDescent="0.3">
      <c r="A66" t="s">
        <v>438</v>
      </c>
      <c r="B66" t="s">
        <v>122</v>
      </c>
      <c r="C66" s="2">
        <v>40</v>
      </c>
      <c r="D66" s="2" t="s">
        <v>1260</v>
      </c>
      <c r="E66" t="s">
        <v>15</v>
      </c>
      <c r="F66" t="s">
        <v>20</v>
      </c>
      <c r="G66" t="s">
        <v>1154</v>
      </c>
      <c r="H66" s="3">
        <v>43549</v>
      </c>
      <c r="I66" t="s">
        <v>12</v>
      </c>
      <c r="J66">
        <v>220</v>
      </c>
      <c r="K66" s="7">
        <v>423.59</v>
      </c>
      <c r="L66" s="2"/>
    </row>
    <row r="67" spans="1:12" x14ac:dyDescent="0.3">
      <c r="A67" t="s">
        <v>456</v>
      </c>
      <c r="B67" t="s">
        <v>124</v>
      </c>
      <c r="C67" s="2">
        <v>70</v>
      </c>
      <c r="D67" s="2" t="s">
        <v>1262</v>
      </c>
      <c r="E67" t="s">
        <v>10</v>
      </c>
      <c r="F67" t="s">
        <v>1272</v>
      </c>
      <c r="G67" t="s">
        <v>1157</v>
      </c>
      <c r="H67" s="3">
        <v>43195</v>
      </c>
      <c r="I67" t="s">
        <v>12</v>
      </c>
      <c r="J67">
        <v>200</v>
      </c>
      <c r="K67" s="7">
        <v>149.15</v>
      </c>
      <c r="L67" s="2"/>
    </row>
    <row r="68" spans="1:12" x14ac:dyDescent="0.3">
      <c r="A68" t="s">
        <v>457</v>
      </c>
      <c r="B68" t="s">
        <v>130</v>
      </c>
      <c r="C68" s="2">
        <v>70</v>
      </c>
      <c r="D68" s="2" t="s">
        <v>1262</v>
      </c>
      <c r="E68" t="s">
        <v>15</v>
      </c>
      <c r="F68" t="s">
        <v>16</v>
      </c>
      <c r="G68" t="s">
        <v>1154</v>
      </c>
      <c r="H68" s="3">
        <v>43800</v>
      </c>
      <c r="I68" t="s">
        <v>12</v>
      </c>
      <c r="J68">
        <v>200</v>
      </c>
      <c r="K68" s="7">
        <v>225.03</v>
      </c>
      <c r="L68" s="2"/>
    </row>
    <row r="69" spans="1:12" x14ac:dyDescent="0.3">
      <c r="A69" t="s">
        <v>459</v>
      </c>
      <c r="B69" t="s">
        <v>126</v>
      </c>
      <c r="C69" s="2">
        <v>46</v>
      </c>
      <c r="D69" s="2" t="s">
        <v>1260</v>
      </c>
      <c r="E69" t="s">
        <v>15</v>
      </c>
      <c r="F69" t="s">
        <v>16</v>
      </c>
      <c r="G69" t="s">
        <v>1155</v>
      </c>
      <c r="H69" s="3">
        <v>43881</v>
      </c>
      <c r="I69" t="s">
        <v>12</v>
      </c>
      <c r="J69">
        <v>220</v>
      </c>
      <c r="K69" s="7">
        <v>204.63</v>
      </c>
      <c r="L69" s="2"/>
    </row>
    <row r="70" spans="1:12" x14ac:dyDescent="0.3">
      <c r="A70" t="s">
        <v>460</v>
      </c>
      <c r="B70" t="s">
        <v>124</v>
      </c>
      <c r="C70" s="2">
        <v>35</v>
      </c>
      <c r="D70" s="2" t="s">
        <v>1261</v>
      </c>
      <c r="E70" t="s">
        <v>15</v>
      </c>
      <c r="F70" t="s">
        <v>20</v>
      </c>
      <c r="G70" t="s">
        <v>1155</v>
      </c>
      <c r="H70" s="3">
        <v>43195</v>
      </c>
      <c r="I70" t="s">
        <v>12</v>
      </c>
      <c r="J70">
        <v>180</v>
      </c>
      <c r="K70" s="7">
        <v>163.27000000000001</v>
      </c>
      <c r="L70" s="2"/>
    </row>
    <row r="71" spans="1:12" x14ac:dyDescent="0.3">
      <c r="A71" t="s">
        <v>467</v>
      </c>
      <c r="B71" t="s">
        <v>132</v>
      </c>
      <c r="C71" s="2">
        <v>25</v>
      </c>
      <c r="D71" s="2" t="s">
        <v>1259</v>
      </c>
      <c r="E71" t="s">
        <v>15</v>
      </c>
      <c r="F71" t="s">
        <v>16</v>
      </c>
      <c r="G71" t="s">
        <v>1156</v>
      </c>
      <c r="H71" s="3">
        <v>43195</v>
      </c>
      <c r="I71" t="s">
        <v>12</v>
      </c>
      <c r="J71">
        <v>160</v>
      </c>
      <c r="K71" s="7">
        <v>145.33000000000001</v>
      </c>
      <c r="L71" s="2"/>
    </row>
    <row r="72" spans="1:12" x14ac:dyDescent="0.3">
      <c r="A72" t="s">
        <v>469</v>
      </c>
      <c r="B72" t="s">
        <v>130</v>
      </c>
      <c r="C72" s="2">
        <v>25</v>
      </c>
      <c r="D72" s="2" t="s">
        <v>1259</v>
      </c>
      <c r="E72" t="s">
        <v>15</v>
      </c>
      <c r="F72" t="s">
        <v>27</v>
      </c>
      <c r="G72" t="s">
        <v>1156</v>
      </c>
      <c r="H72" s="3">
        <v>43800</v>
      </c>
      <c r="I72" t="s">
        <v>12</v>
      </c>
      <c r="J72">
        <v>146</v>
      </c>
      <c r="K72" s="7">
        <v>206.61</v>
      </c>
      <c r="L72" s="2"/>
    </row>
    <row r="73" spans="1:12" x14ac:dyDescent="0.3">
      <c r="A73" t="s">
        <v>485</v>
      </c>
      <c r="B73" t="s">
        <v>299</v>
      </c>
      <c r="C73" s="2">
        <v>25</v>
      </c>
      <c r="D73" s="2" t="s">
        <v>1259</v>
      </c>
      <c r="E73" t="s">
        <v>15</v>
      </c>
      <c r="F73" t="s">
        <v>27</v>
      </c>
      <c r="G73" t="s">
        <v>1272</v>
      </c>
      <c r="H73" s="3">
        <v>43195</v>
      </c>
      <c r="I73" t="s">
        <v>12</v>
      </c>
      <c r="J73">
        <v>160</v>
      </c>
      <c r="K73" s="7">
        <v>206.59</v>
      </c>
      <c r="L73" s="2"/>
    </row>
    <row r="74" spans="1:12" x14ac:dyDescent="0.3">
      <c r="A74" t="s">
        <v>489</v>
      </c>
      <c r="B74" t="s">
        <v>303</v>
      </c>
      <c r="C74" s="2">
        <v>25</v>
      </c>
      <c r="D74" s="2" t="s">
        <v>1259</v>
      </c>
      <c r="E74" t="s">
        <v>10</v>
      </c>
      <c r="F74" t="s">
        <v>1272</v>
      </c>
      <c r="G74" t="s">
        <v>1155</v>
      </c>
      <c r="H74" s="3">
        <v>43195</v>
      </c>
      <c r="I74" t="s">
        <v>12</v>
      </c>
      <c r="J74">
        <v>146</v>
      </c>
      <c r="K74" s="7">
        <v>146.06</v>
      </c>
      <c r="L74" s="2"/>
    </row>
    <row r="75" spans="1:12" x14ac:dyDescent="0.3">
      <c r="A75" t="s">
        <v>497</v>
      </c>
      <c r="B75" t="s">
        <v>9</v>
      </c>
      <c r="C75" s="2">
        <v>35</v>
      </c>
      <c r="D75" s="2" t="s">
        <v>1261</v>
      </c>
      <c r="E75" t="s">
        <v>15</v>
      </c>
      <c r="F75" t="s">
        <v>27</v>
      </c>
      <c r="G75" t="s">
        <v>1272</v>
      </c>
      <c r="H75" s="3">
        <v>43195</v>
      </c>
      <c r="I75" t="s">
        <v>12</v>
      </c>
      <c r="J75">
        <v>180</v>
      </c>
      <c r="K75" s="7">
        <v>274.8</v>
      </c>
      <c r="L75" s="2"/>
    </row>
    <row r="76" spans="1:12" x14ac:dyDescent="0.3">
      <c r="A76" t="s">
        <v>501</v>
      </c>
      <c r="B76" t="s">
        <v>303</v>
      </c>
      <c r="C76" s="2">
        <v>40</v>
      </c>
      <c r="D76" s="2" t="s">
        <v>1260</v>
      </c>
      <c r="E76" t="s">
        <v>10</v>
      </c>
      <c r="F76" t="s">
        <v>11</v>
      </c>
      <c r="G76" t="s">
        <v>1155</v>
      </c>
      <c r="H76" s="3">
        <v>43549</v>
      </c>
      <c r="I76" t="s">
        <v>12</v>
      </c>
      <c r="J76">
        <v>146</v>
      </c>
      <c r="K76" s="7">
        <v>173</v>
      </c>
      <c r="L76" s="2"/>
    </row>
    <row r="77" spans="1:12" x14ac:dyDescent="0.3">
      <c r="A77" t="s">
        <v>502</v>
      </c>
      <c r="B77" t="s">
        <v>303</v>
      </c>
      <c r="C77" s="2">
        <v>70</v>
      </c>
      <c r="D77" s="2" t="s">
        <v>1262</v>
      </c>
      <c r="E77" t="s">
        <v>15</v>
      </c>
      <c r="F77" t="s">
        <v>11</v>
      </c>
      <c r="G77" t="s">
        <v>1272</v>
      </c>
      <c r="H77" s="3">
        <v>43549</v>
      </c>
      <c r="I77" t="s">
        <v>12</v>
      </c>
      <c r="J77">
        <v>146</v>
      </c>
      <c r="K77" s="7">
        <v>121.07</v>
      </c>
      <c r="L77" s="2"/>
    </row>
    <row r="78" spans="1:12" x14ac:dyDescent="0.3">
      <c r="A78" t="s">
        <v>503</v>
      </c>
      <c r="B78" t="s">
        <v>120</v>
      </c>
      <c r="C78" s="2">
        <v>46</v>
      </c>
      <c r="D78" s="2" t="s">
        <v>1260</v>
      </c>
      <c r="E78" t="s">
        <v>10</v>
      </c>
      <c r="F78" t="s">
        <v>16</v>
      </c>
      <c r="G78" t="s">
        <v>1156</v>
      </c>
      <c r="H78" s="3">
        <v>43195</v>
      </c>
      <c r="I78" t="s">
        <v>12</v>
      </c>
      <c r="J78">
        <v>180</v>
      </c>
      <c r="K78" s="7">
        <v>167.03</v>
      </c>
      <c r="L78" s="2"/>
    </row>
    <row r="79" spans="1:12" x14ac:dyDescent="0.3">
      <c r="A79" t="s">
        <v>512</v>
      </c>
      <c r="B79" t="s">
        <v>9</v>
      </c>
      <c r="C79" s="2">
        <v>46</v>
      </c>
      <c r="D79" s="2" t="s">
        <v>1260</v>
      </c>
      <c r="E79" t="s">
        <v>15</v>
      </c>
      <c r="F79" t="s">
        <v>1272</v>
      </c>
      <c r="G79" t="s">
        <v>1155</v>
      </c>
      <c r="H79" s="3">
        <v>43549</v>
      </c>
      <c r="I79" t="s">
        <v>12</v>
      </c>
      <c r="J79">
        <v>146</v>
      </c>
      <c r="K79" s="7">
        <v>132.26</v>
      </c>
      <c r="L79" s="2"/>
    </row>
    <row r="80" spans="1:12" x14ac:dyDescent="0.3">
      <c r="A80" t="s">
        <v>514</v>
      </c>
      <c r="B80" t="s">
        <v>299</v>
      </c>
      <c r="C80" s="2">
        <v>40</v>
      </c>
      <c r="D80" s="2" t="s">
        <v>1260</v>
      </c>
      <c r="E80" t="s">
        <v>15</v>
      </c>
      <c r="F80" t="s">
        <v>1272</v>
      </c>
      <c r="G80" t="s">
        <v>1155</v>
      </c>
      <c r="H80" s="3">
        <v>43881</v>
      </c>
      <c r="I80" t="s">
        <v>12</v>
      </c>
      <c r="J80">
        <v>200</v>
      </c>
      <c r="K80" s="7">
        <v>50.74</v>
      </c>
      <c r="L80" s="2"/>
    </row>
    <row r="81" spans="1:12" x14ac:dyDescent="0.3">
      <c r="A81" t="s">
        <v>517</v>
      </c>
      <c r="B81" t="s">
        <v>124</v>
      </c>
      <c r="C81" s="2">
        <v>35</v>
      </c>
      <c r="D81" s="2" t="s">
        <v>1261</v>
      </c>
      <c r="E81" t="s">
        <v>15</v>
      </c>
      <c r="F81" t="s">
        <v>11</v>
      </c>
      <c r="G81" t="s">
        <v>1154</v>
      </c>
      <c r="H81" s="3">
        <v>43195</v>
      </c>
      <c r="I81" t="s">
        <v>12</v>
      </c>
      <c r="J81">
        <v>146</v>
      </c>
      <c r="K81" s="7">
        <v>444.51</v>
      </c>
      <c r="L81" s="2"/>
    </row>
    <row r="82" spans="1:12" x14ac:dyDescent="0.3">
      <c r="A82" t="s">
        <v>521</v>
      </c>
      <c r="B82" t="s">
        <v>124</v>
      </c>
      <c r="C82" s="2">
        <v>46</v>
      </c>
      <c r="D82" s="2" t="s">
        <v>1260</v>
      </c>
      <c r="E82" t="s">
        <v>15</v>
      </c>
      <c r="F82" t="s">
        <v>11</v>
      </c>
      <c r="G82" t="s">
        <v>1155</v>
      </c>
      <c r="H82" s="3">
        <v>43845</v>
      </c>
      <c r="I82" t="s">
        <v>12</v>
      </c>
      <c r="J82">
        <v>220</v>
      </c>
      <c r="K82" s="7">
        <v>265.08</v>
      </c>
      <c r="L82" s="2"/>
    </row>
    <row r="83" spans="1:12" x14ac:dyDescent="0.3">
      <c r="A83" t="s">
        <v>529</v>
      </c>
      <c r="B83" t="s">
        <v>126</v>
      </c>
      <c r="C83" s="2">
        <v>40</v>
      </c>
      <c r="D83" s="2" t="s">
        <v>1260</v>
      </c>
      <c r="E83" t="s">
        <v>15</v>
      </c>
      <c r="F83" t="s">
        <v>1272</v>
      </c>
      <c r="G83" t="s">
        <v>1156</v>
      </c>
      <c r="H83" s="3">
        <v>43800</v>
      </c>
      <c r="I83" t="s">
        <v>12</v>
      </c>
      <c r="J83">
        <v>200</v>
      </c>
      <c r="K83" s="7">
        <v>458.26</v>
      </c>
      <c r="L83" s="2"/>
    </row>
    <row r="84" spans="1:12" x14ac:dyDescent="0.3">
      <c r="A84" t="s">
        <v>530</v>
      </c>
      <c r="B84" t="s">
        <v>303</v>
      </c>
      <c r="C84" s="2">
        <v>46</v>
      </c>
      <c r="D84" s="2" t="s">
        <v>1260</v>
      </c>
      <c r="E84" t="s">
        <v>15</v>
      </c>
      <c r="F84" t="s">
        <v>27</v>
      </c>
      <c r="G84" t="s">
        <v>1154</v>
      </c>
      <c r="H84" s="3">
        <v>43549</v>
      </c>
      <c r="I84" t="s">
        <v>12</v>
      </c>
      <c r="J84">
        <v>200</v>
      </c>
      <c r="K84" s="7">
        <v>269.91000000000003</v>
      </c>
      <c r="L84" s="2"/>
    </row>
    <row r="85" spans="1:12" x14ac:dyDescent="0.3">
      <c r="A85" t="s">
        <v>533</v>
      </c>
      <c r="B85" t="s">
        <v>9</v>
      </c>
      <c r="C85" s="2">
        <v>35</v>
      </c>
      <c r="D85" s="2" t="s">
        <v>1261</v>
      </c>
      <c r="E85" t="s">
        <v>15</v>
      </c>
      <c r="F85" t="s">
        <v>1272</v>
      </c>
      <c r="G85" t="s">
        <v>1272</v>
      </c>
      <c r="H85" s="3">
        <v>43549</v>
      </c>
      <c r="I85" t="s">
        <v>12</v>
      </c>
      <c r="J85">
        <v>160</v>
      </c>
      <c r="K85" s="7">
        <v>493.62</v>
      </c>
      <c r="L85" s="2"/>
    </row>
    <row r="86" spans="1:12" x14ac:dyDescent="0.3">
      <c r="A86" t="s">
        <v>537</v>
      </c>
      <c r="B86" t="s">
        <v>120</v>
      </c>
      <c r="C86" s="2">
        <v>35</v>
      </c>
      <c r="D86" s="2" t="s">
        <v>1261</v>
      </c>
      <c r="E86" t="s">
        <v>15</v>
      </c>
      <c r="F86" t="s">
        <v>1272</v>
      </c>
      <c r="G86" t="s">
        <v>1157</v>
      </c>
      <c r="H86" s="3">
        <v>43881</v>
      </c>
      <c r="I86" t="s">
        <v>12</v>
      </c>
      <c r="J86">
        <v>200</v>
      </c>
      <c r="K86" s="7">
        <v>225.64</v>
      </c>
      <c r="L86" s="2"/>
    </row>
    <row r="87" spans="1:12" x14ac:dyDescent="0.3">
      <c r="A87" t="s">
        <v>542</v>
      </c>
      <c r="B87" t="s">
        <v>120</v>
      </c>
      <c r="C87" s="2">
        <v>35</v>
      </c>
      <c r="D87" s="2" t="s">
        <v>1261</v>
      </c>
      <c r="E87" t="s">
        <v>10</v>
      </c>
      <c r="F87" t="s">
        <v>16</v>
      </c>
      <c r="G87" t="s">
        <v>1155</v>
      </c>
      <c r="H87" s="3">
        <v>43845</v>
      </c>
      <c r="I87" t="s">
        <v>12</v>
      </c>
      <c r="J87">
        <v>160</v>
      </c>
      <c r="K87" s="7">
        <v>206.3</v>
      </c>
      <c r="L87" s="2"/>
    </row>
    <row r="88" spans="1:12" x14ac:dyDescent="0.3">
      <c r="A88" t="s">
        <v>543</v>
      </c>
      <c r="B88" t="s">
        <v>134</v>
      </c>
      <c r="C88" s="2">
        <v>70</v>
      </c>
      <c r="D88" s="2" t="s">
        <v>1262</v>
      </c>
      <c r="E88" t="s">
        <v>15</v>
      </c>
      <c r="F88" t="s">
        <v>16</v>
      </c>
      <c r="G88" t="s">
        <v>1157</v>
      </c>
      <c r="H88" s="3">
        <v>43549</v>
      </c>
      <c r="I88" t="s">
        <v>12</v>
      </c>
      <c r="J88">
        <v>146</v>
      </c>
      <c r="K88" s="7">
        <v>289.33</v>
      </c>
      <c r="L88" s="2"/>
    </row>
    <row r="89" spans="1:12" x14ac:dyDescent="0.3">
      <c r="A89" t="s">
        <v>549</v>
      </c>
      <c r="B89" t="s">
        <v>303</v>
      </c>
      <c r="C89" s="2">
        <v>70</v>
      </c>
      <c r="D89" s="2" t="s">
        <v>1262</v>
      </c>
      <c r="E89" t="s">
        <v>15</v>
      </c>
      <c r="F89" t="s">
        <v>1272</v>
      </c>
      <c r="G89" t="s">
        <v>1155</v>
      </c>
      <c r="H89" s="3">
        <v>43845</v>
      </c>
      <c r="I89" t="s">
        <v>12</v>
      </c>
      <c r="J89">
        <v>146</v>
      </c>
      <c r="K89" s="7">
        <v>457.38</v>
      </c>
      <c r="L89" s="2"/>
    </row>
    <row r="90" spans="1:12" x14ac:dyDescent="0.3">
      <c r="A90" t="s">
        <v>550</v>
      </c>
      <c r="B90" t="s">
        <v>132</v>
      </c>
      <c r="C90" s="2">
        <v>60</v>
      </c>
      <c r="D90" s="2" t="s">
        <v>1262</v>
      </c>
      <c r="E90" t="s">
        <v>10</v>
      </c>
      <c r="F90" t="s">
        <v>20</v>
      </c>
      <c r="G90" t="s">
        <v>1272</v>
      </c>
      <c r="H90" s="3">
        <v>43845</v>
      </c>
      <c r="I90" t="s">
        <v>12</v>
      </c>
      <c r="J90">
        <v>200</v>
      </c>
      <c r="K90" s="7">
        <v>140.81</v>
      </c>
      <c r="L90" s="2"/>
    </row>
    <row r="91" spans="1:12" x14ac:dyDescent="0.3">
      <c r="A91" t="s">
        <v>551</v>
      </c>
      <c r="B91" t="s">
        <v>134</v>
      </c>
      <c r="C91" s="2">
        <v>46</v>
      </c>
      <c r="D91" s="2" t="s">
        <v>1260</v>
      </c>
      <c r="E91" t="s">
        <v>15</v>
      </c>
      <c r="F91" t="s">
        <v>1272</v>
      </c>
      <c r="G91" t="s">
        <v>1154</v>
      </c>
      <c r="H91" s="3">
        <v>43549</v>
      </c>
      <c r="I91" t="s">
        <v>12</v>
      </c>
      <c r="J91">
        <v>200</v>
      </c>
      <c r="K91" s="7">
        <v>482.61</v>
      </c>
      <c r="L91" s="2"/>
    </row>
    <row r="92" spans="1:12" x14ac:dyDescent="0.3">
      <c r="A92" t="s">
        <v>557</v>
      </c>
      <c r="B92" t="s">
        <v>132</v>
      </c>
      <c r="C92" s="2">
        <v>25</v>
      </c>
      <c r="D92" s="2" t="s">
        <v>1259</v>
      </c>
      <c r="E92" t="s">
        <v>10</v>
      </c>
      <c r="F92" t="s">
        <v>1272</v>
      </c>
      <c r="G92" t="s">
        <v>1154</v>
      </c>
      <c r="H92" s="3">
        <v>43881</v>
      </c>
      <c r="I92" t="s">
        <v>12</v>
      </c>
      <c r="J92">
        <v>220</v>
      </c>
      <c r="K92" s="7">
        <v>67.17</v>
      </c>
      <c r="L92" s="2"/>
    </row>
    <row r="93" spans="1:12" x14ac:dyDescent="0.3">
      <c r="A93" t="s">
        <v>559</v>
      </c>
      <c r="B93" t="s">
        <v>130</v>
      </c>
      <c r="C93" s="2">
        <v>60</v>
      </c>
      <c r="D93" s="2" t="s">
        <v>1262</v>
      </c>
      <c r="E93" t="s">
        <v>10</v>
      </c>
      <c r="F93" t="s">
        <v>11</v>
      </c>
      <c r="G93" t="s">
        <v>1157</v>
      </c>
      <c r="H93" s="3">
        <v>43195</v>
      </c>
      <c r="I93" t="s">
        <v>12</v>
      </c>
      <c r="J93">
        <v>160</v>
      </c>
      <c r="K93" s="7">
        <v>112.47</v>
      </c>
      <c r="L93" s="2"/>
    </row>
    <row r="94" spans="1:12" x14ac:dyDescent="0.3">
      <c r="A94" t="s">
        <v>567</v>
      </c>
      <c r="B94" t="s">
        <v>126</v>
      </c>
      <c r="C94" s="2">
        <v>40</v>
      </c>
      <c r="D94" s="2" t="s">
        <v>1260</v>
      </c>
      <c r="E94" t="s">
        <v>10</v>
      </c>
      <c r="F94" t="s">
        <v>16</v>
      </c>
      <c r="G94" t="s">
        <v>1156</v>
      </c>
      <c r="H94" s="3">
        <v>43800</v>
      </c>
      <c r="I94" t="s">
        <v>12</v>
      </c>
      <c r="J94">
        <v>146</v>
      </c>
      <c r="K94" s="7">
        <v>406.69</v>
      </c>
      <c r="L94" s="2"/>
    </row>
    <row r="95" spans="1:12" x14ac:dyDescent="0.3">
      <c r="A95" t="s">
        <v>568</v>
      </c>
      <c r="B95" t="s">
        <v>124</v>
      </c>
      <c r="C95" s="2">
        <v>46</v>
      </c>
      <c r="D95" s="2" t="s">
        <v>1260</v>
      </c>
      <c r="E95" t="s">
        <v>10</v>
      </c>
      <c r="F95" t="s">
        <v>1272</v>
      </c>
      <c r="G95" t="s">
        <v>1154</v>
      </c>
      <c r="H95" s="3">
        <v>43549</v>
      </c>
      <c r="I95" t="s">
        <v>12</v>
      </c>
      <c r="J95">
        <v>146</v>
      </c>
      <c r="K95" s="7">
        <v>124.25</v>
      </c>
      <c r="L95" s="2"/>
    </row>
    <row r="96" spans="1:12" x14ac:dyDescent="0.3">
      <c r="A96" t="s">
        <v>569</v>
      </c>
      <c r="B96" t="s">
        <v>299</v>
      </c>
      <c r="C96" s="2">
        <v>40</v>
      </c>
      <c r="D96" s="2" t="s">
        <v>1260</v>
      </c>
      <c r="E96" t="s">
        <v>15</v>
      </c>
      <c r="F96" t="s">
        <v>20</v>
      </c>
      <c r="G96" t="s">
        <v>1156</v>
      </c>
      <c r="H96" s="3">
        <v>43195</v>
      </c>
      <c r="I96" t="s">
        <v>12</v>
      </c>
      <c r="J96">
        <v>220</v>
      </c>
      <c r="K96" s="7">
        <v>145.41999999999999</v>
      </c>
      <c r="L96" s="2"/>
    </row>
    <row r="97" spans="1:12" x14ac:dyDescent="0.3">
      <c r="A97" t="s">
        <v>571</v>
      </c>
      <c r="B97" t="s">
        <v>124</v>
      </c>
      <c r="C97" s="2">
        <v>60</v>
      </c>
      <c r="D97" s="2" t="s">
        <v>1262</v>
      </c>
      <c r="E97" t="s">
        <v>15</v>
      </c>
      <c r="F97" t="s">
        <v>20</v>
      </c>
      <c r="G97" t="s">
        <v>1157</v>
      </c>
      <c r="H97" s="3">
        <v>43881</v>
      </c>
      <c r="I97" t="s">
        <v>12</v>
      </c>
      <c r="J97">
        <v>220</v>
      </c>
      <c r="K97" s="7">
        <v>442.94</v>
      </c>
      <c r="L97" s="2"/>
    </row>
    <row r="98" spans="1:12" x14ac:dyDescent="0.3">
      <c r="A98" t="s">
        <v>575</v>
      </c>
      <c r="B98" t="s">
        <v>124</v>
      </c>
      <c r="C98" s="2">
        <v>70</v>
      </c>
      <c r="D98" s="2" t="s">
        <v>1262</v>
      </c>
      <c r="E98" t="s">
        <v>10</v>
      </c>
      <c r="F98" t="s">
        <v>16</v>
      </c>
      <c r="G98" t="s">
        <v>1272</v>
      </c>
      <c r="H98" s="3">
        <v>43845</v>
      </c>
      <c r="I98" t="s">
        <v>12</v>
      </c>
      <c r="J98">
        <v>200</v>
      </c>
      <c r="K98" s="7">
        <v>55.5</v>
      </c>
      <c r="L98" s="2"/>
    </row>
    <row r="99" spans="1:12" x14ac:dyDescent="0.3">
      <c r="A99" t="s">
        <v>578</v>
      </c>
      <c r="B99" t="s">
        <v>299</v>
      </c>
      <c r="C99" s="2">
        <v>25</v>
      </c>
      <c r="D99" s="2" t="s">
        <v>1259</v>
      </c>
      <c r="E99" t="s">
        <v>10</v>
      </c>
      <c r="F99" t="s">
        <v>11</v>
      </c>
      <c r="G99" t="s">
        <v>1154</v>
      </c>
      <c r="H99" s="3">
        <v>43195</v>
      </c>
      <c r="I99" t="s">
        <v>12</v>
      </c>
      <c r="J99">
        <v>160</v>
      </c>
      <c r="K99" s="7">
        <v>76.19</v>
      </c>
      <c r="L99" s="2"/>
    </row>
    <row r="100" spans="1:12" x14ac:dyDescent="0.3">
      <c r="A100" t="s">
        <v>589</v>
      </c>
      <c r="B100" t="s">
        <v>122</v>
      </c>
      <c r="C100" s="2">
        <v>70</v>
      </c>
      <c r="D100" s="2" t="s">
        <v>1262</v>
      </c>
      <c r="E100" t="s">
        <v>15</v>
      </c>
      <c r="F100" t="s">
        <v>16</v>
      </c>
      <c r="G100" t="s">
        <v>1154</v>
      </c>
      <c r="H100" s="3">
        <v>43800</v>
      </c>
      <c r="I100" t="s">
        <v>12</v>
      </c>
      <c r="J100">
        <v>146</v>
      </c>
      <c r="K100" s="7">
        <v>137.56</v>
      </c>
      <c r="L100" s="2"/>
    </row>
    <row r="101" spans="1:12" x14ac:dyDescent="0.3">
      <c r="A101" t="s">
        <v>597</v>
      </c>
      <c r="B101" t="s">
        <v>122</v>
      </c>
      <c r="C101" s="2">
        <v>35</v>
      </c>
      <c r="D101" s="2" t="s">
        <v>1261</v>
      </c>
      <c r="E101" t="s">
        <v>15</v>
      </c>
      <c r="F101" t="s">
        <v>1272</v>
      </c>
      <c r="G101" t="s">
        <v>1156</v>
      </c>
      <c r="H101" s="3">
        <v>43881</v>
      </c>
      <c r="I101" t="s">
        <v>12</v>
      </c>
      <c r="J101">
        <v>146</v>
      </c>
      <c r="K101" s="7">
        <v>192.63</v>
      </c>
      <c r="L101" s="2"/>
    </row>
    <row r="102" spans="1:12" x14ac:dyDescent="0.3">
      <c r="A102" t="s">
        <v>598</v>
      </c>
      <c r="B102" t="s">
        <v>303</v>
      </c>
      <c r="C102" s="2">
        <v>46</v>
      </c>
      <c r="D102" s="2" t="s">
        <v>1260</v>
      </c>
      <c r="E102" t="s">
        <v>10</v>
      </c>
      <c r="F102" t="s">
        <v>20</v>
      </c>
      <c r="G102" t="s">
        <v>1154</v>
      </c>
      <c r="H102" s="3">
        <v>43881</v>
      </c>
      <c r="I102" t="s">
        <v>12</v>
      </c>
      <c r="J102">
        <v>180</v>
      </c>
      <c r="K102" s="7">
        <v>474.82</v>
      </c>
      <c r="L102" s="2"/>
    </row>
    <row r="103" spans="1:12" x14ac:dyDescent="0.3">
      <c r="A103" t="s">
        <v>602</v>
      </c>
      <c r="B103" t="s">
        <v>130</v>
      </c>
      <c r="C103" s="2">
        <v>35</v>
      </c>
      <c r="D103" s="2" t="s">
        <v>1261</v>
      </c>
      <c r="E103" t="s">
        <v>15</v>
      </c>
      <c r="F103" t="s">
        <v>27</v>
      </c>
      <c r="G103" t="s">
        <v>1154</v>
      </c>
      <c r="H103" s="3">
        <v>43845</v>
      </c>
      <c r="I103" t="s">
        <v>12</v>
      </c>
      <c r="J103">
        <v>220</v>
      </c>
      <c r="K103" s="7">
        <v>170.87</v>
      </c>
      <c r="L103" s="2"/>
    </row>
    <row r="104" spans="1:12" x14ac:dyDescent="0.3">
      <c r="A104" t="s">
        <v>604</v>
      </c>
      <c r="B104" t="s">
        <v>130</v>
      </c>
      <c r="C104" s="2">
        <v>70</v>
      </c>
      <c r="D104" s="2" t="s">
        <v>1262</v>
      </c>
      <c r="E104" t="s">
        <v>10</v>
      </c>
      <c r="F104" t="s">
        <v>1272</v>
      </c>
      <c r="G104" t="s">
        <v>1156</v>
      </c>
      <c r="H104" s="3">
        <v>43881</v>
      </c>
      <c r="I104" t="s">
        <v>12</v>
      </c>
      <c r="J104">
        <v>160</v>
      </c>
      <c r="K104" s="7">
        <v>393.05</v>
      </c>
      <c r="L104" s="2"/>
    </row>
    <row r="105" spans="1:12" x14ac:dyDescent="0.3">
      <c r="A105" t="s">
        <v>607</v>
      </c>
      <c r="B105" t="s">
        <v>122</v>
      </c>
      <c r="C105" s="2">
        <v>40</v>
      </c>
      <c r="D105" s="2" t="s">
        <v>1260</v>
      </c>
      <c r="E105" t="s">
        <v>15</v>
      </c>
      <c r="F105" t="s">
        <v>11</v>
      </c>
      <c r="G105" t="s">
        <v>1154</v>
      </c>
      <c r="H105" s="3">
        <v>43845</v>
      </c>
      <c r="I105" t="s">
        <v>12</v>
      </c>
      <c r="J105">
        <v>146</v>
      </c>
      <c r="K105" s="7">
        <v>265.02999999999997</v>
      </c>
      <c r="L105" s="2"/>
    </row>
    <row r="106" spans="1:12" x14ac:dyDescent="0.3">
      <c r="A106" t="s">
        <v>608</v>
      </c>
      <c r="B106" t="s">
        <v>299</v>
      </c>
      <c r="C106" s="2">
        <v>25</v>
      </c>
      <c r="D106" s="2" t="s">
        <v>1259</v>
      </c>
      <c r="E106" t="s">
        <v>15</v>
      </c>
      <c r="F106" t="s">
        <v>20</v>
      </c>
      <c r="G106" t="s">
        <v>1154</v>
      </c>
      <c r="H106" s="3">
        <v>43881</v>
      </c>
      <c r="I106" t="s">
        <v>12</v>
      </c>
      <c r="J106">
        <v>180</v>
      </c>
      <c r="K106" s="7">
        <v>282.64999999999998</v>
      </c>
      <c r="L106" s="2"/>
    </row>
    <row r="107" spans="1:12" x14ac:dyDescent="0.3">
      <c r="A107" t="s">
        <v>612</v>
      </c>
      <c r="B107" t="s">
        <v>130</v>
      </c>
      <c r="C107" s="2">
        <v>40</v>
      </c>
      <c r="D107" s="2" t="s">
        <v>1260</v>
      </c>
      <c r="E107" t="s">
        <v>15</v>
      </c>
      <c r="F107" t="s">
        <v>16</v>
      </c>
      <c r="G107" t="s">
        <v>1157</v>
      </c>
      <c r="H107" s="3">
        <v>43845</v>
      </c>
      <c r="I107" t="s">
        <v>12</v>
      </c>
      <c r="J107">
        <v>146</v>
      </c>
      <c r="K107" s="7">
        <v>278.91000000000003</v>
      </c>
      <c r="L107" s="2"/>
    </row>
    <row r="108" spans="1:12" x14ac:dyDescent="0.3">
      <c r="A108" t="s">
        <v>618</v>
      </c>
      <c r="B108" t="s">
        <v>299</v>
      </c>
      <c r="C108" s="2">
        <v>25</v>
      </c>
      <c r="D108" s="2" t="s">
        <v>1259</v>
      </c>
      <c r="E108" t="s">
        <v>15</v>
      </c>
      <c r="F108" t="s">
        <v>27</v>
      </c>
      <c r="G108" t="s">
        <v>1156</v>
      </c>
      <c r="H108" s="3">
        <v>43845</v>
      </c>
      <c r="I108" t="s">
        <v>12</v>
      </c>
      <c r="J108">
        <v>146</v>
      </c>
      <c r="K108" s="7">
        <v>253.48</v>
      </c>
      <c r="L108" s="2"/>
    </row>
    <row r="109" spans="1:12" x14ac:dyDescent="0.3">
      <c r="A109" t="s">
        <v>629</v>
      </c>
      <c r="B109" t="s">
        <v>126</v>
      </c>
      <c r="C109" s="2">
        <v>40</v>
      </c>
      <c r="D109" s="2" t="s">
        <v>1260</v>
      </c>
      <c r="E109" t="s">
        <v>10</v>
      </c>
      <c r="F109" t="s">
        <v>11</v>
      </c>
      <c r="G109" t="s">
        <v>1157</v>
      </c>
      <c r="H109" s="3">
        <v>43881</v>
      </c>
      <c r="I109" t="s">
        <v>12</v>
      </c>
      <c r="J109">
        <v>160</v>
      </c>
      <c r="K109" s="7">
        <v>346.91</v>
      </c>
      <c r="L109" s="2"/>
    </row>
    <row r="110" spans="1:12" x14ac:dyDescent="0.3">
      <c r="A110" t="s">
        <v>631</v>
      </c>
      <c r="B110" t="s">
        <v>124</v>
      </c>
      <c r="C110" s="2">
        <v>25</v>
      </c>
      <c r="D110" s="2" t="s">
        <v>1259</v>
      </c>
      <c r="E110" t="s">
        <v>15</v>
      </c>
      <c r="F110" t="s">
        <v>16</v>
      </c>
      <c r="G110" t="s">
        <v>1272</v>
      </c>
      <c r="H110" s="3">
        <v>43881</v>
      </c>
      <c r="I110" t="s">
        <v>12</v>
      </c>
      <c r="J110">
        <v>220</v>
      </c>
      <c r="K110" s="7">
        <v>270.64999999999998</v>
      </c>
      <c r="L110" s="2"/>
    </row>
    <row r="111" spans="1:12" x14ac:dyDescent="0.3">
      <c r="A111" t="s">
        <v>633</v>
      </c>
      <c r="B111" t="s">
        <v>126</v>
      </c>
      <c r="C111" s="2">
        <v>35</v>
      </c>
      <c r="D111" s="2" t="s">
        <v>1261</v>
      </c>
      <c r="E111" t="s">
        <v>10</v>
      </c>
      <c r="F111" t="s">
        <v>1272</v>
      </c>
      <c r="G111" t="s">
        <v>1157</v>
      </c>
      <c r="H111" s="3">
        <v>43195</v>
      </c>
      <c r="I111" t="s">
        <v>12</v>
      </c>
      <c r="J111">
        <v>220</v>
      </c>
      <c r="K111" s="7">
        <v>190.11</v>
      </c>
      <c r="L111" s="2"/>
    </row>
    <row r="112" spans="1:12" x14ac:dyDescent="0.3">
      <c r="A112" t="s">
        <v>634</v>
      </c>
      <c r="B112" t="s">
        <v>299</v>
      </c>
      <c r="C112" s="2">
        <v>70</v>
      </c>
      <c r="D112" s="2" t="s">
        <v>1262</v>
      </c>
      <c r="E112" t="s">
        <v>15</v>
      </c>
      <c r="F112" t="s">
        <v>11</v>
      </c>
      <c r="G112" t="s">
        <v>1156</v>
      </c>
      <c r="H112" s="3">
        <v>43800</v>
      </c>
      <c r="I112" t="s">
        <v>12</v>
      </c>
      <c r="J112">
        <v>200</v>
      </c>
      <c r="K112" s="7">
        <v>222.79</v>
      </c>
      <c r="L112" s="2"/>
    </row>
    <row r="113" spans="1:12" x14ac:dyDescent="0.3">
      <c r="A113" t="s">
        <v>637</v>
      </c>
      <c r="B113" t="s">
        <v>122</v>
      </c>
      <c r="C113" s="2">
        <v>25</v>
      </c>
      <c r="D113" s="2" t="s">
        <v>1259</v>
      </c>
      <c r="E113" t="s">
        <v>10</v>
      </c>
      <c r="F113" t="s">
        <v>11</v>
      </c>
      <c r="G113" t="s">
        <v>1157</v>
      </c>
      <c r="H113" s="3">
        <v>43195</v>
      </c>
      <c r="I113" t="s">
        <v>12</v>
      </c>
      <c r="J113">
        <v>180</v>
      </c>
      <c r="K113" s="7">
        <v>438.62</v>
      </c>
      <c r="L113" s="2"/>
    </row>
    <row r="114" spans="1:12" x14ac:dyDescent="0.3">
      <c r="A114" t="s">
        <v>640</v>
      </c>
      <c r="B114" t="s">
        <v>130</v>
      </c>
      <c r="C114" s="2">
        <v>70</v>
      </c>
      <c r="D114" s="2" t="s">
        <v>1262</v>
      </c>
      <c r="E114" t="s">
        <v>10</v>
      </c>
      <c r="F114" t="s">
        <v>11</v>
      </c>
      <c r="G114" t="s">
        <v>1154</v>
      </c>
      <c r="H114" s="3">
        <v>43800</v>
      </c>
      <c r="I114" t="s">
        <v>12</v>
      </c>
      <c r="J114">
        <v>180</v>
      </c>
      <c r="K114" s="7">
        <v>496.5</v>
      </c>
      <c r="L114" s="2"/>
    </row>
    <row r="115" spans="1:12" x14ac:dyDescent="0.3">
      <c r="A115" t="s">
        <v>642</v>
      </c>
      <c r="B115" t="s">
        <v>303</v>
      </c>
      <c r="C115" s="2">
        <v>40</v>
      </c>
      <c r="D115" s="2" t="s">
        <v>1260</v>
      </c>
      <c r="E115" t="s">
        <v>15</v>
      </c>
      <c r="F115" t="s">
        <v>20</v>
      </c>
      <c r="G115" t="s">
        <v>1157</v>
      </c>
      <c r="H115" s="3">
        <v>43195</v>
      </c>
      <c r="I115" t="s">
        <v>12</v>
      </c>
      <c r="J115">
        <v>160</v>
      </c>
      <c r="K115" s="7">
        <v>208.69</v>
      </c>
      <c r="L115" s="2"/>
    </row>
    <row r="116" spans="1:12" x14ac:dyDescent="0.3">
      <c r="A116" t="s">
        <v>652</v>
      </c>
      <c r="B116" t="s">
        <v>130</v>
      </c>
      <c r="C116" s="2">
        <v>40</v>
      </c>
      <c r="D116" s="2" t="s">
        <v>1260</v>
      </c>
      <c r="E116" t="s">
        <v>15</v>
      </c>
      <c r="F116" t="s">
        <v>1272</v>
      </c>
      <c r="G116" t="s">
        <v>1156</v>
      </c>
      <c r="H116" s="3">
        <v>43195</v>
      </c>
      <c r="I116" t="s">
        <v>12</v>
      </c>
      <c r="J116">
        <v>146</v>
      </c>
      <c r="K116" s="7">
        <v>141.99</v>
      </c>
      <c r="L116" s="2"/>
    </row>
    <row r="117" spans="1:12" x14ac:dyDescent="0.3">
      <c r="A117" t="s">
        <v>662</v>
      </c>
      <c r="B117" t="s">
        <v>134</v>
      </c>
      <c r="C117" s="2">
        <v>70</v>
      </c>
      <c r="D117" s="2" t="s">
        <v>1262</v>
      </c>
      <c r="E117" t="s">
        <v>15</v>
      </c>
      <c r="F117" t="s">
        <v>27</v>
      </c>
      <c r="G117" t="s">
        <v>1157</v>
      </c>
      <c r="H117" s="3">
        <v>43800</v>
      </c>
      <c r="I117" t="s">
        <v>12</v>
      </c>
      <c r="J117">
        <v>160</v>
      </c>
      <c r="K117" s="7">
        <v>428.2</v>
      </c>
      <c r="L117" s="2"/>
    </row>
    <row r="118" spans="1:12" x14ac:dyDescent="0.3">
      <c r="A118" t="s">
        <v>663</v>
      </c>
      <c r="B118" t="s">
        <v>130</v>
      </c>
      <c r="C118" s="2">
        <v>35</v>
      </c>
      <c r="D118" s="2" t="s">
        <v>1261</v>
      </c>
      <c r="E118" t="s">
        <v>10</v>
      </c>
      <c r="F118" t="s">
        <v>16</v>
      </c>
      <c r="G118" t="s">
        <v>1157</v>
      </c>
      <c r="H118" s="3">
        <v>43549</v>
      </c>
      <c r="I118" t="s">
        <v>12</v>
      </c>
      <c r="J118">
        <v>200</v>
      </c>
      <c r="K118" s="7">
        <v>375.06</v>
      </c>
      <c r="L118" s="2"/>
    </row>
    <row r="119" spans="1:12" x14ac:dyDescent="0.3">
      <c r="A119" t="s">
        <v>669</v>
      </c>
      <c r="B119" t="s">
        <v>24</v>
      </c>
      <c r="C119" s="2">
        <v>46</v>
      </c>
      <c r="D119" s="2" t="s">
        <v>1260</v>
      </c>
      <c r="E119" t="s">
        <v>10</v>
      </c>
      <c r="F119" t="s">
        <v>27</v>
      </c>
      <c r="G119" t="s">
        <v>1157</v>
      </c>
      <c r="H119" s="3">
        <v>43549</v>
      </c>
      <c r="I119" t="s">
        <v>12</v>
      </c>
      <c r="J119">
        <v>146</v>
      </c>
      <c r="K119" s="7">
        <v>498.29</v>
      </c>
      <c r="L119" s="2"/>
    </row>
    <row r="120" spans="1:12" x14ac:dyDescent="0.3">
      <c r="A120" t="s">
        <v>670</v>
      </c>
      <c r="B120" t="s">
        <v>26</v>
      </c>
      <c r="C120" s="2">
        <v>60</v>
      </c>
      <c r="D120" s="2" t="s">
        <v>1262</v>
      </c>
      <c r="E120" t="s">
        <v>15</v>
      </c>
      <c r="F120" t="s">
        <v>16</v>
      </c>
      <c r="G120" t="s">
        <v>1156</v>
      </c>
      <c r="H120" s="3">
        <v>43845</v>
      </c>
      <c r="I120" t="s">
        <v>12</v>
      </c>
      <c r="J120">
        <v>220</v>
      </c>
      <c r="K120" s="7">
        <v>58.48</v>
      </c>
      <c r="L120" s="2"/>
    </row>
    <row r="121" spans="1:12" x14ac:dyDescent="0.3">
      <c r="A121" t="s">
        <v>672</v>
      </c>
      <c r="B121" t="s">
        <v>30</v>
      </c>
      <c r="C121" s="2">
        <v>60</v>
      </c>
      <c r="D121" s="2" t="s">
        <v>1262</v>
      </c>
      <c r="E121" t="s">
        <v>10</v>
      </c>
      <c r="F121" t="s">
        <v>16</v>
      </c>
      <c r="G121" t="s">
        <v>1157</v>
      </c>
      <c r="H121" s="3">
        <v>43549</v>
      </c>
      <c r="I121" t="s">
        <v>12</v>
      </c>
      <c r="J121">
        <v>200</v>
      </c>
      <c r="K121" s="7">
        <v>108.36</v>
      </c>
      <c r="L121" s="2"/>
    </row>
    <row r="122" spans="1:12" x14ac:dyDescent="0.3">
      <c r="A122" t="s">
        <v>680</v>
      </c>
      <c r="B122" t="s">
        <v>47</v>
      </c>
      <c r="C122" s="2">
        <v>40</v>
      </c>
      <c r="D122" s="2" t="s">
        <v>1260</v>
      </c>
      <c r="E122" t="s">
        <v>15</v>
      </c>
      <c r="F122" t="s">
        <v>20</v>
      </c>
      <c r="G122" t="s">
        <v>1272</v>
      </c>
      <c r="H122" s="3">
        <v>43845</v>
      </c>
      <c r="I122" t="s">
        <v>12</v>
      </c>
      <c r="J122">
        <v>200</v>
      </c>
      <c r="K122" s="7">
        <v>476.41</v>
      </c>
      <c r="L122" s="2"/>
    </row>
    <row r="123" spans="1:12" x14ac:dyDescent="0.3">
      <c r="A123" t="s">
        <v>682</v>
      </c>
      <c r="B123" t="s">
        <v>1224</v>
      </c>
      <c r="C123" s="2">
        <v>40</v>
      </c>
      <c r="D123" s="2" t="s">
        <v>1260</v>
      </c>
      <c r="E123" t="s">
        <v>15</v>
      </c>
      <c r="F123" t="s">
        <v>16</v>
      </c>
      <c r="G123" t="s">
        <v>1155</v>
      </c>
      <c r="H123" s="3">
        <v>43800</v>
      </c>
      <c r="I123" t="s">
        <v>12</v>
      </c>
      <c r="J123">
        <v>180</v>
      </c>
      <c r="K123" s="7">
        <v>198.73</v>
      </c>
      <c r="L123" s="2"/>
    </row>
    <row r="124" spans="1:12" x14ac:dyDescent="0.3">
      <c r="A124" t="s">
        <v>686</v>
      </c>
      <c r="B124" t="s">
        <v>56</v>
      </c>
      <c r="C124" s="2">
        <v>25</v>
      </c>
      <c r="D124" s="2" t="s">
        <v>1259</v>
      </c>
      <c r="E124" t="s">
        <v>10</v>
      </c>
      <c r="F124" t="s">
        <v>16</v>
      </c>
      <c r="G124" t="s">
        <v>1272</v>
      </c>
      <c r="H124" s="3">
        <v>43845</v>
      </c>
      <c r="I124" t="s">
        <v>12</v>
      </c>
      <c r="J124">
        <v>220</v>
      </c>
      <c r="K124" s="7">
        <v>322.08</v>
      </c>
      <c r="L124" s="2"/>
    </row>
    <row r="125" spans="1:12" x14ac:dyDescent="0.3">
      <c r="A125" t="s">
        <v>690</v>
      </c>
      <c r="B125" t="s">
        <v>63</v>
      </c>
      <c r="C125" s="2">
        <v>25</v>
      </c>
      <c r="D125" s="2" t="s">
        <v>1259</v>
      </c>
      <c r="E125" t="s">
        <v>15</v>
      </c>
      <c r="F125" t="s">
        <v>11</v>
      </c>
      <c r="G125" t="s">
        <v>1154</v>
      </c>
      <c r="H125" s="3">
        <v>43549</v>
      </c>
      <c r="I125" t="s">
        <v>12</v>
      </c>
      <c r="J125">
        <v>160</v>
      </c>
      <c r="K125" s="7">
        <v>245.37</v>
      </c>
      <c r="L125" s="2"/>
    </row>
    <row r="126" spans="1:12" x14ac:dyDescent="0.3">
      <c r="A126" t="s">
        <v>692</v>
      </c>
      <c r="B126" t="s">
        <v>66</v>
      </c>
      <c r="C126" s="2">
        <v>35</v>
      </c>
      <c r="D126" s="2" t="s">
        <v>1261</v>
      </c>
      <c r="E126" t="s">
        <v>15</v>
      </c>
      <c r="F126" t="s">
        <v>20</v>
      </c>
      <c r="G126" t="s">
        <v>1272</v>
      </c>
      <c r="H126" s="3">
        <v>43800</v>
      </c>
      <c r="I126" t="s">
        <v>12</v>
      </c>
      <c r="J126">
        <v>146</v>
      </c>
      <c r="K126" s="7">
        <v>282.27</v>
      </c>
      <c r="L126" s="2"/>
    </row>
    <row r="127" spans="1:12" x14ac:dyDescent="0.3">
      <c r="A127" t="s">
        <v>696</v>
      </c>
      <c r="B127" t="s">
        <v>74</v>
      </c>
      <c r="C127" s="2">
        <v>60</v>
      </c>
      <c r="D127" s="2" t="s">
        <v>1262</v>
      </c>
      <c r="E127" t="s">
        <v>10</v>
      </c>
      <c r="F127" t="s">
        <v>1272</v>
      </c>
      <c r="G127" t="s">
        <v>1157</v>
      </c>
      <c r="H127" s="3">
        <v>43549</v>
      </c>
      <c r="I127" t="s">
        <v>12</v>
      </c>
      <c r="J127">
        <v>200</v>
      </c>
      <c r="K127" s="7">
        <v>307.97000000000003</v>
      </c>
      <c r="L127" s="2"/>
    </row>
    <row r="128" spans="1:12" x14ac:dyDescent="0.3">
      <c r="A128" t="s">
        <v>697</v>
      </c>
      <c r="B128" t="s">
        <v>1229</v>
      </c>
      <c r="C128" s="2">
        <v>25</v>
      </c>
      <c r="D128" s="2" t="s">
        <v>1259</v>
      </c>
      <c r="E128" t="s">
        <v>15</v>
      </c>
      <c r="F128" t="s">
        <v>1272</v>
      </c>
      <c r="G128" t="s">
        <v>1155</v>
      </c>
      <c r="H128" s="3">
        <v>43845</v>
      </c>
      <c r="I128" t="s">
        <v>12</v>
      </c>
      <c r="J128">
        <v>160</v>
      </c>
      <c r="K128" s="7">
        <v>105.4</v>
      </c>
      <c r="L128" s="2"/>
    </row>
    <row r="129" spans="1:12" x14ac:dyDescent="0.3">
      <c r="A129" t="s">
        <v>702</v>
      </c>
      <c r="B129" t="s">
        <v>85</v>
      </c>
      <c r="C129" s="2">
        <v>70</v>
      </c>
      <c r="D129" s="2" t="s">
        <v>1262</v>
      </c>
      <c r="E129" t="s">
        <v>15</v>
      </c>
      <c r="F129" t="s">
        <v>27</v>
      </c>
      <c r="G129" t="s">
        <v>1154</v>
      </c>
      <c r="H129" s="3">
        <v>43881</v>
      </c>
      <c r="I129" t="s">
        <v>12</v>
      </c>
      <c r="J129">
        <v>200</v>
      </c>
      <c r="K129" s="7">
        <v>498.85</v>
      </c>
      <c r="L129" s="2"/>
    </row>
    <row r="130" spans="1:12" x14ac:dyDescent="0.3">
      <c r="A130" t="s">
        <v>708</v>
      </c>
      <c r="B130" t="s">
        <v>96</v>
      </c>
      <c r="C130" s="2">
        <v>25</v>
      </c>
      <c r="D130" s="2" t="s">
        <v>1259</v>
      </c>
      <c r="E130" t="s">
        <v>15</v>
      </c>
      <c r="F130" t="s">
        <v>27</v>
      </c>
      <c r="G130" t="s">
        <v>1272</v>
      </c>
      <c r="H130" s="3">
        <v>43549</v>
      </c>
      <c r="I130" t="s">
        <v>12</v>
      </c>
      <c r="J130">
        <v>160</v>
      </c>
      <c r="K130" s="7">
        <v>163.79</v>
      </c>
      <c r="L130" s="2"/>
    </row>
    <row r="131" spans="1:12" x14ac:dyDescent="0.3">
      <c r="A131" t="s">
        <v>711</v>
      </c>
      <c r="B131" t="s">
        <v>101</v>
      </c>
      <c r="C131" s="2">
        <v>40</v>
      </c>
      <c r="D131" s="2" t="s">
        <v>1260</v>
      </c>
      <c r="E131" t="s">
        <v>15</v>
      </c>
      <c r="F131" t="s">
        <v>27</v>
      </c>
      <c r="G131" t="s">
        <v>1155</v>
      </c>
      <c r="H131" s="3">
        <v>43800</v>
      </c>
      <c r="I131" t="s">
        <v>12</v>
      </c>
      <c r="J131">
        <v>200</v>
      </c>
      <c r="K131" s="7">
        <v>320.77999999999997</v>
      </c>
      <c r="L131" s="2"/>
    </row>
    <row r="132" spans="1:12" x14ac:dyDescent="0.3">
      <c r="A132" t="s">
        <v>716</v>
      </c>
      <c r="B132" t="s">
        <v>110</v>
      </c>
      <c r="C132" s="2">
        <v>46</v>
      </c>
      <c r="D132" s="2" t="s">
        <v>1260</v>
      </c>
      <c r="E132" t="s">
        <v>15</v>
      </c>
      <c r="F132" t="s">
        <v>16</v>
      </c>
      <c r="G132" t="s">
        <v>1157</v>
      </c>
      <c r="H132" s="3">
        <v>43800</v>
      </c>
      <c r="I132" t="s">
        <v>12</v>
      </c>
      <c r="J132">
        <v>146</v>
      </c>
      <c r="K132" s="7">
        <v>221.25</v>
      </c>
      <c r="L132" s="2"/>
    </row>
    <row r="133" spans="1:12" x14ac:dyDescent="0.3">
      <c r="A133" t="s">
        <v>732</v>
      </c>
      <c r="B133" t="s">
        <v>140</v>
      </c>
      <c r="C133" s="2">
        <v>35</v>
      </c>
      <c r="D133" s="2" t="s">
        <v>1261</v>
      </c>
      <c r="E133" t="s">
        <v>10</v>
      </c>
      <c r="F133" t="s">
        <v>20</v>
      </c>
      <c r="G133" t="s">
        <v>1156</v>
      </c>
      <c r="H133" s="3">
        <v>43800</v>
      </c>
      <c r="I133" t="s">
        <v>12</v>
      </c>
      <c r="J133">
        <v>200</v>
      </c>
      <c r="K133" s="7">
        <v>359.84</v>
      </c>
      <c r="L133" s="2"/>
    </row>
    <row r="134" spans="1:12" x14ac:dyDescent="0.3">
      <c r="A134" t="s">
        <v>740</v>
      </c>
      <c r="B134" t="s">
        <v>154</v>
      </c>
      <c r="C134" s="2">
        <v>46</v>
      </c>
      <c r="D134" s="2" t="s">
        <v>1260</v>
      </c>
      <c r="E134" t="s">
        <v>10</v>
      </c>
      <c r="F134" t="s">
        <v>11</v>
      </c>
      <c r="G134" t="s">
        <v>1155</v>
      </c>
      <c r="H134" s="3">
        <v>43549</v>
      </c>
      <c r="I134" t="s">
        <v>12</v>
      </c>
      <c r="J134">
        <v>220</v>
      </c>
      <c r="K134" s="7">
        <v>305.72000000000003</v>
      </c>
      <c r="L134" s="2"/>
    </row>
    <row r="135" spans="1:12" x14ac:dyDescent="0.3">
      <c r="A135" t="s">
        <v>745</v>
      </c>
      <c r="B135" t="s">
        <v>163</v>
      </c>
      <c r="C135" s="2">
        <v>46</v>
      </c>
      <c r="D135" s="2" t="s">
        <v>1260</v>
      </c>
      <c r="E135" t="s">
        <v>15</v>
      </c>
      <c r="F135" t="s">
        <v>27</v>
      </c>
      <c r="G135" t="s">
        <v>1155</v>
      </c>
      <c r="H135" s="3">
        <v>43549</v>
      </c>
      <c r="I135" t="s">
        <v>12</v>
      </c>
      <c r="J135">
        <v>160</v>
      </c>
      <c r="K135" s="7">
        <v>331.15</v>
      </c>
      <c r="L135" s="2"/>
    </row>
    <row r="136" spans="1:12" x14ac:dyDescent="0.3">
      <c r="A136" t="s">
        <v>748</v>
      </c>
      <c r="B136" t="s">
        <v>169</v>
      </c>
      <c r="C136" s="2">
        <v>40</v>
      </c>
      <c r="D136" s="2" t="s">
        <v>1260</v>
      </c>
      <c r="E136" t="s">
        <v>15</v>
      </c>
      <c r="F136" t="s">
        <v>20</v>
      </c>
      <c r="G136" t="s">
        <v>1155</v>
      </c>
      <c r="H136" s="3">
        <v>43549</v>
      </c>
      <c r="I136" t="s">
        <v>12</v>
      </c>
      <c r="J136">
        <v>200</v>
      </c>
      <c r="K136" s="7">
        <v>107.95</v>
      </c>
      <c r="L136" s="2"/>
    </row>
    <row r="137" spans="1:12" x14ac:dyDescent="0.3">
      <c r="A137" t="s">
        <v>751</v>
      </c>
      <c r="B137" t="s">
        <v>175</v>
      </c>
      <c r="C137" s="2">
        <v>25</v>
      </c>
      <c r="D137" s="2" t="s">
        <v>1259</v>
      </c>
      <c r="E137" t="s">
        <v>10</v>
      </c>
      <c r="F137" t="s">
        <v>16</v>
      </c>
      <c r="G137" t="s">
        <v>1272</v>
      </c>
      <c r="H137" s="3">
        <v>43549</v>
      </c>
      <c r="I137" t="s">
        <v>12</v>
      </c>
      <c r="J137">
        <v>220</v>
      </c>
      <c r="K137" s="7">
        <v>375.59</v>
      </c>
      <c r="L137" s="2"/>
    </row>
    <row r="138" spans="1:12" x14ac:dyDescent="0.3">
      <c r="A138" t="s">
        <v>753</v>
      </c>
      <c r="B138" t="s">
        <v>178</v>
      </c>
      <c r="C138" s="2">
        <v>70</v>
      </c>
      <c r="D138" s="2" t="s">
        <v>1262</v>
      </c>
      <c r="E138" t="s">
        <v>10</v>
      </c>
      <c r="F138" t="s">
        <v>1272</v>
      </c>
      <c r="G138" t="s">
        <v>1155</v>
      </c>
      <c r="H138" s="3">
        <v>43881</v>
      </c>
      <c r="I138" t="s">
        <v>12</v>
      </c>
      <c r="J138">
        <v>180</v>
      </c>
      <c r="K138" s="7">
        <v>121.41</v>
      </c>
      <c r="L138" s="2"/>
    </row>
    <row r="139" spans="1:12" x14ac:dyDescent="0.3">
      <c r="A139" t="s">
        <v>754</v>
      </c>
      <c r="B139" t="s">
        <v>180</v>
      </c>
      <c r="C139" s="2">
        <v>25</v>
      </c>
      <c r="D139" s="2" t="s">
        <v>1259</v>
      </c>
      <c r="E139" t="s">
        <v>15</v>
      </c>
      <c r="F139" t="s">
        <v>27</v>
      </c>
      <c r="G139" t="s">
        <v>1154</v>
      </c>
      <c r="H139" s="3">
        <v>43549</v>
      </c>
      <c r="I139" t="s">
        <v>12</v>
      </c>
      <c r="J139">
        <v>146</v>
      </c>
      <c r="K139" s="7">
        <v>268.01</v>
      </c>
      <c r="L139" s="2"/>
    </row>
    <row r="140" spans="1:12" x14ac:dyDescent="0.3">
      <c r="A140" t="s">
        <v>762</v>
      </c>
      <c r="B140" t="s">
        <v>196</v>
      </c>
      <c r="C140" s="2">
        <v>40</v>
      </c>
      <c r="D140" s="2" t="s">
        <v>1260</v>
      </c>
      <c r="E140" t="s">
        <v>15</v>
      </c>
      <c r="F140" t="s">
        <v>1272</v>
      </c>
      <c r="G140" t="s">
        <v>1155</v>
      </c>
      <c r="H140" s="3">
        <v>43549</v>
      </c>
      <c r="I140" t="s">
        <v>12</v>
      </c>
      <c r="J140">
        <v>200</v>
      </c>
      <c r="K140" s="7">
        <v>304.56</v>
      </c>
      <c r="L140" s="2"/>
    </row>
    <row r="141" spans="1:12" x14ac:dyDescent="0.3">
      <c r="A141" t="s">
        <v>764</v>
      </c>
      <c r="B141" t="s">
        <v>200</v>
      </c>
      <c r="C141" s="2">
        <v>60</v>
      </c>
      <c r="D141" s="2" t="s">
        <v>1262</v>
      </c>
      <c r="E141" t="s">
        <v>15</v>
      </c>
      <c r="F141" t="s">
        <v>11</v>
      </c>
      <c r="G141" t="s">
        <v>1154</v>
      </c>
      <c r="H141" s="3">
        <v>43549</v>
      </c>
      <c r="I141" t="s">
        <v>12</v>
      </c>
      <c r="J141">
        <v>160</v>
      </c>
      <c r="K141" s="7">
        <v>182.22</v>
      </c>
      <c r="L141" s="2"/>
    </row>
    <row r="142" spans="1:12" x14ac:dyDescent="0.3">
      <c r="A142" t="s">
        <v>765</v>
      </c>
      <c r="B142" t="s">
        <v>1238</v>
      </c>
      <c r="C142" s="2">
        <v>46</v>
      </c>
      <c r="D142" s="2" t="s">
        <v>1260</v>
      </c>
      <c r="E142" t="s">
        <v>10</v>
      </c>
      <c r="F142" t="s">
        <v>16</v>
      </c>
      <c r="G142" t="s">
        <v>1157</v>
      </c>
      <c r="H142" s="3">
        <v>43800</v>
      </c>
      <c r="I142" t="s">
        <v>12</v>
      </c>
      <c r="J142">
        <v>220</v>
      </c>
      <c r="K142" s="7">
        <v>77.959999999999994</v>
      </c>
      <c r="L142" s="2"/>
    </row>
    <row r="143" spans="1:12" x14ac:dyDescent="0.3">
      <c r="A143" t="s">
        <v>769</v>
      </c>
      <c r="B143" t="s">
        <v>1239</v>
      </c>
      <c r="C143" s="2">
        <v>46</v>
      </c>
      <c r="D143" s="2" t="s">
        <v>1260</v>
      </c>
      <c r="E143" t="s">
        <v>10</v>
      </c>
      <c r="F143" t="s">
        <v>16</v>
      </c>
      <c r="G143" t="s">
        <v>1156</v>
      </c>
      <c r="H143" s="3">
        <v>43881</v>
      </c>
      <c r="I143" t="s">
        <v>12</v>
      </c>
      <c r="J143">
        <v>160</v>
      </c>
      <c r="K143" s="7">
        <v>468.16</v>
      </c>
      <c r="L143" s="2"/>
    </row>
    <row r="144" spans="1:12" x14ac:dyDescent="0.3">
      <c r="A144" t="s">
        <v>772</v>
      </c>
      <c r="B144" t="s">
        <v>213</v>
      </c>
      <c r="C144" s="2">
        <v>60</v>
      </c>
      <c r="D144" s="2" t="s">
        <v>1262</v>
      </c>
      <c r="E144" t="s">
        <v>15</v>
      </c>
      <c r="F144" t="s">
        <v>20</v>
      </c>
      <c r="G144" t="s">
        <v>1272</v>
      </c>
      <c r="H144" s="3">
        <v>43549</v>
      </c>
      <c r="I144" t="s">
        <v>12</v>
      </c>
      <c r="J144">
        <v>220</v>
      </c>
      <c r="K144" s="7">
        <v>80</v>
      </c>
      <c r="L144" s="2"/>
    </row>
    <row r="145" spans="1:12" x14ac:dyDescent="0.3">
      <c r="A145" t="s">
        <v>775</v>
      </c>
      <c r="B145" t="s">
        <v>219</v>
      </c>
      <c r="C145" s="2">
        <v>70</v>
      </c>
      <c r="D145" s="2" t="s">
        <v>1262</v>
      </c>
      <c r="E145" t="s">
        <v>15</v>
      </c>
      <c r="F145" t="s">
        <v>27</v>
      </c>
      <c r="G145" t="s">
        <v>1155</v>
      </c>
      <c r="H145" s="3">
        <v>43800</v>
      </c>
      <c r="I145" t="s">
        <v>12</v>
      </c>
      <c r="J145">
        <v>160</v>
      </c>
      <c r="K145" s="7">
        <v>304.06</v>
      </c>
      <c r="L145" s="2"/>
    </row>
    <row r="146" spans="1:12" x14ac:dyDescent="0.3">
      <c r="A146" t="s">
        <v>776</v>
      </c>
      <c r="B146" t="s">
        <v>221</v>
      </c>
      <c r="C146" s="2">
        <v>35</v>
      </c>
      <c r="D146" s="2" t="s">
        <v>1261</v>
      </c>
      <c r="E146" t="s">
        <v>15</v>
      </c>
      <c r="F146" t="s">
        <v>11</v>
      </c>
      <c r="G146" t="s">
        <v>1157</v>
      </c>
      <c r="H146" s="3">
        <v>43845</v>
      </c>
      <c r="I146" t="s">
        <v>12</v>
      </c>
      <c r="J146">
        <v>160</v>
      </c>
      <c r="K146" s="7">
        <v>261.51</v>
      </c>
      <c r="L146" s="2"/>
    </row>
    <row r="147" spans="1:12" x14ac:dyDescent="0.3">
      <c r="A147" t="s">
        <v>783</v>
      </c>
      <c r="B147" t="s">
        <v>234</v>
      </c>
      <c r="C147" s="2">
        <v>60</v>
      </c>
      <c r="D147" s="2" t="s">
        <v>1262</v>
      </c>
      <c r="E147" t="s">
        <v>10</v>
      </c>
      <c r="F147" t="s">
        <v>16</v>
      </c>
      <c r="G147" t="s">
        <v>1157</v>
      </c>
      <c r="H147" s="3">
        <v>43549</v>
      </c>
      <c r="I147" t="s">
        <v>12</v>
      </c>
      <c r="J147">
        <v>146</v>
      </c>
      <c r="K147" s="7">
        <v>174.61</v>
      </c>
      <c r="L147" s="2"/>
    </row>
    <row r="148" spans="1:12" x14ac:dyDescent="0.3">
      <c r="A148" t="s">
        <v>784</v>
      </c>
      <c r="B148" t="s">
        <v>236</v>
      </c>
      <c r="C148" s="2">
        <v>46</v>
      </c>
      <c r="D148" s="2" t="s">
        <v>1260</v>
      </c>
      <c r="E148" t="s">
        <v>15</v>
      </c>
      <c r="F148" t="s">
        <v>27</v>
      </c>
      <c r="G148" t="s">
        <v>1157</v>
      </c>
      <c r="H148" s="3">
        <v>43845</v>
      </c>
      <c r="I148" t="s">
        <v>12</v>
      </c>
      <c r="J148">
        <v>160</v>
      </c>
      <c r="K148" s="7">
        <v>478.29</v>
      </c>
      <c r="L148" s="2"/>
    </row>
    <row r="149" spans="1:12" x14ac:dyDescent="0.3">
      <c r="A149" t="s">
        <v>789</v>
      </c>
      <c r="B149" t="s">
        <v>246</v>
      </c>
      <c r="C149" s="2">
        <v>60</v>
      </c>
      <c r="D149" s="2" t="s">
        <v>1262</v>
      </c>
      <c r="E149" t="s">
        <v>10</v>
      </c>
      <c r="F149" t="s">
        <v>11</v>
      </c>
      <c r="G149" t="s">
        <v>1155</v>
      </c>
      <c r="H149" s="3">
        <v>43800</v>
      </c>
      <c r="I149" t="s">
        <v>12</v>
      </c>
      <c r="J149">
        <v>200</v>
      </c>
      <c r="K149" s="7">
        <v>122.14</v>
      </c>
      <c r="L149" s="2"/>
    </row>
    <row r="150" spans="1:12" x14ac:dyDescent="0.3">
      <c r="A150" t="s">
        <v>794</v>
      </c>
      <c r="B150" t="s">
        <v>256</v>
      </c>
      <c r="C150" s="2">
        <v>70</v>
      </c>
      <c r="D150" s="2" t="s">
        <v>1262</v>
      </c>
      <c r="E150" t="s">
        <v>10</v>
      </c>
      <c r="F150" t="s">
        <v>11</v>
      </c>
      <c r="G150" t="s">
        <v>1157</v>
      </c>
      <c r="H150" s="3">
        <v>43881</v>
      </c>
      <c r="I150" t="s">
        <v>12</v>
      </c>
      <c r="J150">
        <v>200</v>
      </c>
      <c r="K150" s="7">
        <v>204.82</v>
      </c>
      <c r="L150" s="2"/>
    </row>
    <row r="151" spans="1:12" x14ac:dyDescent="0.3">
      <c r="A151" t="s">
        <v>797</v>
      </c>
      <c r="B151" t="s">
        <v>1243</v>
      </c>
      <c r="C151" s="2">
        <v>35</v>
      </c>
      <c r="D151" s="2" t="s">
        <v>1261</v>
      </c>
      <c r="E151" t="s">
        <v>15</v>
      </c>
      <c r="F151" t="s">
        <v>16</v>
      </c>
      <c r="G151" t="s">
        <v>1157</v>
      </c>
      <c r="H151" s="3">
        <v>43549</v>
      </c>
      <c r="I151" t="s">
        <v>12</v>
      </c>
      <c r="J151">
        <v>200</v>
      </c>
      <c r="K151" s="7">
        <v>239.88</v>
      </c>
      <c r="L151" s="2"/>
    </row>
    <row r="152" spans="1:12" x14ac:dyDescent="0.3">
      <c r="A152" t="s">
        <v>801</v>
      </c>
      <c r="B152" t="s">
        <v>268</v>
      </c>
      <c r="C152" s="2">
        <v>70</v>
      </c>
      <c r="D152" s="2" t="s">
        <v>1262</v>
      </c>
      <c r="E152" t="s">
        <v>10</v>
      </c>
      <c r="F152" t="s">
        <v>20</v>
      </c>
      <c r="G152" t="s">
        <v>1157</v>
      </c>
      <c r="H152" s="3">
        <v>43195</v>
      </c>
      <c r="I152" t="s">
        <v>12</v>
      </c>
      <c r="J152">
        <v>146</v>
      </c>
      <c r="K152" s="7">
        <v>386.2</v>
      </c>
      <c r="L152" s="2"/>
    </row>
    <row r="153" spans="1:12" x14ac:dyDescent="0.3">
      <c r="A153" t="s">
        <v>805</v>
      </c>
      <c r="B153" t="s">
        <v>275</v>
      </c>
      <c r="C153" s="2">
        <v>60</v>
      </c>
      <c r="D153" s="2" t="s">
        <v>1262</v>
      </c>
      <c r="E153" t="s">
        <v>15</v>
      </c>
      <c r="F153" t="s">
        <v>20</v>
      </c>
      <c r="G153" t="s">
        <v>1272</v>
      </c>
      <c r="H153" s="3">
        <v>43800</v>
      </c>
      <c r="I153" t="s">
        <v>12</v>
      </c>
      <c r="J153">
        <v>220</v>
      </c>
      <c r="K153" s="7">
        <v>118.12</v>
      </c>
      <c r="L153" s="2"/>
    </row>
    <row r="154" spans="1:12" x14ac:dyDescent="0.3">
      <c r="A154" t="s">
        <v>809</v>
      </c>
      <c r="B154" t="s">
        <v>282</v>
      </c>
      <c r="C154" s="2">
        <v>70</v>
      </c>
      <c r="D154" s="2" t="s">
        <v>1262</v>
      </c>
      <c r="E154" t="s">
        <v>15</v>
      </c>
      <c r="F154" t="s">
        <v>1272</v>
      </c>
      <c r="G154" t="s">
        <v>1157</v>
      </c>
      <c r="H154" s="3">
        <v>43881</v>
      </c>
      <c r="I154" t="s">
        <v>12</v>
      </c>
      <c r="J154">
        <v>180</v>
      </c>
      <c r="K154" s="7">
        <v>377.22</v>
      </c>
      <c r="L154" s="2"/>
    </row>
    <row r="155" spans="1:12" x14ac:dyDescent="0.3">
      <c r="A155" t="s">
        <v>810</v>
      </c>
      <c r="B155" t="s">
        <v>284</v>
      </c>
      <c r="C155" s="2">
        <v>35</v>
      </c>
      <c r="D155" s="2" t="s">
        <v>1261</v>
      </c>
      <c r="E155" t="s">
        <v>15</v>
      </c>
      <c r="F155" t="s">
        <v>27</v>
      </c>
      <c r="G155" t="s">
        <v>1154</v>
      </c>
      <c r="H155" s="3">
        <v>43549</v>
      </c>
      <c r="I155" t="s">
        <v>12</v>
      </c>
      <c r="J155">
        <v>146</v>
      </c>
      <c r="K155" s="7">
        <v>467.56</v>
      </c>
      <c r="L155" s="2"/>
    </row>
    <row r="156" spans="1:12" x14ac:dyDescent="0.3">
      <c r="A156" t="s">
        <v>813</v>
      </c>
      <c r="B156" t="s">
        <v>290</v>
      </c>
      <c r="C156" s="2">
        <v>35</v>
      </c>
      <c r="D156" s="2" t="s">
        <v>1261</v>
      </c>
      <c r="E156" t="s">
        <v>15</v>
      </c>
      <c r="F156" t="s">
        <v>20</v>
      </c>
      <c r="G156" t="s">
        <v>1272</v>
      </c>
      <c r="H156" s="3">
        <v>43881</v>
      </c>
      <c r="I156" t="s">
        <v>12</v>
      </c>
      <c r="J156">
        <v>220</v>
      </c>
      <c r="K156" s="7">
        <v>294.58</v>
      </c>
      <c r="L156" s="2"/>
    </row>
    <row r="157" spans="1:12" x14ac:dyDescent="0.3">
      <c r="A157" t="s">
        <v>815</v>
      </c>
      <c r="B157" t="s">
        <v>120</v>
      </c>
      <c r="C157" s="2">
        <v>25</v>
      </c>
      <c r="D157" s="2" t="s">
        <v>1259</v>
      </c>
      <c r="E157" t="s">
        <v>10</v>
      </c>
      <c r="F157" t="s">
        <v>11</v>
      </c>
      <c r="G157" t="s">
        <v>1157</v>
      </c>
      <c r="H157" s="3">
        <v>43881</v>
      </c>
      <c r="I157" t="s">
        <v>12</v>
      </c>
      <c r="J157">
        <v>200</v>
      </c>
      <c r="K157" s="7">
        <v>452.65</v>
      </c>
      <c r="L157" s="2"/>
    </row>
    <row r="158" spans="1:12" x14ac:dyDescent="0.3">
      <c r="A158" t="s">
        <v>821</v>
      </c>
      <c r="B158" t="s">
        <v>299</v>
      </c>
      <c r="C158" s="2">
        <v>35</v>
      </c>
      <c r="D158" s="2" t="s">
        <v>1261</v>
      </c>
      <c r="E158" t="s">
        <v>15</v>
      </c>
      <c r="F158" t="s">
        <v>16</v>
      </c>
      <c r="G158" t="s">
        <v>1155</v>
      </c>
      <c r="H158" s="3">
        <v>43881</v>
      </c>
      <c r="I158" t="s">
        <v>12</v>
      </c>
      <c r="J158">
        <v>160</v>
      </c>
      <c r="K158" s="7">
        <v>51.09</v>
      </c>
      <c r="L158" s="2"/>
    </row>
    <row r="159" spans="1:12" x14ac:dyDescent="0.3">
      <c r="A159" t="s">
        <v>826</v>
      </c>
      <c r="B159" t="s">
        <v>134</v>
      </c>
      <c r="C159" s="2">
        <v>46</v>
      </c>
      <c r="D159" s="2" t="s">
        <v>1260</v>
      </c>
      <c r="E159" t="s">
        <v>15</v>
      </c>
      <c r="F159" t="s">
        <v>20</v>
      </c>
      <c r="G159" t="s">
        <v>1272</v>
      </c>
      <c r="H159" s="3">
        <v>43195</v>
      </c>
      <c r="I159" t="s">
        <v>12</v>
      </c>
      <c r="J159">
        <v>180</v>
      </c>
      <c r="K159" s="7">
        <v>269.64999999999998</v>
      </c>
      <c r="L159" s="2"/>
    </row>
    <row r="160" spans="1:12" x14ac:dyDescent="0.3">
      <c r="A160" t="s">
        <v>828</v>
      </c>
      <c r="B160" t="s">
        <v>130</v>
      </c>
      <c r="C160" s="2">
        <v>46</v>
      </c>
      <c r="D160" s="2" t="s">
        <v>1260</v>
      </c>
      <c r="E160" t="s">
        <v>15</v>
      </c>
      <c r="F160" t="s">
        <v>16</v>
      </c>
      <c r="G160" t="s">
        <v>1272</v>
      </c>
      <c r="H160" s="3">
        <v>43845</v>
      </c>
      <c r="I160" t="s">
        <v>12</v>
      </c>
      <c r="J160">
        <v>146</v>
      </c>
      <c r="K160" s="7">
        <v>252.29</v>
      </c>
      <c r="L160" s="2"/>
    </row>
    <row r="161" spans="1:12" x14ac:dyDescent="0.3">
      <c r="A161" t="s">
        <v>831</v>
      </c>
      <c r="B161" t="s">
        <v>9</v>
      </c>
      <c r="C161" s="2">
        <v>25</v>
      </c>
      <c r="D161" s="2" t="s">
        <v>1259</v>
      </c>
      <c r="E161" t="s">
        <v>15</v>
      </c>
      <c r="F161" t="s">
        <v>16</v>
      </c>
      <c r="G161" t="s">
        <v>1155</v>
      </c>
      <c r="H161" s="3">
        <v>43195</v>
      </c>
      <c r="I161" t="s">
        <v>12</v>
      </c>
      <c r="J161">
        <v>220</v>
      </c>
      <c r="K161" s="7">
        <v>172.75</v>
      </c>
      <c r="L161" s="2"/>
    </row>
    <row r="162" spans="1:12" x14ac:dyDescent="0.3">
      <c r="A162" t="s">
        <v>832</v>
      </c>
      <c r="B162" t="s">
        <v>122</v>
      </c>
      <c r="C162" s="2">
        <v>60</v>
      </c>
      <c r="D162" s="2" t="s">
        <v>1262</v>
      </c>
      <c r="E162" t="s">
        <v>10</v>
      </c>
      <c r="F162" t="s">
        <v>20</v>
      </c>
      <c r="G162" t="s">
        <v>1156</v>
      </c>
      <c r="H162" s="3">
        <v>43881</v>
      </c>
      <c r="I162" t="s">
        <v>12</v>
      </c>
      <c r="J162">
        <v>200</v>
      </c>
      <c r="K162" s="7">
        <v>285.79000000000002</v>
      </c>
      <c r="L162" s="2"/>
    </row>
    <row r="163" spans="1:12" x14ac:dyDescent="0.3">
      <c r="A163" t="s">
        <v>833</v>
      </c>
      <c r="B163" t="s">
        <v>303</v>
      </c>
      <c r="C163" s="2">
        <v>60</v>
      </c>
      <c r="D163" s="2" t="s">
        <v>1262</v>
      </c>
      <c r="E163" t="s">
        <v>15</v>
      </c>
      <c r="F163" t="s">
        <v>1272</v>
      </c>
      <c r="G163" t="s">
        <v>1155</v>
      </c>
      <c r="H163" s="3">
        <v>43195</v>
      </c>
      <c r="I163" t="s">
        <v>12</v>
      </c>
      <c r="J163">
        <v>200</v>
      </c>
      <c r="K163" s="7">
        <v>443.43</v>
      </c>
      <c r="L163" s="2"/>
    </row>
    <row r="164" spans="1:12" x14ac:dyDescent="0.3">
      <c r="A164" t="s">
        <v>836</v>
      </c>
      <c r="B164" t="s">
        <v>299</v>
      </c>
      <c r="C164" s="2">
        <v>40</v>
      </c>
      <c r="D164" s="2" t="s">
        <v>1260</v>
      </c>
      <c r="E164" t="s">
        <v>15</v>
      </c>
      <c r="F164" t="s">
        <v>27</v>
      </c>
      <c r="G164" t="s">
        <v>1155</v>
      </c>
      <c r="H164" s="3">
        <v>43549</v>
      </c>
      <c r="I164" t="s">
        <v>12</v>
      </c>
      <c r="J164">
        <v>180</v>
      </c>
      <c r="K164" s="7">
        <v>354.38</v>
      </c>
      <c r="L164" s="2"/>
    </row>
    <row r="165" spans="1:12" x14ac:dyDescent="0.3">
      <c r="A165" t="s">
        <v>842</v>
      </c>
      <c r="B165" t="s">
        <v>303</v>
      </c>
      <c r="C165" s="2">
        <v>46</v>
      </c>
      <c r="D165" s="2" t="s">
        <v>1260</v>
      </c>
      <c r="E165" t="s">
        <v>15</v>
      </c>
      <c r="F165" t="s">
        <v>20</v>
      </c>
      <c r="G165" t="s">
        <v>1157</v>
      </c>
      <c r="H165" s="3">
        <v>43800</v>
      </c>
      <c r="I165" t="s">
        <v>12</v>
      </c>
      <c r="J165">
        <v>220</v>
      </c>
      <c r="K165" s="7">
        <v>437.56</v>
      </c>
      <c r="L165" s="2"/>
    </row>
    <row r="166" spans="1:12" x14ac:dyDescent="0.3">
      <c r="A166" t="s">
        <v>843</v>
      </c>
      <c r="B166" t="s">
        <v>9</v>
      </c>
      <c r="C166" s="2">
        <v>40</v>
      </c>
      <c r="D166" s="2" t="s">
        <v>1260</v>
      </c>
      <c r="E166" t="s">
        <v>10</v>
      </c>
      <c r="F166" t="s">
        <v>20</v>
      </c>
      <c r="G166" t="s">
        <v>1156</v>
      </c>
      <c r="H166" s="3">
        <v>43549</v>
      </c>
      <c r="I166" t="s">
        <v>12</v>
      </c>
      <c r="J166">
        <v>160</v>
      </c>
      <c r="K166" s="7">
        <v>455.83</v>
      </c>
      <c r="L166" s="2"/>
    </row>
    <row r="167" spans="1:12" x14ac:dyDescent="0.3">
      <c r="A167" t="s">
        <v>846</v>
      </c>
      <c r="B167" t="s">
        <v>134</v>
      </c>
      <c r="C167" s="2">
        <v>70</v>
      </c>
      <c r="D167" s="2" t="s">
        <v>1262</v>
      </c>
      <c r="E167" t="s">
        <v>15</v>
      </c>
      <c r="F167" t="s">
        <v>16</v>
      </c>
      <c r="G167" t="s">
        <v>1155</v>
      </c>
      <c r="H167" s="3">
        <v>43195</v>
      </c>
      <c r="I167" t="s">
        <v>12</v>
      </c>
      <c r="J167">
        <v>146</v>
      </c>
      <c r="K167" s="7">
        <v>159.87</v>
      </c>
      <c r="L167" s="2"/>
    </row>
    <row r="168" spans="1:12" x14ac:dyDescent="0.3">
      <c r="A168" t="s">
        <v>850</v>
      </c>
      <c r="B168" t="s">
        <v>124</v>
      </c>
      <c r="C168" s="2">
        <v>25</v>
      </c>
      <c r="D168" s="2" t="s">
        <v>1259</v>
      </c>
      <c r="E168" t="s">
        <v>15</v>
      </c>
      <c r="F168" t="s">
        <v>11</v>
      </c>
      <c r="G168" t="s">
        <v>1154</v>
      </c>
      <c r="H168" s="3">
        <v>43549</v>
      </c>
      <c r="I168" t="s">
        <v>12</v>
      </c>
      <c r="J168">
        <v>200</v>
      </c>
      <c r="K168" s="7">
        <v>340.47</v>
      </c>
      <c r="L168" s="2"/>
    </row>
    <row r="169" spans="1:12" x14ac:dyDescent="0.3">
      <c r="A169" t="s">
        <v>852</v>
      </c>
      <c r="B169" t="s">
        <v>130</v>
      </c>
      <c r="C169" s="2">
        <v>46</v>
      </c>
      <c r="D169" s="2" t="s">
        <v>1260</v>
      </c>
      <c r="E169" t="s">
        <v>10</v>
      </c>
      <c r="F169" t="s">
        <v>1272</v>
      </c>
      <c r="G169" t="s">
        <v>1156</v>
      </c>
      <c r="H169" s="3">
        <v>43845</v>
      </c>
      <c r="I169" t="s">
        <v>12</v>
      </c>
      <c r="J169">
        <v>200</v>
      </c>
      <c r="K169" s="7">
        <v>54.94</v>
      </c>
      <c r="L169" s="2"/>
    </row>
    <row r="170" spans="1:12" x14ac:dyDescent="0.3">
      <c r="A170" t="s">
        <v>856</v>
      </c>
      <c r="B170" t="s">
        <v>132</v>
      </c>
      <c r="C170" s="2">
        <v>70</v>
      </c>
      <c r="D170" s="2" t="s">
        <v>1262</v>
      </c>
      <c r="E170" t="s">
        <v>15</v>
      </c>
      <c r="F170" t="s">
        <v>1272</v>
      </c>
      <c r="G170" t="s">
        <v>1154</v>
      </c>
      <c r="H170" s="3">
        <v>43800</v>
      </c>
      <c r="I170" t="s">
        <v>12</v>
      </c>
      <c r="J170">
        <v>160</v>
      </c>
      <c r="K170" s="7">
        <v>200.86</v>
      </c>
      <c r="L170" s="2"/>
    </row>
    <row r="171" spans="1:12" x14ac:dyDescent="0.3">
      <c r="A171" t="s">
        <v>860</v>
      </c>
      <c r="B171" t="s">
        <v>130</v>
      </c>
      <c r="C171" s="2">
        <v>70</v>
      </c>
      <c r="D171" s="2" t="s">
        <v>1262</v>
      </c>
      <c r="E171" t="s">
        <v>10</v>
      </c>
      <c r="F171" t="s">
        <v>1272</v>
      </c>
      <c r="G171" t="s">
        <v>1272</v>
      </c>
      <c r="H171" s="3">
        <v>43195</v>
      </c>
      <c r="I171" t="s">
        <v>12</v>
      </c>
      <c r="J171">
        <v>146</v>
      </c>
      <c r="K171" s="7">
        <v>284.72000000000003</v>
      </c>
      <c r="L171" s="2"/>
    </row>
    <row r="172" spans="1:12" x14ac:dyDescent="0.3">
      <c r="A172" t="s">
        <v>861</v>
      </c>
      <c r="B172" t="s">
        <v>303</v>
      </c>
      <c r="C172" s="2">
        <v>60</v>
      </c>
      <c r="D172" s="2" t="s">
        <v>1262</v>
      </c>
      <c r="E172" t="s">
        <v>15</v>
      </c>
      <c r="F172" t="s">
        <v>1272</v>
      </c>
      <c r="G172" t="s">
        <v>1156</v>
      </c>
      <c r="H172" s="3">
        <v>43800</v>
      </c>
      <c r="I172" t="s">
        <v>12</v>
      </c>
      <c r="J172">
        <v>200</v>
      </c>
      <c r="K172" s="7">
        <v>179.89</v>
      </c>
      <c r="L172" s="2"/>
    </row>
    <row r="173" spans="1:12" x14ac:dyDescent="0.3">
      <c r="A173" t="s">
        <v>862</v>
      </c>
      <c r="B173" t="s">
        <v>126</v>
      </c>
      <c r="C173" s="2">
        <v>60</v>
      </c>
      <c r="D173" s="2" t="s">
        <v>1262</v>
      </c>
      <c r="E173" t="s">
        <v>15</v>
      </c>
      <c r="F173" t="s">
        <v>27</v>
      </c>
      <c r="G173" t="s">
        <v>1155</v>
      </c>
      <c r="H173" s="3">
        <v>43845</v>
      </c>
      <c r="I173" t="s">
        <v>12</v>
      </c>
      <c r="J173">
        <v>200</v>
      </c>
      <c r="K173" s="7">
        <v>370.07</v>
      </c>
      <c r="L173" s="2"/>
    </row>
    <row r="174" spans="1:12" x14ac:dyDescent="0.3">
      <c r="A174" t="s">
        <v>868</v>
      </c>
      <c r="B174" t="s">
        <v>299</v>
      </c>
      <c r="C174" s="2">
        <v>40</v>
      </c>
      <c r="D174" s="2" t="s">
        <v>1260</v>
      </c>
      <c r="E174" t="s">
        <v>15</v>
      </c>
      <c r="F174" t="s">
        <v>11</v>
      </c>
      <c r="G174" t="s">
        <v>1155</v>
      </c>
      <c r="H174" s="3">
        <v>43195</v>
      </c>
      <c r="I174" t="s">
        <v>12</v>
      </c>
      <c r="J174">
        <v>180</v>
      </c>
      <c r="K174" s="7">
        <v>391.3</v>
      </c>
      <c r="L174" s="2"/>
    </row>
    <row r="175" spans="1:12" x14ac:dyDescent="0.3">
      <c r="A175" t="s">
        <v>870</v>
      </c>
      <c r="B175" t="s">
        <v>9</v>
      </c>
      <c r="C175" s="2">
        <v>40</v>
      </c>
      <c r="D175" s="2" t="s">
        <v>1260</v>
      </c>
      <c r="E175" t="s">
        <v>10</v>
      </c>
      <c r="F175" t="s">
        <v>20</v>
      </c>
      <c r="G175" t="s">
        <v>1155</v>
      </c>
      <c r="H175" s="3">
        <v>43195</v>
      </c>
      <c r="I175" t="s">
        <v>12</v>
      </c>
      <c r="J175">
        <v>220</v>
      </c>
      <c r="K175" s="7">
        <v>314.94</v>
      </c>
      <c r="L175" s="2"/>
    </row>
    <row r="176" spans="1:12" x14ac:dyDescent="0.3">
      <c r="A176" t="s">
        <v>873</v>
      </c>
      <c r="B176" t="s">
        <v>299</v>
      </c>
      <c r="C176" s="2">
        <v>35</v>
      </c>
      <c r="D176" s="2" t="s">
        <v>1261</v>
      </c>
      <c r="E176" t="s">
        <v>15</v>
      </c>
      <c r="F176" t="s">
        <v>11</v>
      </c>
      <c r="G176" t="s">
        <v>1272</v>
      </c>
      <c r="H176" s="3">
        <v>43800</v>
      </c>
      <c r="I176" t="s">
        <v>12</v>
      </c>
      <c r="J176">
        <v>160</v>
      </c>
      <c r="K176" s="7">
        <v>460.84</v>
      </c>
      <c r="L176" s="2"/>
    </row>
    <row r="177" spans="1:12" x14ac:dyDescent="0.3">
      <c r="A177" t="s">
        <v>877</v>
      </c>
      <c r="B177" t="s">
        <v>9</v>
      </c>
      <c r="C177" s="2">
        <v>46</v>
      </c>
      <c r="D177" s="2" t="s">
        <v>1260</v>
      </c>
      <c r="E177" t="s">
        <v>15</v>
      </c>
      <c r="F177" t="s">
        <v>20</v>
      </c>
      <c r="G177" t="s">
        <v>1156</v>
      </c>
      <c r="H177" s="3">
        <v>43881</v>
      </c>
      <c r="I177" t="s">
        <v>12</v>
      </c>
      <c r="J177">
        <v>180</v>
      </c>
      <c r="K177" s="7">
        <v>161.94</v>
      </c>
      <c r="L177" s="2"/>
    </row>
    <row r="178" spans="1:12" x14ac:dyDescent="0.3">
      <c r="A178" t="s">
        <v>880</v>
      </c>
      <c r="B178" t="s">
        <v>124</v>
      </c>
      <c r="C178" s="2">
        <v>35</v>
      </c>
      <c r="D178" s="2" t="s">
        <v>1261</v>
      </c>
      <c r="E178" t="s">
        <v>15</v>
      </c>
      <c r="F178" t="s">
        <v>20</v>
      </c>
      <c r="G178" t="s">
        <v>1157</v>
      </c>
      <c r="H178" s="3">
        <v>43195</v>
      </c>
      <c r="I178" t="s">
        <v>12</v>
      </c>
      <c r="J178">
        <v>200</v>
      </c>
      <c r="K178" s="7">
        <v>173.67</v>
      </c>
      <c r="L178" s="2"/>
    </row>
    <row r="179" spans="1:12" x14ac:dyDescent="0.3">
      <c r="A179" t="s">
        <v>883</v>
      </c>
      <c r="B179" t="s">
        <v>124</v>
      </c>
      <c r="C179" s="2">
        <v>25</v>
      </c>
      <c r="D179" s="2" t="s">
        <v>1259</v>
      </c>
      <c r="E179" t="s">
        <v>15</v>
      </c>
      <c r="F179" t="s">
        <v>20</v>
      </c>
      <c r="G179" t="s">
        <v>1155</v>
      </c>
      <c r="H179" s="3">
        <v>43881</v>
      </c>
      <c r="I179" t="s">
        <v>12</v>
      </c>
      <c r="J179">
        <v>200</v>
      </c>
      <c r="K179" s="7">
        <v>473.58</v>
      </c>
      <c r="L179" s="2"/>
    </row>
    <row r="180" spans="1:12" x14ac:dyDescent="0.3">
      <c r="A180" t="s">
        <v>888</v>
      </c>
      <c r="B180" t="s">
        <v>120</v>
      </c>
      <c r="C180" s="2">
        <v>70</v>
      </c>
      <c r="D180" s="2" t="s">
        <v>1262</v>
      </c>
      <c r="E180" t="s">
        <v>15</v>
      </c>
      <c r="F180" t="s">
        <v>27</v>
      </c>
      <c r="G180" t="s">
        <v>1155</v>
      </c>
      <c r="H180" s="3">
        <v>43881</v>
      </c>
      <c r="I180" t="s">
        <v>12</v>
      </c>
      <c r="J180">
        <v>220</v>
      </c>
      <c r="K180" s="7">
        <v>184.47</v>
      </c>
      <c r="L180" s="2"/>
    </row>
    <row r="181" spans="1:12" x14ac:dyDescent="0.3">
      <c r="A181" t="s">
        <v>890</v>
      </c>
      <c r="B181" t="s">
        <v>122</v>
      </c>
      <c r="C181" s="2">
        <v>46</v>
      </c>
      <c r="D181" s="2" t="s">
        <v>1260</v>
      </c>
      <c r="E181" t="s">
        <v>10</v>
      </c>
      <c r="F181" t="s">
        <v>16</v>
      </c>
      <c r="G181" t="s">
        <v>1272</v>
      </c>
      <c r="H181" s="3">
        <v>43195</v>
      </c>
      <c r="I181" t="s">
        <v>12</v>
      </c>
      <c r="J181">
        <v>200</v>
      </c>
      <c r="K181" s="7">
        <v>91.48</v>
      </c>
      <c r="L181" s="2"/>
    </row>
    <row r="182" spans="1:12" x14ac:dyDescent="0.3">
      <c r="A182" t="s">
        <v>891</v>
      </c>
      <c r="B182" t="s">
        <v>126</v>
      </c>
      <c r="C182" s="2">
        <v>46</v>
      </c>
      <c r="D182" s="2" t="s">
        <v>1260</v>
      </c>
      <c r="E182" t="s">
        <v>15</v>
      </c>
      <c r="F182" t="s">
        <v>27</v>
      </c>
      <c r="G182" t="s">
        <v>1157</v>
      </c>
      <c r="H182" s="3">
        <v>43549</v>
      </c>
      <c r="I182" t="s">
        <v>12</v>
      </c>
      <c r="J182">
        <v>160</v>
      </c>
      <c r="K182" s="7">
        <v>428.25</v>
      </c>
      <c r="L182" s="2"/>
    </row>
    <row r="183" spans="1:12" x14ac:dyDescent="0.3">
      <c r="A183" t="s">
        <v>893</v>
      </c>
      <c r="B183" t="s">
        <v>126</v>
      </c>
      <c r="C183" s="2">
        <v>40</v>
      </c>
      <c r="D183" s="2" t="s">
        <v>1260</v>
      </c>
      <c r="E183" t="s">
        <v>15</v>
      </c>
      <c r="F183" t="s">
        <v>1272</v>
      </c>
      <c r="G183" t="s">
        <v>1272</v>
      </c>
      <c r="H183" s="3">
        <v>43800</v>
      </c>
      <c r="I183" t="s">
        <v>12</v>
      </c>
      <c r="J183">
        <v>180</v>
      </c>
      <c r="K183" s="7">
        <v>121.79</v>
      </c>
      <c r="L183" s="2"/>
    </row>
    <row r="184" spans="1:12" x14ac:dyDescent="0.3">
      <c r="A184" t="s">
        <v>897</v>
      </c>
      <c r="B184" t="s">
        <v>130</v>
      </c>
      <c r="C184" s="2">
        <v>40</v>
      </c>
      <c r="D184" s="2" t="s">
        <v>1260</v>
      </c>
      <c r="E184" t="s">
        <v>10</v>
      </c>
      <c r="F184" t="s">
        <v>20</v>
      </c>
      <c r="G184" t="s">
        <v>1155</v>
      </c>
      <c r="H184" s="3">
        <v>43549</v>
      </c>
      <c r="I184" t="s">
        <v>12</v>
      </c>
      <c r="J184">
        <v>180</v>
      </c>
      <c r="K184" s="7">
        <v>494.89</v>
      </c>
      <c r="L184" s="2"/>
    </row>
    <row r="185" spans="1:12" x14ac:dyDescent="0.3">
      <c r="A185" t="s">
        <v>901</v>
      </c>
      <c r="B185" t="s">
        <v>130</v>
      </c>
      <c r="C185" s="2">
        <v>60</v>
      </c>
      <c r="D185" s="2" t="s">
        <v>1262</v>
      </c>
      <c r="E185" t="s">
        <v>15</v>
      </c>
      <c r="F185" t="s">
        <v>1272</v>
      </c>
      <c r="G185" t="s">
        <v>1154</v>
      </c>
      <c r="H185" s="3">
        <v>43800</v>
      </c>
      <c r="I185" t="s">
        <v>12</v>
      </c>
      <c r="J185">
        <v>180</v>
      </c>
      <c r="K185" s="7">
        <v>446.72</v>
      </c>
      <c r="L185" s="2"/>
    </row>
    <row r="186" spans="1:12" x14ac:dyDescent="0.3">
      <c r="A186" t="s">
        <v>903</v>
      </c>
      <c r="B186" t="s">
        <v>124</v>
      </c>
      <c r="C186" s="2">
        <v>25</v>
      </c>
      <c r="D186" s="2" t="s">
        <v>1259</v>
      </c>
      <c r="E186" t="s">
        <v>15</v>
      </c>
      <c r="F186" t="s">
        <v>1272</v>
      </c>
      <c r="G186" t="s">
        <v>1155</v>
      </c>
      <c r="H186" s="3">
        <v>43881</v>
      </c>
      <c r="I186" t="s">
        <v>12</v>
      </c>
      <c r="J186">
        <v>146</v>
      </c>
      <c r="K186" s="7">
        <v>446.85</v>
      </c>
      <c r="L186" s="2"/>
    </row>
    <row r="187" spans="1:12" x14ac:dyDescent="0.3">
      <c r="A187" t="s">
        <v>904</v>
      </c>
      <c r="B187" t="s">
        <v>303</v>
      </c>
      <c r="C187" s="2">
        <v>60</v>
      </c>
      <c r="D187" s="2" t="s">
        <v>1262</v>
      </c>
      <c r="E187" t="s">
        <v>15</v>
      </c>
      <c r="F187" t="s">
        <v>20</v>
      </c>
      <c r="G187" t="s">
        <v>1155</v>
      </c>
      <c r="H187" s="3">
        <v>43549</v>
      </c>
      <c r="I187" t="s">
        <v>12</v>
      </c>
      <c r="J187">
        <v>200</v>
      </c>
      <c r="K187" s="7">
        <v>340.27</v>
      </c>
      <c r="L187" s="2"/>
    </row>
    <row r="188" spans="1:12" x14ac:dyDescent="0.3">
      <c r="A188" t="s">
        <v>912</v>
      </c>
      <c r="B188" t="s">
        <v>299</v>
      </c>
      <c r="C188" s="2">
        <v>40</v>
      </c>
      <c r="D188" s="2" t="s">
        <v>1260</v>
      </c>
      <c r="E188" t="s">
        <v>10</v>
      </c>
      <c r="F188" t="s">
        <v>20</v>
      </c>
      <c r="G188" t="s">
        <v>1157</v>
      </c>
      <c r="H188" s="3">
        <v>43549</v>
      </c>
      <c r="I188" t="s">
        <v>12</v>
      </c>
      <c r="J188">
        <v>160</v>
      </c>
      <c r="K188" s="7">
        <v>428.09</v>
      </c>
      <c r="L188" s="2"/>
    </row>
    <row r="189" spans="1:12" x14ac:dyDescent="0.3">
      <c r="A189" t="s">
        <v>917</v>
      </c>
      <c r="B189" t="s">
        <v>299</v>
      </c>
      <c r="C189" s="2">
        <v>25</v>
      </c>
      <c r="D189" s="2" t="s">
        <v>1259</v>
      </c>
      <c r="E189" t="s">
        <v>10</v>
      </c>
      <c r="F189" t="s">
        <v>27</v>
      </c>
      <c r="G189" t="s">
        <v>1156</v>
      </c>
      <c r="H189" s="3">
        <v>43881</v>
      </c>
      <c r="I189" t="s">
        <v>12</v>
      </c>
      <c r="J189">
        <v>146</v>
      </c>
      <c r="K189" s="7">
        <v>220.32</v>
      </c>
      <c r="L189" s="2"/>
    </row>
    <row r="190" spans="1:12" x14ac:dyDescent="0.3">
      <c r="A190" t="s">
        <v>918</v>
      </c>
      <c r="B190" t="s">
        <v>134</v>
      </c>
      <c r="C190" s="2">
        <v>35</v>
      </c>
      <c r="D190" s="2" t="s">
        <v>1261</v>
      </c>
      <c r="E190" t="s">
        <v>15</v>
      </c>
      <c r="F190" t="s">
        <v>27</v>
      </c>
      <c r="G190" t="s">
        <v>1157</v>
      </c>
      <c r="H190" s="3">
        <v>43195</v>
      </c>
      <c r="I190" t="s">
        <v>12</v>
      </c>
      <c r="J190">
        <v>220</v>
      </c>
      <c r="K190" s="7">
        <v>122.44</v>
      </c>
      <c r="L190" s="2"/>
    </row>
    <row r="191" spans="1:12" x14ac:dyDescent="0.3">
      <c r="A191" t="s">
        <v>927</v>
      </c>
      <c r="B191" t="s">
        <v>9</v>
      </c>
      <c r="C191" s="2">
        <v>40</v>
      </c>
      <c r="D191" s="2" t="s">
        <v>1260</v>
      </c>
      <c r="E191" t="s">
        <v>10</v>
      </c>
      <c r="F191" t="s">
        <v>1272</v>
      </c>
      <c r="G191" t="s">
        <v>1154</v>
      </c>
      <c r="H191" s="3">
        <v>43800</v>
      </c>
      <c r="I191" t="s">
        <v>12</v>
      </c>
      <c r="J191">
        <v>146</v>
      </c>
      <c r="K191" s="7">
        <v>132.12</v>
      </c>
      <c r="L191" s="2"/>
    </row>
    <row r="192" spans="1:12" x14ac:dyDescent="0.3">
      <c r="A192" t="s">
        <v>941</v>
      </c>
      <c r="B192" t="s">
        <v>120</v>
      </c>
      <c r="C192" s="2">
        <v>40</v>
      </c>
      <c r="D192" s="2" t="s">
        <v>1260</v>
      </c>
      <c r="E192" t="s">
        <v>15</v>
      </c>
      <c r="F192" t="s">
        <v>27</v>
      </c>
      <c r="G192" t="s">
        <v>1155</v>
      </c>
      <c r="H192" s="3">
        <v>43881</v>
      </c>
      <c r="I192" t="s">
        <v>12</v>
      </c>
      <c r="J192">
        <v>160</v>
      </c>
      <c r="K192" s="7">
        <v>456.25</v>
      </c>
      <c r="L192" s="2"/>
    </row>
    <row r="193" spans="1:12" x14ac:dyDescent="0.3">
      <c r="A193" t="s">
        <v>945</v>
      </c>
      <c r="B193" t="s">
        <v>130</v>
      </c>
      <c r="C193" s="2">
        <v>40</v>
      </c>
      <c r="D193" s="2" t="s">
        <v>1260</v>
      </c>
      <c r="E193" t="s">
        <v>15</v>
      </c>
      <c r="F193" t="s">
        <v>11</v>
      </c>
      <c r="G193" t="s">
        <v>1155</v>
      </c>
      <c r="H193" s="3">
        <v>43549</v>
      </c>
      <c r="I193" t="s">
        <v>12</v>
      </c>
      <c r="J193">
        <v>200</v>
      </c>
      <c r="K193" s="7">
        <v>193.02</v>
      </c>
      <c r="L193" s="2"/>
    </row>
    <row r="194" spans="1:12" x14ac:dyDescent="0.3">
      <c r="A194" t="s">
        <v>956</v>
      </c>
      <c r="B194" t="s">
        <v>299</v>
      </c>
      <c r="C194" s="2">
        <v>40</v>
      </c>
      <c r="D194" s="2" t="s">
        <v>1260</v>
      </c>
      <c r="E194" t="s">
        <v>10</v>
      </c>
      <c r="F194" t="s">
        <v>16</v>
      </c>
      <c r="G194" t="s">
        <v>1272</v>
      </c>
      <c r="H194" s="3">
        <v>43549</v>
      </c>
      <c r="I194" t="s">
        <v>12</v>
      </c>
      <c r="J194">
        <v>146</v>
      </c>
      <c r="K194" s="7">
        <v>164.3</v>
      </c>
      <c r="L194" s="2"/>
    </row>
    <row r="195" spans="1:12" x14ac:dyDescent="0.3">
      <c r="A195" t="s">
        <v>957</v>
      </c>
      <c r="B195" t="s">
        <v>134</v>
      </c>
      <c r="C195" s="2">
        <v>35</v>
      </c>
      <c r="D195" s="2" t="s">
        <v>1261</v>
      </c>
      <c r="E195" t="s">
        <v>15</v>
      </c>
      <c r="F195" t="s">
        <v>16</v>
      </c>
      <c r="G195" t="s">
        <v>1156</v>
      </c>
      <c r="H195" s="3">
        <v>43881</v>
      </c>
      <c r="I195" t="s">
        <v>12</v>
      </c>
      <c r="J195">
        <v>180</v>
      </c>
      <c r="K195" s="7">
        <v>124.48</v>
      </c>
      <c r="L195" s="2"/>
    </row>
    <row r="196" spans="1:12" x14ac:dyDescent="0.3">
      <c r="A196" t="s">
        <v>959</v>
      </c>
      <c r="B196" t="s">
        <v>126</v>
      </c>
      <c r="C196" s="2">
        <v>46</v>
      </c>
      <c r="D196" s="2" t="s">
        <v>1260</v>
      </c>
      <c r="E196" t="s">
        <v>10</v>
      </c>
      <c r="F196" t="s">
        <v>27</v>
      </c>
      <c r="G196" t="s">
        <v>1272</v>
      </c>
      <c r="H196" s="3">
        <v>43195</v>
      </c>
      <c r="I196" t="s">
        <v>12</v>
      </c>
      <c r="J196">
        <v>220</v>
      </c>
      <c r="K196" s="7">
        <v>65.36</v>
      </c>
      <c r="L196" s="2"/>
    </row>
    <row r="197" spans="1:12" x14ac:dyDescent="0.3">
      <c r="A197" t="s">
        <v>961</v>
      </c>
      <c r="B197" t="s">
        <v>126</v>
      </c>
      <c r="C197" s="2">
        <v>60</v>
      </c>
      <c r="D197" s="2" t="s">
        <v>1262</v>
      </c>
      <c r="E197" t="s">
        <v>15</v>
      </c>
      <c r="F197" t="s">
        <v>27</v>
      </c>
      <c r="G197" t="s">
        <v>1156</v>
      </c>
      <c r="H197" s="3">
        <v>43800</v>
      </c>
      <c r="I197" t="s">
        <v>12</v>
      </c>
      <c r="J197">
        <v>160</v>
      </c>
      <c r="K197" s="7">
        <v>306.32</v>
      </c>
      <c r="L197" s="2"/>
    </row>
    <row r="198" spans="1:12" x14ac:dyDescent="0.3">
      <c r="A198" t="s">
        <v>963</v>
      </c>
      <c r="B198" t="s">
        <v>130</v>
      </c>
      <c r="C198" s="2">
        <v>35</v>
      </c>
      <c r="D198" s="2" t="s">
        <v>1261</v>
      </c>
      <c r="E198" t="s">
        <v>15</v>
      </c>
      <c r="F198" t="s">
        <v>20</v>
      </c>
      <c r="G198" t="s">
        <v>1155</v>
      </c>
      <c r="H198" s="3">
        <v>43800</v>
      </c>
      <c r="I198" t="s">
        <v>12</v>
      </c>
      <c r="J198">
        <v>180</v>
      </c>
      <c r="K198" s="7">
        <v>243.82</v>
      </c>
      <c r="L198" s="2"/>
    </row>
    <row r="199" spans="1:12" x14ac:dyDescent="0.3">
      <c r="A199" t="s">
        <v>970</v>
      </c>
      <c r="B199" t="s">
        <v>122</v>
      </c>
      <c r="C199" s="2">
        <v>60</v>
      </c>
      <c r="D199" s="2" t="s">
        <v>1262</v>
      </c>
      <c r="E199" t="s">
        <v>15</v>
      </c>
      <c r="F199" t="s">
        <v>27</v>
      </c>
      <c r="G199" t="s">
        <v>1156</v>
      </c>
      <c r="H199" s="3">
        <v>43845</v>
      </c>
      <c r="I199" t="s">
        <v>12</v>
      </c>
      <c r="J199">
        <v>160</v>
      </c>
      <c r="K199" s="7">
        <v>80</v>
      </c>
      <c r="L199" s="2"/>
    </row>
    <row r="200" spans="1:12" x14ac:dyDescent="0.3">
      <c r="A200" t="s">
        <v>977</v>
      </c>
      <c r="B200" t="s">
        <v>126</v>
      </c>
      <c r="C200" s="2">
        <v>35</v>
      </c>
      <c r="D200" s="2" t="s">
        <v>1261</v>
      </c>
      <c r="E200" t="s">
        <v>15</v>
      </c>
      <c r="F200" t="s">
        <v>1272</v>
      </c>
      <c r="G200" t="s">
        <v>1155</v>
      </c>
      <c r="H200" s="3">
        <v>43881</v>
      </c>
      <c r="I200" t="s">
        <v>12</v>
      </c>
      <c r="J200">
        <v>200</v>
      </c>
      <c r="K200" s="7">
        <v>476</v>
      </c>
      <c r="L200" s="2"/>
    </row>
    <row r="201" spans="1:12" x14ac:dyDescent="0.3">
      <c r="A201" t="s">
        <v>980</v>
      </c>
      <c r="B201" t="s">
        <v>122</v>
      </c>
      <c r="C201" s="2">
        <v>70</v>
      </c>
      <c r="D201" s="2" t="s">
        <v>1262</v>
      </c>
      <c r="E201" t="s">
        <v>15</v>
      </c>
      <c r="F201" t="s">
        <v>20</v>
      </c>
      <c r="G201" t="s">
        <v>1154</v>
      </c>
      <c r="H201" s="3">
        <v>43845</v>
      </c>
      <c r="I201" t="s">
        <v>12</v>
      </c>
      <c r="J201">
        <v>160</v>
      </c>
      <c r="K201" s="7">
        <v>371.24</v>
      </c>
      <c r="L201" s="2"/>
    </row>
    <row r="202" spans="1:12" x14ac:dyDescent="0.3">
      <c r="A202" t="s">
        <v>984</v>
      </c>
      <c r="B202" t="s">
        <v>9</v>
      </c>
      <c r="C202" s="2">
        <v>70</v>
      </c>
      <c r="D202" s="2" t="s">
        <v>1262</v>
      </c>
      <c r="E202" t="s">
        <v>10</v>
      </c>
      <c r="F202" t="s">
        <v>16</v>
      </c>
      <c r="G202" t="s">
        <v>1157</v>
      </c>
      <c r="H202" s="3">
        <v>43845</v>
      </c>
      <c r="I202" t="s">
        <v>12</v>
      </c>
      <c r="J202">
        <v>180</v>
      </c>
      <c r="K202" s="7">
        <v>359.1</v>
      </c>
      <c r="L202" s="2"/>
    </row>
    <row r="203" spans="1:12" x14ac:dyDescent="0.3">
      <c r="A203" t="s">
        <v>991</v>
      </c>
      <c r="B203" t="s">
        <v>126</v>
      </c>
      <c r="C203" s="2">
        <v>46</v>
      </c>
      <c r="D203" s="2" t="s">
        <v>1260</v>
      </c>
      <c r="E203" t="s">
        <v>15</v>
      </c>
      <c r="F203" t="s">
        <v>20</v>
      </c>
      <c r="G203" t="s">
        <v>1157</v>
      </c>
      <c r="H203" s="3">
        <v>43800</v>
      </c>
      <c r="I203" t="s">
        <v>12</v>
      </c>
      <c r="J203">
        <v>160</v>
      </c>
      <c r="K203" s="7">
        <v>123.66</v>
      </c>
      <c r="L203" s="2"/>
    </row>
    <row r="204" spans="1:12" x14ac:dyDescent="0.3">
      <c r="A204" t="s">
        <v>995</v>
      </c>
      <c r="B204" t="s">
        <v>120</v>
      </c>
      <c r="C204" s="2">
        <v>46</v>
      </c>
      <c r="D204" s="2" t="s">
        <v>1260</v>
      </c>
      <c r="E204" t="s">
        <v>15</v>
      </c>
      <c r="F204" t="s">
        <v>20</v>
      </c>
      <c r="G204" t="s">
        <v>1156</v>
      </c>
      <c r="H204" s="3">
        <v>43800</v>
      </c>
      <c r="I204" t="s">
        <v>12</v>
      </c>
      <c r="J204">
        <v>220</v>
      </c>
      <c r="K204" s="7">
        <v>184.85</v>
      </c>
      <c r="L204" s="2"/>
    </row>
    <row r="205" spans="1:12" x14ac:dyDescent="0.3">
      <c r="A205" t="s">
        <v>1001</v>
      </c>
      <c r="B205" t="s">
        <v>122</v>
      </c>
      <c r="C205" s="2">
        <v>40</v>
      </c>
      <c r="D205" s="2" t="s">
        <v>1260</v>
      </c>
      <c r="E205" t="s">
        <v>10</v>
      </c>
      <c r="F205" t="s">
        <v>1272</v>
      </c>
      <c r="G205" t="s">
        <v>1155</v>
      </c>
      <c r="H205" s="3">
        <v>43845</v>
      </c>
      <c r="I205" t="s">
        <v>12</v>
      </c>
      <c r="J205">
        <v>220</v>
      </c>
      <c r="K205" s="7">
        <v>410.35</v>
      </c>
      <c r="L205" s="2"/>
    </row>
    <row r="206" spans="1:12" x14ac:dyDescent="0.3">
      <c r="A206" t="s">
        <v>1003</v>
      </c>
      <c r="B206" t="s">
        <v>303</v>
      </c>
      <c r="C206" s="2">
        <v>40</v>
      </c>
      <c r="D206" s="2" t="s">
        <v>1260</v>
      </c>
      <c r="E206" t="s">
        <v>10</v>
      </c>
      <c r="F206" t="s">
        <v>27</v>
      </c>
      <c r="G206" t="s">
        <v>1157</v>
      </c>
      <c r="H206" s="3">
        <v>43549</v>
      </c>
      <c r="I206" t="s">
        <v>12</v>
      </c>
      <c r="J206">
        <v>200</v>
      </c>
      <c r="K206" s="7">
        <v>296.43</v>
      </c>
      <c r="L206" s="2"/>
    </row>
    <row r="207" spans="1:12" x14ac:dyDescent="0.3">
      <c r="A207" t="s">
        <v>1007</v>
      </c>
      <c r="B207" t="s">
        <v>132</v>
      </c>
      <c r="C207" s="2">
        <v>46</v>
      </c>
      <c r="D207" s="2" t="s">
        <v>1260</v>
      </c>
      <c r="E207" t="s">
        <v>10</v>
      </c>
      <c r="F207" t="s">
        <v>20</v>
      </c>
      <c r="G207" t="s">
        <v>1156</v>
      </c>
      <c r="H207" s="3">
        <v>43195</v>
      </c>
      <c r="I207" t="s">
        <v>12</v>
      </c>
      <c r="J207">
        <v>200</v>
      </c>
      <c r="K207" s="7">
        <v>490.37</v>
      </c>
      <c r="L207" s="2"/>
    </row>
    <row r="208" spans="1:12" x14ac:dyDescent="0.3">
      <c r="A208" t="s">
        <v>1008</v>
      </c>
      <c r="B208" t="s">
        <v>9</v>
      </c>
      <c r="C208" s="2">
        <v>70</v>
      </c>
      <c r="D208" s="2" t="s">
        <v>1262</v>
      </c>
      <c r="E208" t="s">
        <v>10</v>
      </c>
      <c r="F208" t="s">
        <v>20</v>
      </c>
      <c r="G208" t="s">
        <v>1272</v>
      </c>
      <c r="H208" s="3">
        <v>43845</v>
      </c>
      <c r="I208" t="s">
        <v>12</v>
      </c>
      <c r="J208">
        <v>200</v>
      </c>
      <c r="K208" s="7">
        <v>401.94</v>
      </c>
      <c r="L208" s="2"/>
    </row>
    <row r="209" spans="1:12" x14ac:dyDescent="0.3">
      <c r="A209" t="s">
        <v>1010</v>
      </c>
      <c r="B209" t="s">
        <v>132</v>
      </c>
      <c r="C209" s="2">
        <v>35</v>
      </c>
      <c r="D209" s="2" t="s">
        <v>1261</v>
      </c>
      <c r="E209" t="s">
        <v>15</v>
      </c>
      <c r="F209" t="s">
        <v>1272</v>
      </c>
      <c r="G209" t="s">
        <v>1157</v>
      </c>
      <c r="H209" s="3">
        <v>43845</v>
      </c>
      <c r="I209" t="s">
        <v>12</v>
      </c>
      <c r="J209">
        <v>200</v>
      </c>
      <c r="K209" s="7">
        <v>200.87</v>
      </c>
      <c r="L209" s="2"/>
    </row>
    <row r="210" spans="1:12" x14ac:dyDescent="0.3">
      <c r="A210" t="s">
        <v>1015</v>
      </c>
      <c r="B210" t="s">
        <v>299</v>
      </c>
      <c r="C210" s="2">
        <v>46</v>
      </c>
      <c r="D210" s="2" t="s">
        <v>1260</v>
      </c>
      <c r="E210" t="s">
        <v>10</v>
      </c>
      <c r="F210" t="s">
        <v>11</v>
      </c>
      <c r="G210" t="s">
        <v>1154</v>
      </c>
      <c r="H210" s="3">
        <v>43800</v>
      </c>
      <c r="I210" t="s">
        <v>12</v>
      </c>
      <c r="J210">
        <v>180</v>
      </c>
      <c r="K210" s="7">
        <v>363.08</v>
      </c>
      <c r="L210" s="2"/>
    </row>
    <row r="211" spans="1:12" x14ac:dyDescent="0.3">
      <c r="A211" t="s">
        <v>1016</v>
      </c>
      <c r="B211" t="s">
        <v>130</v>
      </c>
      <c r="C211" s="2">
        <v>35</v>
      </c>
      <c r="D211" s="2" t="s">
        <v>1261</v>
      </c>
      <c r="E211" t="s">
        <v>10</v>
      </c>
      <c r="F211" t="s">
        <v>11</v>
      </c>
      <c r="G211" t="s">
        <v>1157</v>
      </c>
      <c r="H211" s="3">
        <v>43800</v>
      </c>
      <c r="I211" t="s">
        <v>12</v>
      </c>
      <c r="J211">
        <v>220</v>
      </c>
      <c r="K211" s="7">
        <v>343.78</v>
      </c>
      <c r="L211" s="2"/>
    </row>
    <row r="212" spans="1:12" x14ac:dyDescent="0.3">
      <c r="A212" t="s">
        <v>1023</v>
      </c>
      <c r="B212" t="s">
        <v>126</v>
      </c>
      <c r="C212" s="2">
        <v>46</v>
      </c>
      <c r="D212" s="2" t="s">
        <v>1260</v>
      </c>
      <c r="E212" t="s">
        <v>15</v>
      </c>
      <c r="F212" t="s">
        <v>16</v>
      </c>
      <c r="G212" t="s">
        <v>1156</v>
      </c>
      <c r="H212" s="3">
        <v>43800</v>
      </c>
      <c r="I212" t="s">
        <v>12</v>
      </c>
      <c r="J212">
        <v>146</v>
      </c>
      <c r="K212" s="7">
        <v>303.89</v>
      </c>
      <c r="L212" s="2"/>
    </row>
    <row r="213" spans="1:12" x14ac:dyDescent="0.3">
      <c r="A213" t="s">
        <v>1027</v>
      </c>
      <c r="B213" t="s">
        <v>9</v>
      </c>
      <c r="C213" s="2">
        <v>70</v>
      </c>
      <c r="D213" s="2" t="s">
        <v>1262</v>
      </c>
      <c r="E213" t="s">
        <v>10</v>
      </c>
      <c r="F213" t="s">
        <v>20</v>
      </c>
      <c r="G213" t="s">
        <v>1272</v>
      </c>
      <c r="H213" s="3">
        <v>43881</v>
      </c>
      <c r="I213" t="s">
        <v>12</v>
      </c>
      <c r="J213">
        <v>220</v>
      </c>
      <c r="K213" s="7">
        <v>471.26</v>
      </c>
      <c r="L213" s="2"/>
    </row>
    <row r="214" spans="1:12" x14ac:dyDescent="0.3">
      <c r="A214" t="s">
        <v>1030</v>
      </c>
      <c r="B214" t="s">
        <v>124</v>
      </c>
      <c r="C214" s="2">
        <v>60</v>
      </c>
      <c r="D214" s="2" t="s">
        <v>1262</v>
      </c>
      <c r="E214" t="s">
        <v>15</v>
      </c>
      <c r="F214" t="s">
        <v>20</v>
      </c>
      <c r="G214" t="s">
        <v>1154</v>
      </c>
      <c r="H214" s="3">
        <v>43549</v>
      </c>
      <c r="I214" t="s">
        <v>12</v>
      </c>
      <c r="J214">
        <v>160</v>
      </c>
      <c r="K214" s="7">
        <v>236.26</v>
      </c>
      <c r="L214" s="2"/>
    </row>
    <row r="215" spans="1:12" x14ac:dyDescent="0.3">
      <c r="A215" t="s">
        <v>1039</v>
      </c>
      <c r="B215" t="s">
        <v>120</v>
      </c>
      <c r="C215" s="2">
        <v>70</v>
      </c>
      <c r="D215" s="2" t="s">
        <v>1262</v>
      </c>
      <c r="E215" t="s">
        <v>15</v>
      </c>
      <c r="F215" t="s">
        <v>11</v>
      </c>
      <c r="G215" t="s">
        <v>1154</v>
      </c>
      <c r="H215" s="3">
        <v>43549</v>
      </c>
      <c r="I215" t="s">
        <v>12</v>
      </c>
      <c r="J215">
        <v>160</v>
      </c>
      <c r="K215" s="7">
        <v>69.430000000000007</v>
      </c>
      <c r="L215" s="2"/>
    </row>
    <row r="216" spans="1:12" x14ac:dyDescent="0.3">
      <c r="A216" t="s">
        <v>1041</v>
      </c>
      <c r="B216" t="s">
        <v>303</v>
      </c>
      <c r="C216" s="2">
        <v>46</v>
      </c>
      <c r="D216" s="2" t="s">
        <v>1260</v>
      </c>
      <c r="E216" t="s">
        <v>15</v>
      </c>
      <c r="F216" t="s">
        <v>27</v>
      </c>
      <c r="G216" t="s">
        <v>1156</v>
      </c>
      <c r="H216" s="3">
        <v>43881</v>
      </c>
      <c r="I216" t="s">
        <v>12</v>
      </c>
      <c r="J216">
        <v>200</v>
      </c>
      <c r="K216" s="7">
        <v>323.32</v>
      </c>
      <c r="L216" s="2"/>
    </row>
    <row r="217" spans="1:12" x14ac:dyDescent="0.3">
      <c r="A217" t="s">
        <v>1048</v>
      </c>
      <c r="B217" t="s">
        <v>9</v>
      </c>
      <c r="C217" s="2">
        <v>46</v>
      </c>
      <c r="D217" s="2" t="s">
        <v>1260</v>
      </c>
      <c r="E217" t="s">
        <v>10</v>
      </c>
      <c r="F217" t="s">
        <v>1272</v>
      </c>
      <c r="G217" t="s">
        <v>1272</v>
      </c>
      <c r="H217" s="3">
        <v>43549</v>
      </c>
      <c r="I217" t="s">
        <v>12</v>
      </c>
      <c r="J217">
        <v>180</v>
      </c>
      <c r="K217" s="7">
        <v>266.49</v>
      </c>
      <c r="L217" s="2"/>
    </row>
    <row r="218" spans="1:12" x14ac:dyDescent="0.3">
      <c r="A218" t="s">
        <v>1055</v>
      </c>
      <c r="B218" t="s">
        <v>124</v>
      </c>
      <c r="C218" s="2">
        <v>46</v>
      </c>
      <c r="D218" s="2" t="s">
        <v>1260</v>
      </c>
      <c r="E218" t="s">
        <v>15</v>
      </c>
      <c r="F218" t="s">
        <v>16</v>
      </c>
      <c r="G218" t="s">
        <v>1154</v>
      </c>
      <c r="H218" s="3">
        <v>43881</v>
      </c>
      <c r="I218" t="s">
        <v>12</v>
      </c>
      <c r="J218">
        <v>146</v>
      </c>
      <c r="K218" s="7">
        <v>273.38</v>
      </c>
      <c r="L218" s="2"/>
    </row>
    <row r="219" spans="1:12" x14ac:dyDescent="0.3">
      <c r="A219" t="s">
        <v>1060</v>
      </c>
      <c r="B219" t="s">
        <v>303</v>
      </c>
      <c r="C219" s="2">
        <v>70</v>
      </c>
      <c r="D219" s="2" t="s">
        <v>1262</v>
      </c>
      <c r="E219" t="s">
        <v>15</v>
      </c>
      <c r="F219" t="s">
        <v>16</v>
      </c>
      <c r="G219" t="s">
        <v>1272</v>
      </c>
      <c r="H219" s="3">
        <v>43195</v>
      </c>
      <c r="I219" t="s">
        <v>12</v>
      </c>
      <c r="J219">
        <v>160</v>
      </c>
      <c r="K219" s="7">
        <v>60.38</v>
      </c>
      <c r="L219" s="2"/>
    </row>
    <row r="220" spans="1:12" x14ac:dyDescent="0.3">
      <c r="A220" t="s">
        <v>1073</v>
      </c>
      <c r="B220" t="s">
        <v>130</v>
      </c>
      <c r="C220" s="2">
        <v>25</v>
      </c>
      <c r="D220" s="2" t="s">
        <v>1259</v>
      </c>
      <c r="E220" t="s">
        <v>15</v>
      </c>
      <c r="F220" t="s">
        <v>27</v>
      </c>
      <c r="G220" t="s">
        <v>1154</v>
      </c>
      <c r="H220" s="3">
        <v>43549</v>
      </c>
      <c r="I220" t="s">
        <v>12</v>
      </c>
      <c r="J220">
        <v>180</v>
      </c>
      <c r="K220" s="7">
        <v>150</v>
      </c>
      <c r="L220" s="2"/>
    </row>
    <row r="221" spans="1:12" x14ac:dyDescent="0.3">
      <c r="A221" t="s">
        <v>1074</v>
      </c>
      <c r="B221" t="s">
        <v>299</v>
      </c>
      <c r="C221" s="2">
        <v>25</v>
      </c>
      <c r="D221" s="2" t="s">
        <v>1259</v>
      </c>
      <c r="E221" t="s">
        <v>15</v>
      </c>
      <c r="F221" t="s">
        <v>1272</v>
      </c>
      <c r="G221" t="s">
        <v>1154</v>
      </c>
      <c r="H221" s="3">
        <v>43549</v>
      </c>
      <c r="I221" t="s">
        <v>12</v>
      </c>
      <c r="J221">
        <v>200</v>
      </c>
      <c r="K221" s="7">
        <v>298.57</v>
      </c>
      <c r="L221" s="2"/>
    </row>
    <row r="222" spans="1:12" x14ac:dyDescent="0.3">
      <c r="A222" t="s">
        <v>1076</v>
      </c>
      <c r="B222" t="s">
        <v>134</v>
      </c>
      <c r="C222" s="2">
        <v>46</v>
      </c>
      <c r="D222" s="2" t="s">
        <v>1260</v>
      </c>
      <c r="E222" t="s">
        <v>10</v>
      </c>
      <c r="F222" t="s">
        <v>1272</v>
      </c>
      <c r="G222" t="s">
        <v>1154</v>
      </c>
      <c r="H222" s="3">
        <v>43549</v>
      </c>
      <c r="I222" t="s">
        <v>12</v>
      </c>
      <c r="J222">
        <v>160</v>
      </c>
      <c r="K222" s="7">
        <v>94.09</v>
      </c>
      <c r="L222" s="2"/>
    </row>
    <row r="223" spans="1:12" x14ac:dyDescent="0.3">
      <c r="A223" t="s">
        <v>1077</v>
      </c>
      <c r="B223" t="s">
        <v>299</v>
      </c>
      <c r="C223" s="2">
        <v>46</v>
      </c>
      <c r="D223" s="2" t="s">
        <v>1260</v>
      </c>
      <c r="E223" t="s">
        <v>10</v>
      </c>
      <c r="F223" t="s">
        <v>20</v>
      </c>
      <c r="G223" t="s">
        <v>1154</v>
      </c>
      <c r="H223" s="3">
        <v>43881</v>
      </c>
      <c r="I223" t="s">
        <v>12</v>
      </c>
      <c r="J223">
        <v>220</v>
      </c>
      <c r="K223" s="7">
        <v>480.15</v>
      </c>
      <c r="L223" s="2"/>
    </row>
    <row r="224" spans="1:12" x14ac:dyDescent="0.3">
      <c r="A224" t="s">
        <v>1081</v>
      </c>
      <c r="B224" t="s">
        <v>122</v>
      </c>
      <c r="C224" s="2">
        <v>60</v>
      </c>
      <c r="D224" s="2" t="s">
        <v>1262</v>
      </c>
      <c r="E224" t="s">
        <v>15</v>
      </c>
      <c r="F224" t="s">
        <v>20</v>
      </c>
      <c r="G224" t="s">
        <v>1156</v>
      </c>
      <c r="H224" s="3">
        <v>43549</v>
      </c>
      <c r="I224" t="s">
        <v>12</v>
      </c>
      <c r="J224">
        <v>146</v>
      </c>
      <c r="K224" s="7">
        <v>421.31</v>
      </c>
      <c r="L224" s="2"/>
    </row>
    <row r="225" spans="1:12" x14ac:dyDescent="0.3">
      <c r="A225" t="s">
        <v>1082</v>
      </c>
      <c r="B225" t="s">
        <v>120</v>
      </c>
      <c r="C225" s="2">
        <v>46</v>
      </c>
      <c r="D225" s="2" t="s">
        <v>1260</v>
      </c>
      <c r="E225" t="s">
        <v>15</v>
      </c>
      <c r="F225" t="s">
        <v>16</v>
      </c>
      <c r="G225" t="s">
        <v>1154</v>
      </c>
      <c r="H225" s="3">
        <v>43800</v>
      </c>
      <c r="I225" t="s">
        <v>12</v>
      </c>
      <c r="J225">
        <v>200</v>
      </c>
      <c r="K225" s="7">
        <v>387.56</v>
      </c>
      <c r="L225" s="2"/>
    </row>
    <row r="226" spans="1:12" x14ac:dyDescent="0.3">
      <c r="A226" t="s">
        <v>1083</v>
      </c>
      <c r="B226" t="s">
        <v>122</v>
      </c>
      <c r="C226" s="2">
        <v>60</v>
      </c>
      <c r="D226" s="2" t="s">
        <v>1262</v>
      </c>
      <c r="E226" t="s">
        <v>10</v>
      </c>
      <c r="F226" t="s">
        <v>27</v>
      </c>
      <c r="G226" t="s">
        <v>1155</v>
      </c>
      <c r="H226" s="3">
        <v>43195</v>
      </c>
      <c r="I226" t="s">
        <v>12</v>
      </c>
      <c r="J226">
        <v>146</v>
      </c>
      <c r="K226" s="7">
        <v>136.07</v>
      </c>
      <c r="L226" s="2"/>
    </row>
    <row r="227" spans="1:12" x14ac:dyDescent="0.3">
      <c r="A227" t="s">
        <v>1097</v>
      </c>
      <c r="B227" t="s">
        <v>130</v>
      </c>
      <c r="C227" s="2">
        <v>60</v>
      </c>
      <c r="D227" s="2" t="s">
        <v>1262</v>
      </c>
      <c r="E227" t="s">
        <v>10</v>
      </c>
      <c r="F227" t="s">
        <v>16</v>
      </c>
      <c r="G227" t="s">
        <v>1154</v>
      </c>
      <c r="H227" s="3">
        <v>43881</v>
      </c>
      <c r="I227" t="s">
        <v>12</v>
      </c>
      <c r="J227">
        <v>146</v>
      </c>
      <c r="K227" s="7">
        <v>97.43</v>
      </c>
      <c r="L227" s="2"/>
    </row>
    <row r="228" spans="1:12" x14ac:dyDescent="0.3">
      <c r="A228" t="s">
        <v>1104</v>
      </c>
      <c r="B228" t="s">
        <v>130</v>
      </c>
      <c r="C228" s="2">
        <v>60</v>
      </c>
      <c r="D228" s="2" t="s">
        <v>1262</v>
      </c>
      <c r="E228" t="s">
        <v>15</v>
      </c>
      <c r="F228" t="s">
        <v>1272</v>
      </c>
      <c r="G228" t="s">
        <v>1272</v>
      </c>
      <c r="H228" s="3">
        <v>43195</v>
      </c>
      <c r="I228" t="s">
        <v>12</v>
      </c>
      <c r="J228">
        <v>200</v>
      </c>
      <c r="K228" s="7">
        <v>496.79</v>
      </c>
      <c r="L228" s="2"/>
    </row>
    <row r="229" spans="1:12" x14ac:dyDescent="0.3">
      <c r="A229" t="s">
        <v>1112</v>
      </c>
      <c r="B229" t="s">
        <v>132</v>
      </c>
      <c r="C229" s="2">
        <v>46</v>
      </c>
      <c r="D229" s="2" t="s">
        <v>1260</v>
      </c>
      <c r="E229" t="s">
        <v>15</v>
      </c>
      <c r="F229" t="s">
        <v>11</v>
      </c>
      <c r="G229" t="s">
        <v>1272</v>
      </c>
      <c r="H229" s="3">
        <v>43845</v>
      </c>
      <c r="I229" t="s">
        <v>12</v>
      </c>
      <c r="J229">
        <v>180</v>
      </c>
      <c r="K229" s="7">
        <v>296.89999999999998</v>
      </c>
      <c r="L229" s="2"/>
    </row>
    <row r="230" spans="1:12" x14ac:dyDescent="0.3">
      <c r="A230" t="s">
        <v>1114</v>
      </c>
      <c r="B230" t="s">
        <v>9</v>
      </c>
      <c r="C230" s="2">
        <v>46</v>
      </c>
      <c r="D230" s="2" t="s">
        <v>1260</v>
      </c>
      <c r="E230" t="s">
        <v>15</v>
      </c>
      <c r="F230" t="s">
        <v>20</v>
      </c>
      <c r="G230" t="s">
        <v>1156</v>
      </c>
      <c r="H230" s="3">
        <v>43845</v>
      </c>
      <c r="I230" t="s">
        <v>12</v>
      </c>
      <c r="J230">
        <v>200</v>
      </c>
      <c r="K230" s="7">
        <v>152.68</v>
      </c>
      <c r="L230" s="2"/>
    </row>
    <row r="231" spans="1:12" x14ac:dyDescent="0.3">
      <c r="A231" t="s">
        <v>1117</v>
      </c>
      <c r="B231" t="s">
        <v>9</v>
      </c>
      <c r="C231" s="2">
        <v>35</v>
      </c>
      <c r="D231" s="2" t="s">
        <v>1261</v>
      </c>
      <c r="E231" t="s">
        <v>15</v>
      </c>
      <c r="F231" t="s">
        <v>1272</v>
      </c>
      <c r="G231" t="s">
        <v>1157</v>
      </c>
      <c r="H231" s="3">
        <v>43549</v>
      </c>
      <c r="I231" t="s">
        <v>12</v>
      </c>
      <c r="J231">
        <v>220</v>
      </c>
      <c r="K231" s="7">
        <v>61.41</v>
      </c>
      <c r="L231" s="2"/>
    </row>
    <row r="232" spans="1:12" x14ac:dyDescent="0.3">
      <c r="A232" t="s">
        <v>1127</v>
      </c>
      <c r="B232" t="s">
        <v>126</v>
      </c>
      <c r="C232" s="2">
        <v>46</v>
      </c>
      <c r="D232" s="2" t="s">
        <v>1260</v>
      </c>
      <c r="E232" t="s">
        <v>15</v>
      </c>
      <c r="F232" t="s">
        <v>20</v>
      </c>
      <c r="G232" t="s">
        <v>1154</v>
      </c>
      <c r="H232" s="3">
        <v>43800</v>
      </c>
      <c r="I232" t="s">
        <v>12</v>
      </c>
      <c r="J232">
        <v>200</v>
      </c>
      <c r="K232" s="7">
        <v>463.2</v>
      </c>
      <c r="L232" s="2"/>
    </row>
    <row r="233" spans="1:12" x14ac:dyDescent="0.3">
      <c r="A233" t="s">
        <v>1135</v>
      </c>
      <c r="B233" t="s">
        <v>130</v>
      </c>
      <c r="C233" s="2">
        <v>46</v>
      </c>
      <c r="D233" s="2" t="s">
        <v>1260</v>
      </c>
      <c r="E233" t="s">
        <v>15</v>
      </c>
      <c r="F233" t="s">
        <v>11</v>
      </c>
      <c r="G233" t="s">
        <v>1154</v>
      </c>
      <c r="H233" s="3">
        <v>43195</v>
      </c>
      <c r="I233" t="s">
        <v>12</v>
      </c>
      <c r="J233">
        <v>146</v>
      </c>
      <c r="K233" s="7">
        <v>209.69</v>
      </c>
      <c r="L233" s="2"/>
    </row>
    <row r="234" spans="1:12" x14ac:dyDescent="0.3">
      <c r="A234" t="s">
        <v>1147</v>
      </c>
      <c r="B234" t="s">
        <v>120</v>
      </c>
      <c r="C234" s="2">
        <v>40</v>
      </c>
      <c r="D234" s="2" t="s">
        <v>1260</v>
      </c>
      <c r="E234" t="s">
        <v>15</v>
      </c>
      <c r="F234" t="s">
        <v>1272</v>
      </c>
      <c r="G234" t="s">
        <v>1154</v>
      </c>
      <c r="H234" s="3">
        <v>43881</v>
      </c>
      <c r="I234" t="s">
        <v>12</v>
      </c>
      <c r="J234">
        <v>146</v>
      </c>
      <c r="K234" s="7">
        <v>392.62</v>
      </c>
      <c r="L234" s="2"/>
    </row>
    <row r="235" spans="1:12" x14ac:dyDescent="0.3">
      <c r="A235" t="s">
        <v>38</v>
      </c>
      <c r="B235" t="s">
        <v>39</v>
      </c>
      <c r="C235" s="2">
        <v>46</v>
      </c>
      <c r="D235" s="2" t="s">
        <v>1260</v>
      </c>
      <c r="E235" t="s">
        <v>15</v>
      </c>
      <c r="F235" t="s">
        <v>1272</v>
      </c>
      <c r="G235" t="s">
        <v>1157</v>
      </c>
      <c r="H235" s="3">
        <v>43881</v>
      </c>
      <c r="I235" t="s">
        <v>40</v>
      </c>
      <c r="J235">
        <v>200</v>
      </c>
      <c r="K235" s="7">
        <v>401</v>
      </c>
      <c r="L235" s="2"/>
    </row>
    <row r="236" spans="1:12" x14ac:dyDescent="0.3">
      <c r="A236" t="s">
        <v>43</v>
      </c>
      <c r="B236" t="s">
        <v>44</v>
      </c>
      <c r="C236" s="2">
        <v>25</v>
      </c>
      <c r="D236" s="2" t="s">
        <v>1259</v>
      </c>
      <c r="E236" t="s">
        <v>10</v>
      </c>
      <c r="F236" t="s">
        <v>20</v>
      </c>
      <c r="G236" t="s">
        <v>1155</v>
      </c>
      <c r="H236" s="3">
        <v>43549</v>
      </c>
      <c r="I236" t="s">
        <v>40</v>
      </c>
      <c r="J236">
        <v>146</v>
      </c>
      <c r="K236" s="7">
        <v>132.94</v>
      </c>
      <c r="L236" s="2"/>
    </row>
    <row r="237" spans="1:12" x14ac:dyDescent="0.3">
      <c r="A237" t="s">
        <v>45</v>
      </c>
      <c r="B237" t="s">
        <v>120</v>
      </c>
      <c r="C237" s="2">
        <v>70</v>
      </c>
      <c r="D237" s="2" t="s">
        <v>1262</v>
      </c>
      <c r="E237" t="s">
        <v>15</v>
      </c>
      <c r="F237" t="s">
        <v>27</v>
      </c>
      <c r="G237" t="s">
        <v>1155</v>
      </c>
      <c r="H237" s="3">
        <v>43800</v>
      </c>
      <c r="I237" t="s">
        <v>40</v>
      </c>
      <c r="J237">
        <v>220</v>
      </c>
      <c r="K237" s="7">
        <v>193.16</v>
      </c>
      <c r="L237" s="2"/>
    </row>
    <row r="238" spans="1:12" x14ac:dyDescent="0.3">
      <c r="A238" t="s">
        <v>50</v>
      </c>
      <c r="B238" t="s">
        <v>1224</v>
      </c>
      <c r="C238" s="2">
        <v>70</v>
      </c>
      <c r="D238" s="2" t="s">
        <v>1262</v>
      </c>
      <c r="E238" t="s">
        <v>10</v>
      </c>
      <c r="F238" t="s">
        <v>20</v>
      </c>
      <c r="G238" t="s">
        <v>1154</v>
      </c>
      <c r="H238" s="3">
        <v>43549</v>
      </c>
      <c r="I238" t="s">
        <v>40</v>
      </c>
      <c r="J238">
        <v>160</v>
      </c>
      <c r="K238" s="7">
        <v>459.37</v>
      </c>
      <c r="L238" s="2"/>
    </row>
    <row r="239" spans="1:12" x14ac:dyDescent="0.3">
      <c r="A239" t="s">
        <v>57</v>
      </c>
      <c r="B239" t="s">
        <v>58</v>
      </c>
      <c r="C239" s="2">
        <v>70</v>
      </c>
      <c r="D239" s="2" t="s">
        <v>1262</v>
      </c>
      <c r="E239" t="s">
        <v>10</v>
      </c>
      <c r="F239" t="s">
        <v>20</v>
      </c>
      <c r="G239" t="s">
        <v>1272</v>
      </c>
      <c r="H239" s="3">
        <v>43800</v>
      </c>
      <c r="I239" t="s">
        <v>40</v>
      </c>
      <c r="J239">
        <v>220</v>
      </c>
      <c r="K239" s="7">
        <v>200.7</v>
      </c>
      <c r="L239" s="2"/>
    </row>
    <row r="240" spans="1:12" x14ac:dyDescent="0.3">
      <c r="A240" t="s">
        <v>64</v>
      </c>
      <c r="B240" t="s">
        <v>1228</v>
      </c>
      <c r="C240" s="2">
        <v>70</v>
      </c>
      <c r="D240" s="2" t="s">
        <v>1262</v>
      </c>
      <c r="E240" t="s">
        <v>10</v>
      </c>
      <c r="F240" t="s">
        <v>11</v>
      </c>
      <c r="G240" t="s">
        <v>1154</v>
      </c>
      <c r="H240" s="3">
        <v>43881</v>
      </c>
      <c r="I240" t="s">
        <v>40</v>
      </c>
      <c r="J240">
        <v>160</v>
      </c>
      <c r="K240" s="7">
        <v>478.88</v>
      </c>
      <c r="L240" s="2"/>
    </row>
    <row r="241" spans="1:12" x14ac:dyDescent="0.3">
      <c r="A241" t="s">
        <v>69</v>
      </c>
      <c r="B241" t="s">
        <v>70</v>
      </c>
      <c r="C241" s="2">
        <v>25</v>
      </c>
      <c r="D241" s="2" t="s">
        <v>1259</v>
      </c>
      <c r="E241" t="s">
        <v>15</v>
      </c>
      <c r="F241" t="s">
        <v>27</v>
      </c>
      <c r="G241" t="s">
        <v>1272</v>
      </c>
      <c r="H241" s="3">
        <v>43195</v>
      </c>
      <c r="I241" t="s">
        <v>40</v>
      </c>
      <c r="J241">
        <v>160</v>
      </c>
      <c r="K241" s="7">
        <v>471.24</v>
      </c>
      <c r="L241" s="2"/>
    </row>
    <row r="242" spans="1:12" x14ac:dyDescent="0.3">
      <c r="A242" t="s">
        <v>78</v>
      </c>
      <c r="B242" t="s">
        <v>1248</v>
      </c>
      <c r="C242" s="2">
        <v>25</v>
      </c>
      <c r="D242" s="2" t="s">
        <v>1259</v>
      </c>
      <c r="E242" t="s">
        <v>15</v>
      </c>
      <c r="F242" t="s">
        <v>1272</v>
      </c>
      <c r="G242" t="s">
        <v>1156</v>
      </c>
      <c r="H242" s="3">
        <v>43881</v>
      </c>
      <c r="I242" t="s">
        <v>40</v>
      </c>
      <c r="J242">
        <v>146</v>
      </c>
      <c r="K242" s="7">
        <v>77.150000000000006</v>
      </c>
      <c r="L242" s="2"/>
    </row>
    <row r="243" spans="1:12" x14ac:dyDescent="0.3">
      <c r="A243" t="s">
        <v>106</v>
      </c>
      <c r="B243" t="s">
        <v>1232</v>
      </c>
      <c r="C243" s="2">
        <v>40</v>
      </c>
      <c r="D243" s="2" t="s">
        <v>1260</v>
      </c>
      <c r="E243" t="s">
        <v>10</v>
      </c>
      <c r="F243" t="s">
        <v>11</v>
      </c>
      <c r="G243" t="s">
        <v>1154</v>
      </c>
      <c r="H243" s="3">
        <v>43800</v>
      </c>
      <c r="I243" t="s">
        <v>40</v>
      </c>
      <c r="J243">
        <v>160</v>
      </c>
      <c r="K243" s="7">
        <v>240.03</v>
      </c>
      <c r="L243" s="2"/>
    </row>
    <row r="244" spans="1:12" x14ac:dyDescent="0.3">
      <c r="A244" t="s">
        <v>109</v>
      </c>
      <c r="B244" t="s">
        <v>110</v>
      </c>
      <c r="C244" s="2">
        <v>35</v>
      </c>
      <c r="D244" s="2" t="s">
        <v>1261</v>
      </c>
      <c r="E244" t="s">
        <v>15</v>
      </c>
      <c r="F244" t="s">
        <v>20</v>
      </c>
      <c r="G244" t="s">
        <v>1154</v>
      </c>
      <c r="H244" s="3">
        <v>43881</v>
      </c>
      <c r="I244" t="s">
        <v>40</v>
      </c>
      <c r="J244">
        <v>180</v>
      </c>
      <c r="K244" s="7">
        <v>100</v>
      </c>
      <c r="L244" s="2"/>
    </row>
    <row r="245" spans="1:12" x14ac:dyDescent="0.3">
      <c r="A245" t="s">
        <v>115</v>
      </c>
      <c r="B245" t="s">
        <v>116</v>
      </c>
      <c r="C245" s="2">
        <v>25</v>
      </c>
      <c r="D245" s="2" t="s">
        <v>1259</v>
      </c>
      <c r="E245" t="s">
        <v>15</v>
      </c>
      <c r="F245" t="s">
        <v>27</v>
      </c>
      <c r="G245" t="s">
        <v>1154</v>
      </c>
      <c r="H245" s="3">
        <v>43549</v>
      </c>
      <c r="I245" t="s">
        <v>40</v>
      </c>
      <c r="J245">
        <v>220</v>
      </c>
      <c r="K245" s="7">
        <v>124.98</v>
      </c>
      <c r="L245" s="2"/>
    </row>
    <row r="246" spans="1:12" x14ac:dyDescent="0.3">
      <c r="A246" t="s">
        <v>119</v>
      </c>
      <c r="B246" t="s">
        <v>120</v>
      </c>
      <c r="C246" s="2">
        <v>35</v>
      </c>
      <c r="D246" s="2" t="s">
        <v>1261</v>
      </c>
      <c r="E246" t="s">
        <v>10</v>
      </c>
      <c r="F246" t="s">
        <v>20</v>
      </c>
      <c r="G246" t="s">
        <v>1156</v>
      </c>
      <c r="H246" s="3">
        <v>43195</v>
      </c>
      <c r="I246" t="s">
        <v>40</v>
      </c>
      <c r="J246">
        <v>200</v>
      </c>
      <c r="K246" s="7">
        <v>121.61</v>
      </c>
      <c r="L246" s="2"/>
    </row>
    <row r="247" spans="1:12" x14ac:dyDescent="0.3">
      <c r="A247" t="s">
        <v>123</v>
      </c>
      <c r="B247" t="s">
        <v>124</v>
      </c>
      <c r="C247" s="2">
        <v>35</v>
      </c>
      <c r="D247" s="2" t="s">
        <v>1261</v>
      </c>
      <c r="E247" t="s">
        <v>10</v>
      </c>
      <c r="F247" t="s">
        <v>20</v>
      </c>
      <c r="G247" t="s">
        <v>1154</v>
      </c>
      <c r="H247" s="3">
        <v>43881</v>
      </c>
      <c r="I247" t="s">
        <v>40</v>
      </c>
      <c r="J247">
        <v>200</v>
      </c>
      <c r="K247" s="7">
        <v>210.67</v>
      </c>
      <c r="L247" s="2"/>
    </row>
    <row r="248" spans="1:12" x14ac:dyDescent="0.3">
      <c r="A248" t="s">
        <v>137</v>
      </c>
      <c r="B248" t="s">
        <v>138</v>
      </c>
      <c r="C248" s="2">
        <v>25</v>
      </c>
      <c r="D248" s="2" t="s">
        <v>1259</v>
      </c>
      <c r="E248" t="s">
        <v>15</v>
      </c>
      <c r="F248" t="s">
        <v>11</v>
      </c>
      <c r="G248" t="s">
        <v>1272</v>
      </c>
      <c r="H248" s="3">
        <v>43195</v>
      </c>
      <c r="I248" t="s">
        <v>40</v>
      </c>
      <c r="J248">
        <v>180</v>
      </c>
      <c r="K248" s="7">
        <v>265.87</v>
      </c>
      <c r="L248" s="2"/>
    </row>
    <row r="249" spans="1:12" x14ac:dyDescent="0.3">
      <c r="A249" t="s">
        <v>139</v>
      </c>
      <c r="B249" t="s">
        <v>140</v>
      </c>
      <c r="C249" s="2">
        <v>60</v>
      </c>
      <c r="D249" s="2" t="s">
        <v>1262</v>
      </c>
      <c r="E249" t="s">
        <v>15</v>
      </c>
      <c r="F249" t="s">
        <v>16</v>
      </c>
      <c r="G249" t="s">
        <v>1154</v>
      </c>
      <c r="H249" s="3">
        <v>43845</v>
      </c>
      <c r="I249" t="s">
        <v>40</v>
      </c>
      <c r="J249">
        <v>220</v>
      </c>
      <c r="K249" s="7">
        <v>411.26</v>
      </c>
      <c r="L249" s="2"/>
    </row>
    <row r="250" spans="1:12" x14ac:dyDescent="0.3">
      <c r="A250" t="s">
        <v>152</v>
      </c>
      <c r="B250" t="s">
        <v>1234</v>
      </c>
      <c r="C250" s="2">
        <v>25</v>
      </c>
      <c r="D250" s="2" t="s">
        <v>1259</v>
      </c>
      <c r="E250" t="s">
        <v>15</v>
      </c>
      <c r="F250" t="s">
        <v>16</v>
      </c>
      <c r="G250" t="s">
        <v>1154</v>
      </c>
      <c r="H250" s="3">
        <v>43800</v>
      </c>
      <c r="I250" t="s">
        <v>40</v>
      </c>
      <c r="J250">
        <v>146</v>
      </c>
      <c r="K250" s="7">
        <v>269.31</v>
      </c>
      <c r="L250" s="2"/>
    </row>
    <row r="251" spans="1:12" x14ac:dyDescent="0.3">
      <c r="A251" t="s">
        <v>164</v>
      </c>
      <c r="B251" t="s">
        <v>165</v>
      </c>
      <c r="C251" s="2">
        <v>70</v>
      </c>
      <c r="D251" s="2" t="s">
        <v>1262</v>
      </c>
      <c r="E251" t="s">
        <v>15</v>
      </c>
      <c r="F251" t="s">
        <v>11</v>
      </c>
      <c r="G251" t="s">
        <v>1155</v>
      </c>
      <c r="H251" s="3">
        <v>43881</v>
      </c>
      <c r="I251" t="s">
        <v>40</v>
      </c>
      <c r="J251">
        <v>200</v>
      </c>
      <c r="K251" s="7">
        <v>129.41</v>
      </c>
      <c r="L251" s="2"/>
    </row>
    <row r="252" spans="1:12" x14ac:dyDescent="0.3">
      <c r="A252" t="s">
        <v>172</v>
      </c>
      <c r="B252" t="s">
        <v>173</v>
      </c>
      <c r="C252" s="2">
        <v>25</v>
      </c>
      <c r="D252" s="2" t="s">
        <v>1259</v>
      </c>
      <c r="E252" t="s">
        <v>10</v>
      </c>
      <c r="F252" t="s">
        <v>27</v>
      </c>
      <c r="G252" t="s">
        <v>1157</v>
      </c>
      <c r="H252" s="3">
        <v>43549</v>
      </c>
      <c r="I252" t="s">
        <v>40</v>
      </c>
      <c r="J252">
        <v>160</v>
      </c>
      <c r="K252" s="7">
        <v>354.94</v>
      </c>
      <c r="L252" s="2"/>
    </row>
    <row r="253" spans="1:12" x14ac:dyDescent="0.3">
      <c r="A253" t="s">
        <v>177</v>
      </c>
      <c r="B253" t="s">
        <v>178</v>
      </c>
      <c r="C253" s="2">
        <v>35</v>
      </c>
      <c r="D253" s="2" t="s">
        <v>1261</v>
      </c>
      <c r="E253" t="s">
        <v>15</v>
      </c>
      <c r="F253" t="s">
        <v>11</v>
      </c>
      <c r="G253" t="s">
        <v>1157</v>
      </c>
      <c r="H253" s="3">
        <v>43195</v>
      </c>
      <c r="I253" t="s">
        <v>40</v>
      </c>
      <c r="J253">
        <v>220</v>
      </c>
      <c r="K253" s="7">
        <v>196.29</v>
      </c>
      <c r="L253" s="2"/>
    </row>
    <row r="254" spans="1:12" x14ac:dyDescent="0.3">
      <c r="A254" t="s">
        <v>181</v>
      </c>
      <c r="B254" t="s">
        <v>182</v>
      </c>
      <c r="C254" s="2">
        <v>35</v>
      </c>
      <c r="D254" s="2" t="s">
        <v>1261</v>
      </c>
      <c r="E254" t="s">
        <v>15</v>
      </c>
      <c r="F254" t="s">
        <v>11</v>
      </c>
      <c r="G254" t="s">
        <v>1154</v>
      </c>
      <c r="H254" s="3">
        <v>43800</v>
      </c>
      <c r="I254" t="s">
        <v>40</v>
      </c>
      <c r="J254">
        <v>220</v>
      </c>
      <c r="K254" s="7">
        <v>407.22</v>
      </c>
      <c r="L254" s="2"/>
    </row>
    <row r="255" spans="1:12" x14ac:dyDescent="0.3">
      <c r="A255" t="s">
        <v>189</v>
      </c>
      <c r="B255" t="s">
        <v>190</v>
      </c>
      <c r="C255" s="2">
        <v>25</v>
      </c>
      <c r="D255" s="2" t="s">
        <v>1259</v>
      </c>
      <c r="E255" t="s">
        <v>15</v>
      </c>
      <c r="F255" t="s">
        <v>27</v>
      </c>
      <c r="G255" t="s">
        <v>1157</v>
      </c>
      <c r="H255" s="3">
        <v>43195</v>
      </c>
      <c r="I255" t="s">
        <v>40</v>
      </c>
      <c r="J255">
        <v>220</v>
      </c>
      <c r="K255" s="7">
        <v>384.6</v>
      </c>
      <c r="L255" s="2"/>
    </row>
    <row r="256" spans="1:12" x14ac:dyDescent="0.3">
      <c r="A256" t="s">
        <v>201</v>
      </c>
      <c r="B256" t="s">
        <v>1238</v>
      </c>
      <c r="C256" s="2">
        <v>25</v>
      </c>
      <c r="D256" s="2" t="s">
        <v>1259</v>
      </c>
      <c r="E256" t="s">
        <v>15</v>
      </c>
      <c r="F256" t="s">
        <v>11</v>
      </c>
      <c r="G256" t="s">
        <v>1157</v>
      </c>
      <c r="H256" s="3">
        <v>43195</v>
      </c>
      <c r="I256" t="s">
        <v>40</v>
      </c>
      <c r="J256">
        <v>220</v>
      </c>
      <c r="K256" s="7">
        <v>58.24</v>
      </c>
      <c r="L256" s="2"/>
    </row>
    <row r="257" spans="1:12" x14ac:dyDescent="0.3">
      <c r="A257" t="s">
        <v>202</v>
      </c>
      <c r="B257" t="s">
        <v>203</v>
      </c>
      <c r="C257" s="2">
        <v>70</v>
      </c>
      <c r="D257" s="2" t="s">
        <v>1262</v>
      </c>
      <c r="E257" t="s">
        <v>10</v>
      </c>
      <c r="F257" t="s">
        <v>16</v>
      </c>
      <c r="G257" t="s">
        <v>1272</v>
      </c>
      <c r="H257" s="3">
        <v>43845</v>
      </c>
      <c r="I257" t="s">
        <v>40</v>
      </c>
      <c r="J257">
        <v>146</v>
      </c>
      <c r="K257" s="7">
        <v>129.69</v>
      </c>
      <c r="L257" s="2"/>
    </row>
    <row r="258" spans="1:12" x14ac:dyDescent="0.3">
      <c r="A258" t="s">
        <v>218</v>
      </c>
      <c r="B258" t="s">
        <v>219</v>
      </c>
      <c r="C258" s="2">
        <v>70</v>
      </c>
      <c r="D258" s="2" t="s">
        <v>1262</v>
      </c>
      <c r="E258" t="s">
        <v>15</v>
      </c>
      <c r="F258" t="s">
        <v>11</v>
      </c>
      <c r="G258" t="s">
        <v>1157</v>
      </c>
      <c r="H258" s="3">
        <v>43800</v>
      </c>
      <c r="I258" t="s">
        <v>40</v>
      </c>
      <c r="J258">
        <v>146</v>
      </c>
      <c r="K258" s="7">
        <v>275.49</v>
      </c>
      <c r="L258" s="2"/>
    </row>
    <row r="259" spans="1:12" x14ac:dyDescent="0.3">
      <c r="A259" t="s">
        <v>237</v>
      </c>
      <c r="B259" t="s">
        <v>238</v>
      </c>
      <c r="C259" s="2">
        <v>40</v>
      </c>
      <c r="D259" s="2" t="s">
        <v>1260</v>
      </c>
      <c r="E259" t="s">
        <v>15</v>
      </c>
      <c r="F259" t="s">
        <v>11</v>
      </c>
      <c r="G259" t="s">
        <v>1157</v>
      </c>
      <c r="H259" s="3">
        <v>43800</v>
      </c>
      <c r="I259" t="s">
        <v>40</v>
      </c>
      <c r="J259">
        <v>146</v>
      </c>
      <c r="K259" s="7">
        <v>375.61</v>
      </c>
      <c r="L259" s="2"/>
    </row>
    <row r="260" spans="1:12" x14ac:dyDescent="0.3">
      <c r="A260" t="s">
        <v>255</v>
      </c>
      <c r="B260" t="s">
        <v>256</v>
      </c>
      <c r="C260" s="2">
        <v>35</v>
      </c>
      <c r="D260" s="2" t="s">
        <v>1261</v>
      </c>
      <c r="E260" t="s">
        <v>15</v>
      </c>
      <c r="F260" t="s">
        <v>20</v>
      </c>
      <c r="G260" t="s">
        <v>1155</v>
      </c>
      <c r="H260" s="3">
        <v>43195</v>
      </c>
      <c r="I260" t="s">
        <v>40</v>
      </c>
      <c r="J260">
        <v>180</v>
      </c>
      <c r="K260" s="7">
        <v>475.4</v>
      </c>
      <c r="L260" s="2"/>
    </row>
    <row r="261" spans="1:12" x14ac:dyDescent="0.3">
      <c r="A261" t="s">
        <v>265</v>
      </c>
      <c r="B261" t="s">
        <v>266</v>
      </c>
      <c r="C261" s="2">
        <v>35</v>
      </c>
      <c r="D261" s="2" t="s">
        <v>1261</v>
      </c>
      <c r="E261" t="s">
        <v>15</v>
      </c>
      <c r="F261" t="s">
        <v>16</v>
      </c>
      <c r="G261" t="s">
        <v>1154</v>
      </c>
      <c r="H261" s="3">
        <v>43881</v>
      </c>
      <c r="I261" t="s">
        <v>40</v>
      </c>
      <c r="J261">
        <v>220</v>
      </c>
      <c r="K261" s="7">
        <v>166.38</v>
      </c>
      <c r="L261" s="2"/>
    </row>
    <row r="262" spans="1:12" x14ac:dyDescent="0.3">
      <c r="A262" t="s">
        <v>279</v>
      </c>
      <c r="B262" t="s">
        <v>280</v>
      </c>
      <c r="C262" s="2">
        <v>46</v>
      </c>
      <c r="D262" s="2" t="s">
        <v>1260</v>
      </c>
      <c r="E262" t="s">
        <v>15</v>
      </c>
      <c r="F262" t="s">
        <v>20</v>
      </c>
      <c r="G262" t="s">
        <v>1156</v>
      </c>
      <c r="H262" s="3">
        <v>43845</v>
      </c>
      <c r="I262" t="s">
        <v>40</v>
      </c>
      <c r="J262">
        <v>220</v>
      </c>
      <c r="K262" s="7">
        <v>260.63</v>
      </c>
      <c r="L262" s="2"/>
    </row>
    <row r="263" spans="1:12" x14ac:dyDescent="0.3">
      <c r="A263" t="s">
        <v>294</v>
      </c>
      <c r="B263" t="s">
        <v>126</v>
      </c>
      <c r="C263" s="2">
        <v>25</v>
      </c>
      <c r="D263" s="2" t="s">
        <v>1259</v>
      </c>
      <c r="E263" t="s">
        <v>15</v>
      </c>
      <c r="F263" t="s">
        <v>1272</v>
      </c>
      <c r="G263" t="s">
        <v>1272</v>
      </c>
      <c r="H263" s="3">
        <v>43845</v>
      </c>
      <c r="I263" t="s">
        <v>40</v>
      </c>
      <c r="J263">
        <v>160</v>
      </c>
      <c r="K263" s="7">
        <v>343.35</v>
      </c>
      <c r="L263" s="2"/>
    </row>
    <row r="264" spans="1:12" x14ac:dyDescent="0.3">
      <c r="A264" t="s">
        <v>304</v>
      </c>
      <c r="B264" t="s">
        <v>122</v>
      </c>
      <c r="C264" s="2">
        <v>40</v>
      </c>
      <c r="D264" s="2" t="s">
        <v>1260</v>
      </c>
      <c r="E264" t="s">
        <v>15</v>
      </c>
      <c r="F264" t="s">
        <v>20</v>
      </c>
      <c r="G264" t="s">
        <v>1154</v>
      </c>
      <c r="H264" s="3">
        <v>43800</v>
      </c>
      <c r="I264" t="s">
        <v>40</v>
      </c>
      <c r="J264">
        <v>180</v>
      </c>
      <c r="K264" s="7">
        <v>410.35</v>
      </c>
      <c r="L264" s="2"/>
    </row>
    <row r="265" spans="1:12" x14ac:dyDescent="0.3">
      <c r="A265" t="s">
        <v>306</v>
      </c>
      <c r="B265" t="s">
        <v>307</v>
      </c>
      <c r="C265" s="2">
        <v>25</v>
      </c>
      <c r="D265" s="2" t="s">
        <v>1259</v>
      </c>
      <c r="E265" t="s">
        <v>15</v>
      </c>
      <c r="F265" t="s">
        <v>16</v>
      </c>
      <c r="G265" t="s">
        <v>1156</v>
      </c>
      <c r="H265" s="3">
        <v>43845</v>
      </c>
      <c r="I265" t="s">
        <v>40</v>
      </c>
      <c r="J265">
        <v>200</v>
      </c>
      <c r="K265" s="7">
        <v>184.25</v>
      </c>
      <c r="L265" s="2"/>
    </row>
    <row r="266" spans="1:12" x14ac:dyDescent="0.3">
      <c r="A266" t="s">
        <v>313</v>
      </c>
      <c r="B266" t="s">
        <v>314</v>
      </c>
      <c r="C266" s="2">
        <v>40</v>
      </c>
      <c r="D266" s="2" t="s">
        <v>1260</v>
      </c>
      <c r="E266" t="s">
        <v>10</v>
      </c>
      <c r="F266" t="s">
        <v>1272</v>
      </c>
      <c r="G266" t="s">
        <v>1156</v>
      </c>
      <c r="H266" s="3">
        <v>43549</v>
      </c>
      <c r="I266" t="s">
        <v>40</v>
      </c>
      <c r="J266">
        <v>180</v>
      </c>
      <c r="K266" s="7">
        <v>484.61</v>
      </c>
      <c r="L266" s="2"/>
    </row>
    <row r="267" spans="1:12" x14ac:dyDescent="0.3">
      <c r="A267" t="s">
        <v>315</v>
      </c>
      <c r="B267" t="s">
        <v>316</v>
      </c>
      <c r="C267" s="2">
        <v>40</v>
      </c>
      <c r="D267" s="2" t="s">
        <v>1260</v>
      </c>
      <c r="E267" t="s">
        <v>15</v>
      </c>
      <c r="F267" t="s">
        <v>1272</v>
      </c>
      <c r="G267" t="s">
        <v>1156</v>
      </c>
      <c r="H267" s="3">
        <v>43195</v>
      </c>
      <c r="I267" t="s">
        <v>40</v>
      </c>
      <c r="J267">
        <v>200</v>
      </c>
      <c r="K267" s="7">
        <v>107.27</v>
      </c>
      <c r="L267" s="2"/>
    </row>
    <row r="268" spans="1:12" x14ac:dyDescent="0.3">
      <c r="A268" t="s">
        <v>325</v>
      </c>
      <c r="B268" t="s">
        <v>124</v>
      </c>
      <c r="C268" s="2">
        <v>70</v>
      </c>
      <c r="D268" s="2" t="s">
        <v>1262</v>
      </c>
      <c r="E268" t="s">
        <v>15</v>
      </c>
      <c r="F268" t="s">
        <v>20</v>
      </c>
      <c r="G268" t="s">
        <v>1156</v>
      </c>
      <c r="H268" s="3">
        <v>43195</v>
      </c>
      <c r="I268" t="s">
        <v>40</v>
      </c>
      <c r="J268">
        <v>146</v>
      </c>
      <c r="K268" s="7">
        <v>173</v>
      </c>
      <c r="L268" s="2"/>
    </row>
    <row r="269" spans="1:12" x14ac:dyDescent="0.3">
      <c r="A269" t="s">
        <v>331</v>
      </c>
      <c r="B269" t="s">
        <v>303</v>
      </c>
      <c r="C269" s="2">
        <v>35</v>
      </c>
      <c r="D269" s="2" t="s">
        <v>1261</v>
      </c>
      <c r="E269" t="s">
        <v>15</v>
      </c>
      <c r="F269" t="s">
        <v>11</v>
      </c>
      <c r="G269" t="s">
        <v>1155</v>
      </c>
      <c r="H269" s="3">
        <v>43881</v>
      </c>
      <c r="I269" t="s">
        <v>40</v>
      </c>
      <c r="J269">
        <v>220</v>
      </c>
      <c r="K269" s="7">
        <v>267.72000000000003</v>
      </c>
      <c r="L269" s="2"/>
    </row>
    <row r="270" spans="1:12" x14ac:dyDescent="0.3">
      <c r="A270" t="s">
        <v>336</v>
      </c>
      <c r="B270" t="s">
        <v>9</v>
      </c>
      <c r="C270" s="2">
        <v>25</v>
      </c>
      <c r="D270" s="2" t="s">
        <v>1259</v>
      </c>
      <c r="E270" t="s">
        <v>15</v>
      </c>
      <c r="F270" t="s">
        <v>16</v>
      </c>
      <c r="G270" t="s">
        <v>1154</v>
      </c>
      <c r="H270" s="3">
        <v>43881</v>
      </c>
      <c r="I270" t="s">
        <v>40</v>
      </c>
      <c r="J270">
        <v>180</v>
      </c>
      <c r="K270" s="7">
        <v>480.41</v>
      </c>
      <c r="L270" s="2"/>
    </row>
    <row r="271" spans="1:12" x14ac:dyDescent="0.3">
      <c r="A271" t="s">
        <v>350</v>
      </c>
      <c r="B271" t="s">
        <v>126</v>
      </c>
      <c r="C271" s="2">
        <v>25</v>
      </c>
      <c r="D271" s="2" t="s">
        <v>1259</v>
      </c>
      <c r="E271" t="s">
        <v>15</v>
      </c>
      <c r="F271" t="s">
        <v>1272</v>
      </c>
      <c r="G271" t="s">
        <v>1157</v>
      </c>
      <c r="H271" s="3">
        <v>43881</v>
      </c>
      <c r="I271" t="s">
        <v>40</v>
      </c>
      <c r="J271">
        <v>146</v>
      </c>
      <c r="K271" s="7">
        <v>158.72999999999999</v>
      </c>
      <c r="L271" s="2"/>
    </row>
    <row r="272" spans="1:12" x14ac:dyDescent="0.3">
      <c r="A272" t="s">
        <v>363</v>
      </c>
      <c r="B272" t="s">
        <v>130</v>
      </c>
      <c r="C272" s="2">
        <v>70</v>
      </c>
      <c r="D272" s="2" t="s">
        <v>1262</v>
      </c>
      <c r="E272" t="s">
        <v>15</v>
      </c>
      <c r="F272" t="s">
        <v>20</v>
      </c>
      <c r="G272" t="s">
        <v>1155</v>
      </c>
      <c r="H272" s="3">
        <v>43800</v>
      </c>
      <c r="I272" t="s">
        <v>40</v>
      </c>
      <c r="J272">
        <v>146</v>
      </c>
      <c r="K272" s="7">
        <v>397.97</v>
      </c>
      <c r="L272" s="2"/>
    </row>
    <row r="273" spans="1:12" x14ac:dyDescent="0.3">
      <c r="A273" t="s">
        <v>370</v>
      </c>
      <c r="B273" t="s">
        <v>120</v>
      </c>
      <c r="C273" s="2">
        <v>40</v>
      </c>
      <c r="D273" s="2" t="s">
        <v>1260</v>
      </c>
      <c r="E273" t="s">
        <v>15</v>
      </c>
      <c r="F273" t="s">
        <v>27</v>
      </c>
      <c r="G273" t="s">
        <v>1157</v>
      </c>
      <c r="H273" s="3">
        <v>43549</v>
      </c>
      <c r="I273" t="s">
        <v>40</v>
      </c>
      <c r="J273">
        <v>220</v>
      </c>
      <c r="K273" s="7">
        <v>456.88</v>
      </c>
      <c r="L273" s="2"/>
    </row>
    <row r="274" spans="1:12" x14ac:dyDescent="0.3">
      <c r="A274" t="s">
        <v>381</v>
      </c>
      <c r="B274" t="s">
        <v>299</v>
      </c>
      <c r="C274" s="2">
        <v>35</v>
      </c>
      <c r="D274" s="2" t="s">
        <v>1261</v>
      </c>
      <c r="E274" t="s">
        <v>10</v>
      </c>
      <c r="F274" t="s">
        <v>16</v>
      </c>
      <c r="G274" t="s">
        <v>1154</v>
      </c>
      <c r="H274" s="3">
        <v>43549</v>
      </c>
      <c r="I274" t="s">
        <v>40</v>
      </c>
      <c r="J274">
        <v>146</v>
      </c>
      <c r="K274" s="7">
        <v>468.68</v>
      </c>
      <c r="L274" s="2"/>
    </row>
    <row r="275" spans="1:12" x14ac:dyDescent="0.3">
      <c r="A275" t="s">
        <v>390</v>
      </c>
      <c r="B275" t="s">
        <v>134</v>
      </c>
      <c r="C275" s="2">
        <v>40</v>
      </c>
      <c r="D275" s="2" t="s">
        <v>1260</v>
      </c>
      <c r="E275" t="s">
        <v>10</v>
      </c>
      <c r="F275" t="s">
        <v>11</v>
      </c>
      <c r="G275" t="s">
        <v>1155</v>
      </c>
      <c r="H275" s="3">
        <v>43881</v>
      </c>
      <c r="I275" t="s">
        <v>40</v>
      </c>
      <c r="J275">
        <v>200</v>
      </c>
      <c r="K275" s="7">
        <v>358.75</v>
      </c>
      <c r="L275" s="2"/>
    </row>
    <row r="276" spans="1:12" x14ac:dyDescent="0.3">
      <c r="A276" t="s">
        <v>391</v>
      </c>
      <c r="B276" t="s">
        <v>134</v>
      </c>
      <c r="C276" s="2">
        <v>60</v>
      </c>
      <c r="D276" s="2" t="s">
        <v>1262</v>
      </c>
      <c r="E276" t="s">
        <v>15</v>
      </c>
      <c r="F276" t="s">
        <v>20</v>
      </c>
      <c r="G276" t="s">
        <v>1157</v>
      </c>
      <c r="H276" s="3">
        <v>43845</v>
      </c>
      <c r="I276" t="s">
        <v>40</v>
      </c>
      <c r="J276">
        <v>146</v>
      </c>
      <c r="K276" s="7">
        <v>97.25</v>
      </c>
      <c r="L276" s="2"/>
    </row>
    <row r="277" spans="1:12" x14ac:dyDescent="0.3">
      <c r="A277" t="s">
        <v>398</v>
      </c>
      <c r="B277" t="s">
        <v>122</v>
      </c>
      <c r="C277" s="2">
        <v>70</v>
      </c>
      <c r="D277" s="2" t="s">
        <v>1262</v>
      </c>
      <c r="E277" t="s">
        <v>15</v>
      </c>
      <c r="F277" t="s">
        <v>1272</v>
      </c>
      <c r="G277" t="s">
        <v>1154</v>
      </c>
      <c r="H277" s="3">
        <v>43800</v>
      </c>
      <c r="I277" t="s">
        <v>40</v>
      </c>
      <c r="J277">
        <v>146</v>
      </c>
      <c r="K277" s="7">
        <v>456.59</v>
      </c>
      <c r="L277" s="2"/>
    </row>
    <row r="278" spans="1:12" x14ac:dyDescent="0.3">
      <c r="A278" t="s">
        <v>401</v>
      </c>
      <c r="B278" t="s">
        <v>126</v>
      </c>
      <c r="C278" s="2">
        <v>70</v>
      </c>
      <c r="D278" s="2" t="s">
        <v>1262</v>
      </c>
      <c r="E278" t="s">
        <v>15</v>
      </c>
      <c r="F278" t="s">
        <v>27</v>
      </c>
      <c r="G278" t="s">
        <v>1157</v>
      </c>
      <c r="H278" s="3">
        <v>43195</v>
      </c>
      <c r="I278" t="s">
        <v>40</v>
      </c>
      <c r="J278">
        <v>146</v>
      </c>
      <c r="K278" s="7">
        <v>346.27</v>
      </c>
      <c r="L278" s="2"/>
    </row>
    <row r="279" spans="1:12" x14ac:dyDescent="0.3">
      <c r="A279" t="s">
        <v>402</v>
      </c>
      <c r="B279" t="s">
        <v>9</v>
      </c>
      <c r="C279" s="2">
        <v>35</v>
      </c>
      <c r="D279" s="2" t="s">
        <v>1261</v>
      </c>
      <c r="E279" t="s">
        <v>15</v>
      </c>
      <c r="F279" t="s">
        <v>1272</v>
      </c>
      <c r="G279" t="s">
        <v>1156</v>
      </c>
      <c r="H279" s="3">
        <v>43881</v>
      </c>
      <c r="I279" t="s">
        <v>40</v>
      </c>
      <c r="J279">
        <v>200</v>
      </c>
      <c r="K279" s="7">
        <v>335.79</v>
      </c>
      <c r="L279" s="2"/>
    </row>
    <row r="280" spans="1:12" x14ac:dyDescent="0.3">
      <c r="A280" t="s">
        <v>421</v>
      </c>
      <c r="B280" t="s">
        <v>9</v>
      </c>
      <c r="C280" s="2">
        <v>60</v>
      </c>
      <c r="D280" s="2" t="s">
        <v>1262</v>
      </c>
      <c r="E280" t="s">
        <v>15</v>
      </c>
      <c r="F280" t="s">
        <v>20</v>
      </c>
      <c r="G280" t="s">
        <v>1156</v>
      </c>
      <c r="H280" s="3">
        <v>43845</v>
      </c>
      <c r="I280" t="s">
        <v>40</v>
      </c>
      <c r="J280">
        <v>146</v>
      </c>
      <c r="K280" s="7">
        <v>309.68</v>
      </c>
      <c r="L280" s="2"/>
    </row>
    <row r="281" spans="1:12" x14ac:dyDescent="0.3">
      <c r="A281" t="s">
        <v>427</v>
      </c>
      <c r="B281" t="s">
        <v>130</v>
      </c>
      <c r="C281" s="2">
        <v>35</v>
      </c>
      <c r="D281" s="2" t="s">
        <v>1261</v>
      </c>
      <c r="E281" t="s">
        <v>15</v>
      </c>
      <c r="F281" t="s">
        <v>16</v>
      </c>
      <c r="G281" t="s">
        <v>1155</v>
      </c>
      <c r="H281" s="3">
        <v>43549</v>
      </c>
      <c r="I281" t="s">
        <v>40</v>
      </c>
      <c r="J281">
        <v>160</v>
      </c>
      <c r="K281" s="7">
        <v>144.46</v>
      </c>
      <c r="L281" s="2"/>
    </row>
    <row r="282" spans="1:12" x14ac:dyDescent="0.3">
      <c r="A282" t="s">
        <v>429</v>
      </c>
      <c r="B282" t="s">
        <v>9</v>
      </c>
      <c r="C282" s="2">
        <v>35</v>
      </c>
      <c r="D282" s="2" t="s">
        <v>1261</v>
      </c>
      <c r="E282" t="s">
        <v>15</v>
      </c>
      <c r="F282" t="s">
        <v>27</v>
      </c>
      <c r="G282" t="s">
        <v>1154</v>
      </c>
      <c r="H282" s="3">
        <v>43845</v>
      </c>
      <c r="I282" t="s">
        <v>40</v>
      </c>
      <c r="J282">
        <v>180</v>
      </c>
      <c r="K282" s="7">
        <v>255.52</v>
      </c>
      <c r="L282" s="2"/>
    </row>
    <row r="283" spans="1:12" x14ac:dyDescent="0.3">
      <c r="A283" t="s">
        <v>437</v>
      </c>
      <c r="B283" t="s">
        <v>132</v>
      </c>
      <c r="C283" s="2">
        <v>40</v>
      </c>
      <c r="D283" s="2" t="s">
        <v>1260</v>
      </c>
      <c r="E283" t="s">
        <v>15</v>
      </c>
      <c r="F283" t="s">
        <v>16</v>
      </c>
      <c r="G283" t="s">
        <v>1156</v>
      </c>
      <c r="H283" s="3">
        <v>43195</v>
      </c>
      <c r="I283" t="s">
        <v>40</v>
      </c>
      <c r="J283">
        <v>160</v>
      </c>
      <c r="K283" s="7">
        <v>164.44</v>
      </c>
      <c r="L283" s="2"/>
    </row>
    <row r="284" spans="1:12" x14ac:dyDescent="0.3">
      <c r="A284" t="s">
        <v>441</v>
      </c>
      <c r="B284" t="s">
        <v>9</v>
      </c>
      <c r="C284" s="2">
        <v>25</v>
      </c>
      <c r="D284" s="2" t="s">
        <v>1259</v>
      </c>
      <c r="E284" t="s">
        <v>10</v>
      </c>
      <c r="F284" t="s">
        <v>11</v>
      </c>
      <c r="G284" t="s">
        <v>1156</v>
      </c>
      <c r="H284" s="3">
        <v>43195</v>
      </c>
      <c r="I284" t="s">
        <v>40</v>
      </c>
      <c r="J284">
        <v>146</v>
      </c>
      <c r="K284" s="7">
        <v>307.98</v>
      </c>
      <c r="L284" s="2"/>
    </row>
    <row r="285" spans="1:12" x14ac:dyDescent="0.3">
      <c r="A285" t="s">
        <v>448</v>
      </c>
      <c r="B285" t="s">
        <v>9</v>
      </c>
      <c r="C285" s="2">
        <v>25</v>
      </c>
      <c r="D285" s="2" t="s">
        <v>1259</v>
      </c>
      <c r="E285" t="s">
        <v>15</v>
      </c>
      <c r="F285" t="s">
        <v>16</v>
      </c>
      <c r="G285" t="s">
        <v>1156</v>
      </c>
      <c r="H285" s="3">
        <v>43549</v>
      </c>
      <c r="I285" t="s">
        <v>40</v>
      </c>
      <c r="J285">
        <v>220</v>
      </c>
      <c r="K285" s="7">
        <v>178.96</v>
      </c>
      <c r="L285" s="2"/>
    </row>
    <row r="286" spans="1:12" x14ac:dyDescent="0.3">
      <c r="A286" t="s">
        <v>452</v>
      </c>
      <c r="B286" t="s">
        <v>134</v>
      </c>
      <c r="C286" s="2">
        <v>60</v>
      </c>
      <c r="D286" s="2" t="s">
        <v>1262</v>
      </c>
      <c r="E286" t="s">
        <v>10</v>
      </c>
      <c r="F286" t="s">
        <v>16</v>
      </c>
      <c r="G286" t="s">
        <v>1156</v>
      </c>
      <c r="H286" s="3">
        <v>43549</v>
      </c>
      <c r="I286" t="s">
        <v>40</v>
      </c>
      <c r="J286">
        <v>200</v>
      </c>
      <c r="K286" s="7">
        <v>57.9</v>
      </c>
      <c r="L286" s="2"/>
    </row>
    <row r="287" spans="1:12" x14ac:dyDescent="0.3">
      <c r="A287" t="s">
        <v>466</v>
      </c>
      <c r="B287" t="s">
        <v>299</v>
      </c>
      <c r="C287" s="2">
        <v>60</v>
      </c>
      <c r="D287" s="2" t="s">
        <v>1262</v>
      </c>
      <c r="E287" t="s">
        <v>15</v>
      </c>
      <c r="F287" t="s">
        <v>1272</v>
      </c>
      <c r="G287" t="s">
        <v>1272</v>
      </c>
      <c r="H287" s="3">
        <v>43800</v>
      </c>
      <c r="I287" t="s">
        <v>40</v>
      </c>
      <c r="J287">
        <v>146</v>
      </c>
      <c r="K287" s="7">
        <v>179.13</v>
      </c>
      <c r="L287" s="2"/>
    </row>
    <row r="288" spans="1:12" x14ac:dyDescent="0.3">
      <c r="A288" t="s">
        <v>472</v>
      </c>
      <c r="B288" t="s">
        <v>303</v>
      </c>
      <c r="C288" s="2">
        <v>70</v>
      </c>
      <c r="D288" s="2" t="s">
        <v>1262</v>
      </c>
      <c r="E288" t="s">
        <v>10</v>
      </c>
      <c r="F288" t="s">
        <v>27</v>
      </c>
      <c r="G288" t="s">
        <v>1155</v>
      </c>
      <c r="H288" s="3">
        <v>43549</v>
      </c>
      <c r="I288" t="s">
        <v>40</v>
      </c>
      <c r="J288">
        <v>160</v>
      </c>
      <c r="K288" s="7">
        <v>128.6</v>
      </c>
      <c r="L288" s="2"/>
    </row>
    <row r="289" spans="1:12" x14ac:dyDescent="0.3">
      <c r="A289" t="s">
        <v>482</v>
      </c>
      <c r="B289" t="s">
        <v>134</v>
      </c>
      <c r="C289" s="2">
        <v>46</v>
      </c>
      <c r="D289" s="2" t="s">
        <v>1260</v>
      </c>
      <c r="E289" t="s">
        <v>15</v>
      </c>
      <c r="F289" t="s">
        <v>20</v>
      </c>
      <c r="G289" t="s">
        <v>1157</v>
      </c>
      <c r="H289" s="3">
        <v>43800</v>
      </c>
      <c r="I289" t="s">
        <v>40</v>
      </c>
      <c r="J289">
        <v>160</v>
      </c>
      <c r="K289" s="7">
        <v>346</v>
      </c>
      <c r="L289" s="2"/>
    </row>
    <row r="290" spans="1:12" x14ac:dyDescent="0.3">
      <c r="A290" t="s">
        <v>486</v>
      </c>
      <c r="B290" t="s">
        <v>120</v>
      </c>
      <c r="C290" s="2">
        <v>60</v>
      </c>
      <c r="D290" s="2" t="s">
        <v>1262</v>
      </c>
      <c r="E290" t="s">
        <v>15</v>
      </c>
      <c r="F290" t="s">
        <v>20</v>
      </c>
      <c r="G290" t="s">
        <v>1155</v>
      </c>
      <c r="H290" s="3">
        <v>43881</v>
      </c>
      <c r="I290" t="s">
        <v>40</v>
      </c>
      <c r="J290">
        <v>160</v>
      </c>
      <c r="K290" s="7">
        <v>185.42</v>
      </c>
      <c r="L290" s="2"/>
    </row>
    <row r="291" spans="1:12" x14ac:dyDescent="0.3">
      <c r="A291" t="s">
        <v>488</v>
      </c>
      <c r="B291" t="s">
        <v>130</v>
      </c>
      <c r="C291" s="2">
        <v>40</v>
      </c>
      <c r="D291" s="2" t="s">
        <v>1260</v>
      </c>
      <c r="E291" t="s">
        <v>15</v>
      </c>
      <c r="F291" t="s">
        <v>20</v>
      </c>
      <c r="G291" t="s">
        <v>1157</v>
      </c>
      <c r="H291" s="3">
        <v>43800</v>
      </c>
      <c r="I291" t="s">
        <v>40</v>
      </c>
      <c r="J291">
        <v>220</v>
      </c>
      <c r="K291" s="7">
        <v>423.06</v>
      </c>
      <c r="L291" s="2"/>
    </row>
    <row r="292" spans="1:12" x14ac:dyDescent="0.3">
      <c r="A292" t="s">
        <v>494</v>
      </c>
      <c r="B292" t="s">
        <v>134</v>
      </c>
      <c r="C292" s="2">
        <v>70</v>
      </c>
      <c r="D292" s="2" t="s">
        <v>1262</v>
      </c>
      <c r="E292" t="s">
        <v>15</v>
      </c>
      <c r="F292" t="s">
        <v>1272</v>
      </c>
      <c r="G292" t="s">
        <v>1154</v>
      </c>
      <c r="H292" s="3">
        <v>43549</v>
      </c>
      <c r="I292" t="s">
        <v>40</v>
      </c>
      <c r="J292">
        <v>180</v>
      </c>
      <c r="K292" s="7">
        <v>361.75</v>
      </c>
      <c r="L292" s="2"/>
    </row>
    <row r="293" spans="1:12" x14ac:dyDescent="0.3">
      <c r="A293" t="s">
        <v>496</v>
      </c>
      <c r="B293" t="s">
        <v>126</v>
      </c>
      <c r="C293" s="2">
        <v>25</v>
      </c>
      <c r="D293" s="2" t="s">
        <v>1259</v>
      </c>
      <c r="E293" t="s">
        <v>15</v>
      </c>
      <c r="F293" t="s">
        <v>20</v>
      </c>
      <c r="G293" t="s">
        <v>1272</v>
      </c>
      <c r="H293" s="3">
        <v>43195</v>
      </c>
      <c r="I293" t="s">
        <v>40</v>
      </c>
      <c r="J293">
        <v>160</v>
      </c>
      <c r="K293" s="7">
        <v>156.52000000000001</v>
      </c>
      <c r="L293" s="2"/>
    </row>
    <row r="294" spans="1:12" x14ac:dyDescent="0.3">
      <c r="A294" t="s">
        <v>499</v>
      </c>
      <c r="B294" t="s">
        <v>130</v>
      </c>
      <c r="C294" s="2">
        <v>35</v>
      </c>
      <c r="D294" s="2" t="s">
        <v>1261</v>
      </c>
      <c r="E294" t="s">
        <v>15</v>
      </c>
      <c r="F294" t="s">
        <v>11</v>
      </c>
      <c r="G294" t="s">
        <v>1154</v>
      </c>
      <c r="H294" s="3">
        <v>43195</v>
      </c>
      <c r="I294" t="s">
        <v>40</v>
      </c>
      <c r="J294">
        <v>146</v>
      </c>
      <c r="K294" s="7">
        <v>141.76</v>
      </c>
      <c r="L294" s="2"/>
    </row>
    <row r="295" spans="1:12" x14ac:dyDescent="0.3">
      <c r="A295" t="s">
        <v>507</v>
      </c>
      <c r="B295" t="s">
        <v>299</v>
      </c>
      <c r="C295" s="2">
        <v>40</v>
      </c>
      <c r="D295" s="2" t="s">
        <v>1260</v>
      </c>
      <c r="E295" t="s">
        <v>15</v>
      </c>
      <c r="F295" t="s">
        <v>20</v>
      </c>
      <c r="G295" t="s">
        <v>1157</v>
      </c>
      <c r="H295" s="3">
        <v>43195</v>
      </c>
      <c r="I295" t="s">
        <v>40</v>
      </c>
      <c r="J295">
        <v>160</v>
      </c>
      <c r="K295" s="7">
        <v>485.53</v>
      </c>
      <c r="L295" s="2"/>
    </row>
    <row r="296" spans="1:12" x14ac:dyDescent="0.3">
      <c r="A296" t="s">
        <v>509</v>
      </c>
      <c r="B296" t="s">
        <v>299</v>
      </c>
      <c r="C296" s="2">
        <v>70</v>
      </c>
      <c r="D296" s="2" t="s">
        <v>1262</v>
      </c>
      <c r="E296" t="s">
        <v>10</v>
      </c>
      <c r="F296" t="s">
        <v>16</v>
      </c>
      <c r="G296" t="s">
        <v>1155</v>
      </c>
      <c r="H296" s="3">
        <v>43881</v>
      </c>
      <c r="I296" t="s">
        <v>40</v>
      </c>
      <c r="J296">
        <v>180</v>
      </c>
      <c r="K296" s="7">
        <v>469.23</v>
      </c>
      <c r="L296" s="2"/>
    </row>
    <row r="297" spans="1:12" x14ac:dyDescent="0.3">
      <c r="A297" t="s">
        <v>519</v>
      </c>
      <c r="B297" t="s">
        <v>122</v>
      </c>
      <c r="C297" s="2">
        <v>46</v>
      </c>
      <c r="D297" s="2" t="s">
        <v>1260</v>
      </c>
      <c r="E297" t="s">
        <v>10</v>
      </c>
      <c r="F297" t="s">
        <v>20</v>
      </c>
      <c r="G297" t="s">
        <v>1272</v>
      </c>
      <c r="H297" s="3">
        <v>43800</v>
      </c>
      <c r="I297" t="s">
        <v>40</v>
      </c>
      <c r="J297">
        <v>160</v>
      </c>
      <c r="K297" s="7">
        <v>249.44</v>
      </c>
      <c r="L297" s="2"/>
    </row>
    <row r="298" spans="1:12" x14ac:dyDescent="0.3">
      <c r="A298" t="s">
        <v>523</v>
      </c>
      <c r="B298" t="s">
        <v>126</v>
      </c>
      <c r="C298" s="2">
        <v>70</v>
      </c>
      <c r="D298" s="2" t="s">
        <v>1262</v>
      </c>
      <c r="E298" t="s">
        <v>15</v>
      </c>
      <c r="F298" t="s">
        <v>11</v>
      </c>
      <c r="G298" t="s">
        <v>1272</v>
      </c>
      <c r="H298" s="3">
        <v>43195</v>
      </c>
      <c r="I298" t="s">
        <v>40</v>
      </c>
      <c r="J298">
        <v>160</v>
      </c>
      <c r="K298" s="7">
        <v>329.11</v>
      </c>
      <c r="L298" s="2"/>
    </row>
    <row r="299" spans="1:12" x14ac:dyDescent="0.3">
      <c r="A299" t="s">
        <v>548</v>
      </c>
      <c r="B299" t="s">
        <v>9</v>
      </c>
      <c r="C299" s="2">
        <v>60</v>
      </c>
      <c r="D299" s="2" t="s">
        <v>1262</v>
      </c>
      <c r="E299" t="s">
        <v>10</v>
      </c>
      <c r="F299" t="s">
        <v>16</v>
      </c>
      <c r="G299" t="s">
        <v>1272</v>
      </c>
      <c r="H299" s="3">
        <v>43195</v>
      </c>
      <c r="I299" t="s">
        <v>40</v>
      </c>
      <c r="J299">
        <v>146</v>
      </c>
      <c r="K299" s="7">
        <v>300.01</v>
      </c>
      <c r="L299" s="2"/>
    </row>
    <row r="300" spans="1:12" x14ac:dyDescent="0.3">
      <c r="A300" t="s">
        <v>552</v>
      </c>
      <c r="B300" t="s">
        <v>122</v>
      </c>
      <c r="C300" s="2">
        <v>25</v>
      </c>
      <c r="D300" s="2" t="s">
        <v>1259</v>
      </c>
      <c r="E300" t="s">
        <v>10</v>
      </c>
      <c r="F300" t="s">
        <v>1272</v>
      </c>
      <c r="G300" t="s">
        <v>1272</v>
      </c>
      <c r="H300" s="3">
        <v>43195</v>
      </c>
      <c r="I300" t="s">
        <v>40</v>
      </c>
      <c r="J300">
        <v>160</v>
      </c>
      <c r="K300" s="7">
        <v>271.29000000000002</v>
      </c>
      <c r="L300" s="2"/>
    </row>
    <row r="301" spans="1:12" x14ac:dyDescent="0.3">
      <c r="A301" t="s">
        <v>554</v>
      </c>
      <c r="B301" t="s">
        <v>9</v>
      </c>
      <c r="C301" s="2">
        <v>25</v>
      </c>
      <c r="D301" s="2" t="s">
        <v>1259</v>
      </c>
      <c r="E301" t="s">
        <v>15</v>
      </c>
      <c r="F301" t="s">
        <v>16</v>
      </c>
      <c r="G301" t="s">
        <v>1272</v>
      </c>
      <c r="H301" s="3">
        <v>43195</v>
      </c>
      <c r="I301" t="s">
        <v>40</v>
      </c>
      <c r="J301">
        <v>200</v>
      </c>
      <c r="K301" s="7">
        <v>100</v>
      </c>
      <c r="L301" s="2"/>
    </row>
    <row r="302" spans="1:12" x14ac:dyDescent="0.3">
      <c r="A302" t="s">
        <v>561</v>
      </c>
      <c r="B302" t="s">
        <v>130</v>
      </c>
      <c r="C302" s="2">
        <v>70</v>
      </c>
      <c r="D302" s="2" t="s">
        <v>1262</v>
      </c>
      <c r="E302" t="s">
        <v>15</v>
      </c>
      <c r="F302" t="s">
        <v>11</v>
      </c>
      <c r="G302" t="s">
        <v>1157</v>
      </c>
      <c r="H302" s="3">
        <v>43549</v>
      </c>
      <c r="I302" t="s">
        <v>40</v>
      </c>
      <c r="J302">
        <v>160</v>
      </c>
      <c r="K302" s="7">
        <v>349.5</v>
      </c>
      <c r="L302" s="2"/>
    </row>
    <row r="303" spans="1:12" x14ac:dyDescent="0.3">
      <c r="A303" t="s">
        <v>564</v>
      </c>
      <c r="B303" t="s">
        <v>134</v>
      </c>
      <c r="C303" s="2">
        <v>60</v>
      </c>
      <c r="D303" s="2" t="s">
        <v>1262</v>
      </c>
      <c r="E303" t="s">
        <v>15</v>
      </c>
      <c r="F303" t="s">
        <v>1272</v>
      </c>
      <c r="G303" t="s">
        <v>1155</v>
      </c>
      <c r="H303" s="3">
        <v>43881</v>
      </c>
      <c r="I303" t="s">
        <v>40</v>
      </c>
      <c r="J303">
        <v>146</v>
      </c>
      <c r="K303" s="7">
        <v>276.52</v>
      </c>
      <c r="L303" s="2"/>
    </row>
    <row r="304" spans="1:12" x14ac:dyDescent="0.3">
      <c r="A304" t="s">
        <v>570</v>
      </c>
      <c r="B304" t="s">
        <v>299</v>
      </c>
      <c r="C304" s="2">
        <v>70</v>
      </c>
      <c r="D304" s="2" t="s">
        <v>1262</v>
      </c>
      <c r="E304" t="s">
        <v>10</v>
      </c>
      <c r="F304" t="s">
        <v>1272</v>
      </c>
      <c r="G304" t="s">
        <v>1155</v>
      </c>
      <c r="H304" s="3">
        <v>43549</v>
      </c>
      <c r="I304" t="s">
        <v>40</v>
      </c>
      <c r="J304">
        <v>160</v>
      </c>
      <c r="K304" s="7">
        <v>422.31</v>
      </c>
      <c r="L304" s="2"/>
    </row>
    <row r="305" spans="1:12" x14ac:dyDescent="0.3">
      <c r="A305" t="s">
        <v>574</v>
      </c>
      <c r="B305" t="s">
        <v>9</v>
      </c>
      <c r="C305" s="2">
        <v>60</v>
      </c>
      <c r="D305" s="2" t="s">
        <v>1262</v>
      </c>
      <c r="E305" t="s">
        <v>15</v>
      </c>
      <c r="F305" t="s">
        <v>11</v>
      </c>
      <c r="G305" t="s">
        <v>1157</v>
      </c>
      <c r="H305" s="3">
        <v>43881</v>
      </c>
      <c r="I305" t="s">
        <v>40</v>
      </c>
      <c r="J305">
        <v>200</v>
      </c>
      <c r="K305" s="7">
        <v>181.11</v>
      </c>
      <c r="L305" s="2"/>
    </row>
    <row r="306" spans="1:12" x14ac:dyDescent="0.3">
      <c r="A306" t="s">
        <v>591</v>
      </c>
      <c r="B306" t="s">
        <v>126</v>
      </c>
      <c r="C306" s="2">
        <v>70</v>
      </c>
      <c r="D306" s="2" t="s">
        <v>1262</v>
      </c>
      <c r="E306" t="s">
        <v>15</v>
      </c>
      <c r="F306" t="s">
        <v>11</v>
      </c>
      <c r="G306" t="s">
        <v>1272</v>
      </c>
      <c r="H306" s="3">
        <v>43845</v>
      </c>
      <c r="I306" t="s">
        <v>40</v>
      </c>
      <c r="J306">
        <v>220</v>
      </c>
      <c r="K306" s="7">
        <v>198.69</v>
      </c>
      <c r="L306" s="2"/>
    </row>
    <row r="307" spans="1:12" x14ac:dyDescent="0.3">
      <c r="A307" t="s">
        <v>593</v>
      </c>
      <c r="B307" t="s">
        <v>120</v>
      </c>
      <c r="C307" s="2">
        <v>40</v>
      </c>
      <c r="D307" s="2" t="s">
        <v>1260</v>
      </c>
      <c r="E307" t="s">
        <v>15</v>
      </c>
      <c r="F307" t="s">
        <v>1272</v>
      </c>
      <c r="G307" t="s">
        <v>1154</v>
      </c>
      <c r="H307" s="3">
        <v>43881</v>
      </c>
      <c r="I307" t="s">
        <v>40</v>
      </c>
      <c r="J307">
        <v>180</v>
      </c>
      <c r="K307" s="7">
        <v>270.58999999999997</v>
      </c>
      <c r="L307" s="2"/>
    </row>
    <row r="308" spans="1:12" x14ac:dyDescent="0.3">
      <c r="A308" t="s">
        <v>609</v>
      </c>
      <c r="B308" t="s">
        <v>303</v>
      </c>
      <c r="C308" s="2">
        <v>40</v>
      </c>
      <c r="D308" s="2" t="s">
        <v>1260</v>
      </c>
      <c r="E308" t="s">
        <v>10</v>
      </c>
      <c r="F308" t="s">
        <v>1272</v>
      </c>
      <c r="G308" t="s">
        <v>1154</v>
      </c>
      <c r="H308" s="3">
        <v>43195</v>
      </c>
      <c r="I308" t="s">
        <v>40</v>
      </c>
      <c r="J308">
        <v>146</v>
      </c>
      <c r="K308" s="7">
        <v>100.74</v>
      </c>
      <c r="L308" s="2"/>
    </row>
    <row r="309" spans="1:12" x14ac:dyDescent="0.3">
      <c r="A309" t="s">
        <v>617</v>
      </c>
      <c r="B309" t="s">
        <v>299</v>
      </c>
      <c r="C309" s="2">
        <v>70</v>
      </c>
      <c r="D309" s="2" t="s">
        <v>1262</v>
      </c>
      <c r="E309" t="s">
        <v>10</v>
      </c>
      <c r="F309" t="s">
        <v>11</v>
      </c>
      <c r="G309" t="s">
        <v>1157</v>
      </c>
      <c r="H309" s="3">
        <v>43881</v>
      </c>
      <c r="I309" t="s">
        <v>40</v>
      </c>
      <c r="J309">
        <v>200</v>
      </c>
      <c r="K309" s="7">
        <v>245.11</v>
      </c>
      <c r="L309" s="2"/>
    </row>
    <row r="310" spans="1:12" x14ac:dyDescent="0.3">
      <c r="A310" t="s">
        <v>620</v>
      </c>
      <c r="B310" t="s">
        <v>303</v>
      </c>
      <c r="C310" s="2">
        <v>35</v>
      </c>
      <c r="D310" s="2" t="s">
        <v>1261</v>
      </c>
      <c r="E310" t="s">
        <v>10</v>
      </c>
      <c r="F310" t="s">
        <v>20</v>
      </c>
      <c r="G310" t="s">
        <v>1154</v>
      </c>
      <c r="H310" s="3">
        <v>43800</v>
      </c>
      <c r="I310" t="s">
        <v>40</v>
      </c>
      <c r="J310">
        <v>160</v>
      </c>
      <c r="K310" s="7">
        <v>335.88</v>
      </c>
      <c r="L310" s="2"/>
    </row>
    <row r="311" spans="1:12" x14ac:dyDescent="0.3">
      <c r="A311" t="s">
        <v>622</v>
      </c>
      <c r="B311" t="s">
        <v>134</v>
      </c>
      <c r="C311" s="2">
        <v>40</v>
      </c>
      <c r="D311" s="2" t="s">
        <v>1260</v>
      </c>
      <c r="E311" t="s">
        <v>10</v>
      </c>
      <c r="F311" t="s">
        <v>27</v>
      </c>
      <c r="G311" t="s">
        <v>1154</v>
      </c>
      <c r="H311" s="3">
        <v>43800</v>
      </c>
      <c r="I311" t="s">
        <v>40</v>
      </c>
      <c r="J311">
        <v>200</v>
      </c>
      <c r="K311" s="7">
        <v>403.27</v>
      </c>
      <c r="L311" s="2"/>
    </row>
    <row r="312" spans="1:12" x14ac:dyDescent="0.3">
      <c r="A312" t="s">
        <v>626</v>
      </c>
      <c r="B312" t="s">
        <v>124</v>
      </c>
      <c r="C312" s="2">
        <v>40</v>
      </c>
      <c r="D312" s="2" t="s">
        <v>1260</v>
      </c>
      <c r="E312" t="s">
        <v>15</v>
      </c>
      <c r="F312" t="s">
        <v>11</v>
      </c>
      <c r="G312" t="s">
        <v>1154</v>
      </c>
      <c r="H312" s="3">
        <v>43800</v>
      </c>
      <c r="I312" t="s">
        <v>40</v>
      </c>
      <c r="J312">
        <v>160</v>
      </c>
      <c r="K312" s="7">
        <v>385.16</v>
      </c>
      <c r="L312" s="2"/>
    </row>
    <row r="313" spans="1:12" x14ac:dyDescent="0.3">
      <c r="A313" t="s">
        <v>630</v>
      </c>
      <c r="B313" t="s">
        <v>134</v>
      </c>
      <c r="C313" s="2">
        <v>70</v>
      </c>
      <c r="D313" s="2" t="s">
        <v>1262</v>
      </c>
      <c r="E313" t="s">
        <v>10</v>
      </c>
      <c r="F313" t="s">
        <v>27</v>
      </c>
      <c r="G313" t="s">
        <v>1154</v>
      </c>
      <c r="H313" s="3">
        <v>43881</v>
      </c>
      <c r="I313" t="s">
        <v>40</v>
      </c>
      <c r="J313">
        <v>200</v>
      </c>
      <c r="K313" s="7">
        <v>92.15</v>
      </c>
      <c r="L313" s="2"/>
    </row>
    <row r="314" spans="1:12" x14ac:dyDescent="0.3">
      <c r="A314" t="s">
        <v>635</v>
      </c>
      <c r="B314" t="s">
        <v>124</v>
      </c>
      <c r="C314" s="2">
        <v>60</v>
      </c>
      <c r="D314" s="2" t="s">
        <v>1262</v>
      </c>
      <c r="E314" t="s">
        <v>10</v>
      </c>
      <c r="F314" t="s">
        <v>27</v>
      </c>
      <c r="G314" t="s">
        <v>1154</v>
      </c>
      <c r="H314" s="3">
        <v>43195</v>
      </c>
      <c r="I314" t="s">
        <v>40</v>
      </c>
      <c r="J314">
        <v>200</v>
      </c>
      <c r="K314" s="7">
        <v>150.25</v>
      </c>
      <c r="L314" s="2"/>
    </row>
    <row r="315" spans="1:12" x14ac:dyDescent="0.3">
      <c r="A315" t="s">
        <v>645</v>
      </c>
      <c r="B315" t="s">
        <v>122</v>
      </c>
      <c r="C315" s="2">
        <v>35</v>
      </c>
      <c r="D315" s="2" t="s">
        <v>1261</v>
      </c>
      <c r="E315" t="s">
        <v>15</v>
      </c>
      <c r="F315" t="s">
        <v>16</v>
      </c>
      <c r="G315" t="s">
        <v>1154</v>
      </c>
      <c r="H315" s="3">
        <v>43800</v>
      </c>
      <c r="I315" t="s">
        <v>40</v>
      </c>
      <c r="J315">
        <v>160</v>
      </c>
      <c r="K315" s="7">
        <v>445.1</v>
      </c>
      <c r="L315" s="2"/>
    </row>
    <row r="316" spans="1:12" x14ac:dyDescent="0.3">
      <c r="A316" t="s">
        <v>647</v>
      </c>
      <c r="B316" t="s">
        <v>124</v>
      </c>
      <c r="C316" s="2">
        <v>46</v>
      </c>
      <c r="D316" s="2" t="s">
        <v>1260</v>
      </c>
      <c r="E316" t="s">
        <v>15</v>
      </c>
      <c r="F316" t="s">
        <v>16</v>
      </c>
      <c r="G316" t="s">
        <v>1155</v>
      </c>
      <c r="H316" s="3">
        <v>43549</v>
      </c>
      <c r="I316" t="s">
        <v>40</v>
      </c>
      <c r="J316">
        <v>220</v>
      </c>
      <c r="K316" s="7">
        <v>189.47</v>
      </c>
      <c r="L316" s="2"/>
    </row>
    <row r="317" spans="1:12" x14ac:dyDescent="0.3">
      <c r="A317" t="s">
        <v>654</v>
      </c>
      <c r="B317" t="s">
        <v>9</v>
      </c>
      <c r="C317" s="2">
        <v>40</v>
      </c>
      <c r="D317" s="2" t="s">
        <v>1260</v>
      </c>
      <c r="E317" t="s">
        <v>10</v>
      </c>
      <c r="F317" t="s">
        <v>27</v>
      </c>
      <c r="G317" t="s">
        <v>1272</v>
      </c>
      <c r="H317" s="3">
        <v>43800</v>
      </c>
      <c r="I317" t="s">
        <v>40</v>
      </c>
      <c r="J317">
        <v>200</v>
      </c>
      <c r="K317" s="7">
        <v>160.91999999999999</v>
      </c>
      <c r="L317" s="2"/>
    </row>
    <row r="318" spans="1:12" x14ac:dyDescent="0.3">
      <c r="A318" t="s">
        <v>655</v>
      </c>
      <c r="B318" t="s">
        <v>9</v>
      </c>
      <c r="C318" s="2">
        <v>25</v>
      </c>
      <c r="D318" s="2" t="s">
        <v>1259</v>
      </c>
      <c r="E318" t="s">
        <v>15</v>
      </c>
      <c r="F318" t="s">
        <v>1272</v>
      </c>
      <c r="G318" t="s">
        <v>1272</v>
      </c>
      <c r="H318" s="3">
        <v>43800</v>
      </c>
      <c r="I318" t="s">
        <v>40</v>
      </c>
      <c r="J318">
        <v>146</v>
      </c>
      <c r="K318" s="7">
        <v>321.08</v>
      </c>
      <c r="L318" s="2"/>
    </row>
    <row r="319" spans="1:12" x14ac:dyDescent="0.3">
      <c r="A319" t="s">
        <v>657</v>
      </c>
      <c r="B319" t="s">
        <v>134</v>
      </c>
      <c r="C319" s="2">
        <v>60</v>
      </c>
      <c r="D319" s="2" t="s">
        <v>1262</v>
      </c>
      <c r="E319" t="s">
        <v>15</v>
      </c>
      <c r="F319" t="s">
        <v>11</v>
      </c>
      <c r="G319" t="s">
        <v>1272</v>
      </c>
      <c r="H319" s="3">
        <v>43845</v>
      </c>
      <c r="I319" t="s">
        <v>40</v>
      </c>
      <c r="J319">
        <v>160</v>
      </c>
      <c r="K319" s="7">
        <v>349.47</v>
      </c>
      <c r="L319" s="2"/>
    </row>
    <row r="320" spans="1:12" x14ac:dyDescent="0.3">
      <c r="A320" t="s">
        <v>665</v>
      </c>
      <c r="B320" t="s">
        <v>9</v>
      </c>
      <c r="C320" s="2">
        <v>40</v>
      </c>
      <c r="D320" s="2" t="s">
        <v>1260</v>
      </c>
      <c r="E320" t="s">
        <v>10</v>
      </c>
      <c r="F320" t="s">
        <v>16</v>
      </c>
      <c r="G320" t="s">
        <v>1155</v>
      </c>
      <c r="H320" s="3">
        <v>43549</v>
      </c>
      <c r="I320" t="s">
        <v>40</v>
      </c>
      <c r="J320">
        <v>180</v>
      </c>
      <c r="K320" s="7">
        <v>385.55</v>
      </c>
      <c r="L320" s="2"/>
    </row>
    <row r="321" spans="1:12" x14ac:dyDescent="0.3">
      <c r="A321" t="s">
        <v>666</v>
      </c>
      <c r="B321" t="s">
        <v>14</v>
      </c>
      <c r="C321" s="2">
        <v>40</v>
      </c>
      <c r="D321" s="2" t="s">
        <v>1260</v>
      </c>
      <c r="E321" t="s">
        <v>15</v>
      </c>
      <c r="F321" t="s">
        <v>11</v>
      </c>
      <c r="G321" t="s">
        <v>1157</v>
      </c>
      <c r="H321" s="3">
        <v>43549</v>
      </c>
      <c r="I321" t="s">
        <v>40</v>
      </c>
      <c r="J321">
        <v>200</v>
      </c>
      <c r="K321" s="7">
        <v>93.72</v>
      </c>
      <c r="L321" s="2"/>
    </row>
    <row r="322" spans="1:12" x14ac:dyDescent="0.3">
      <c r="A322" t="s">
        <v>675</v>
      </c>
      <c r="B322" t="s">
        <v>37</v>
      </c>
      <c r="C322" s="2">
        <v>40</v>
      </c>
      <c r="D322" s="2" t="s">
        <v>1260</v>
      </c>
      <c r="E322" t="s">
        <v>15</v>
      </c>
      <c r="F322" t="s">
        <v>1272</v>
      </c>
      <c r="G322" t="s">
        <v>1154</v>
      </c>
      <c r="H322" s="3">
        <v>43195</v>
      </c>
      <c r="I322" t="s">
        <v>40</v>
      </c>
      <c r="J322">
        <v>146</v>
      </c>
      <c r="K322" s="7">
        <v>287.64</v>
      </c>
      <c r="L322" s="2"/>
    </row>
    <row r="323" spans="1:12" x14ac:dyDescent="0.3">
      <c r="A323" t="s">
        <v>677</v>
      </c>
      <c r="B323" t="s">
        <v>42</v>
      </c>
      <c r="C323" s="2">
        <v>70</v>
      </c>
      <c r="D323" s="2" t="s">
        <v>1262</v>
      </c>
      <c r="E323" t="s">
        <v>15</v>
      </c>
      <c r="F323" t="s">
        <v>1272</v>
      </c>
      <c r="G323" t="s">
        <v>1155</v>
      </c>
      <c r="H323" s="3">
        <v>43800</v>
      </c>
      <c r="I323" t="s">
        <v>40</v>
      </c>
      <c r="J323">
        <v>220</v>
      </c>
      <c r="K323" s="7">
        <v>335.39</v>
      </c>
      <c r="L323" s="2"/>
    </row>
    <row r="324" spans="1:12" x14ac:dyDescent="0.3">
      <c r="A324" t="s">
        <v>678</v>
      </c>
      <c r="B324" t="s">
        <v>44</v>
      </c>
      <c r="C324" s="2">
        <v>60</v>
      </c>
      <c r="D324" s="2" t="s">
        <v>1262</v>
      </c>
      <c r="E324" t="s">
        <v>15</v>
      </c>
      <c r="F324" t="s">
        <v>1272</v>
      </c>
      <c r="G324" t="s">
        <v>1155</v>
      </c>
      <c r="H324" s="3">
        <v>43845</v>
      </c>
      <c r="I324" t="s">
        <v>40</v>
      </c>
      <c r="J324">
        <v>146</v>
      </c>
      <c r="K324" s="7">
        <v>490.38</v>
      </c>
      <c r="L324" s="2"/>
    </row>
    <row r="325" spans="1:12" x14ac:dyDescent="0.3">
      <c r="A325" t="s">
        <v>683</v>
      </c>
      <c r="B325" t="s">
        <v>52</v>
      </c>
      <c r="C325" s="2">
        <v>35</v>
      </c>
      <c r="D325" s="2" t="s">
        <v>1261</v>
      </c>
      <c r="E325" t="s">
        <v>15</v>
      </c>
      <c r="F325" t="s">
        <v>20</v>
      </c>
      <c r="G325" t="s">
        <v>1154</v>
      </c>
      <c r="H325" s="3">
        <v>43800</v>
      </c>
      <c r="I325" t="s">
        <v>40</v>
      </c>
      <c r="J325">
        <v>160</v>
      </c>
      <c r="K325" s="7">
        <v>317.77999999999997</v>
      </c>
      <c r="L325" s="2"/>
    </row>
    <row r="326" spans="1:12" x14ac:dyDescent="0.3">
      <c r="A326" t="s">
        <v>685</v>
      </c>
      <c r="B326" t="s">
        <v>1226</v>
      </c>
      <c r="C326" s="2">
        <v>60</v>
      </c>
      <c r="D326" s="2" t="s">
        <v>1262</v>
      </c>
      <c r="E326" t="s">
        <v>15</v>
      </c>
      <c r="F326" t="s">
        <v>27</v>
      </c>
      <c r="G326" t="s">
        <v>1156</v>
      </c>
      <c r="H326" s="3">
        <v>43549</v>
      </c>
      <c r="I326" t="s">
        <v>40</v>
      </c>
      <c r="J326">
        <v>220</v>
      </c>
      <c r="K326" s="7">
        <v>300</v>
      </c>
      <c r="L326" s="2"/>
    </row>
    <row r="327" spans="1:12" x14ac:dyDescent="0.3">
      <c r="A327" t="s">
        <v>687</v>
      </c>
      <c r="B327" t="s">
        <v>58</v>
      </c>
      <c r="C327" s="2">
        <v>70</v>
      </c>
      <c r="D327" s="2" t="s">
        <v>1262</v>
      </c>
      <c r="E327" t="s">
        <v>10</v>
      </c>
      <c r="F327" t="s">
        <v>27</v>
      </c>
      <c r="G327" t="s">
        <v>1272</v>
      </c>
      <c r="H327" s="3">
        <v>43845</v>
      </c>
      <c r="I327" t="s">
        <v>40</v>
      </c>
      <c r="J327">
        <v>160</v>
      </c>
      <c r="K327" s="7">
        <v>164.49</v>
      </c>
      <c r="L327" s="2"/>
    </row>
    <row r="328" spans="1:12" x14ac:dyDescent="0.3">
      <c r="A328" t="s">
        <v>691</v>
      </c>
      <c r="B328" t="s">
        <v>1247</v>
      </c>
      <c r="C328" s="2">
        <v>35</v>
      </c>
      <c r="D328" s="2" t="s">
        <v>1261</v>
      </c>
      <c r="E328" t="s">
        <v>15</v>
      </c>
      <c r="F328" t="s">
        <v>11</v>
      </c>
      <c r="G328" t="s">
        <v>1157</v>
      </c>
      <c r="H328" s="3">
        <v>43549</v>
      </c>
      <c r="I328" t="s">
        <v>40</v>
      </c>
      <c r="J328">
        <v>200</v>
      </c>
      <c r="K328" s="7">
        <v>204.73</v>
      </c>
      <c r="L328" s="2"/>
    </row>
    <row r="329" spans="1:12" x14ac:dyDescent="0.3">
      <c r="A329" t="s">
        <v>694</v>
      </c>
      <c r="B329" t="s">
        <v>70</v>
      </c>
      <c r="C329" s="2">
        <v>60</v>
      </c>
      <c r="D329" s="2" t="s">
        <v>1262</v>
      </c>
      <c r="E329" t="s">
        <v>15</v>
      </c>
      <c r="F329" t="s">
        <v>1272</v>
      </c>
      <c r="G329" t="s">
        <v>1155</v>
      </c>
      <c r="H329" s="3">
        <v>43549</v>
      </c>
      <c r="I329" t="s">
        <v>40</v>
      </c>
      <c r="J329">
        <v>146</v>
      </c>
      <c r="K329" s="7">
        <v>218.37</v>
      </c>
      <c r="L329" s="2"/>
    </row>
    <row r="330" spans="1:12" x14ac:dyDescent="0.3">
      <c r="A330" t="s">
        <v>695</v>
      </c>
      <c r="B330" t="s">
        <v>72</v>
      </c>
      <c r="C330" s="2">
        <v>35</v>
      </c>
      <c r="D330" s="2" t="s">
        <v>1261</v>
      </c>
      <c r="E330" t="s">
        <v>10</v>
      </c>
      <c r="F330" t="s">
        <v>27</v>
      </c>
      <c r="G330" t="s">
        <v>1272</v>
      </c>
      <c r="H330" s="3">
        <v>43195</v>
      </c>
      <c r="I330" t="s">
        <v>40</v>
      </c>
      <c r="J330">
        <v>180</v>
      </c>
      <c r="K330" s="7">
        <v>94.48</v>
      </c>
      <c r="L330" s="2"/>
    </row>
    <row r="331" spans="1:12" x14ac:dyDescent="0.3">
      <c r="A331" t="s">
        <v>701</v>
      </c>
      <c r="B331" t="s">
        <v>83</v>
      </c>
      <c r="C331" s="2">
        <v>35</v>
      </c>
      <c r="D331" s="2" t="s">
        <v>1261</v>
      </c>
      <c r="E331" t="s">
        <v>10</v>
      </c>
      <c r="F331" t="s">
        <v>16</v>
      </c>
      <c r="G331" t="s">
        <v>1156</v>
      </c>
      <c r="H331" s="3">
        <v>43845</v>
      </c>
      <c r="I331" t="s">
        <v>40</v>
      </c>
      <c r="J331">
        <v>200</v>
      </c>
      <c r="K331" s="7">
        <v>248.49</v>
      </c>
      <c r="L331" s="2"/>
    </row>
    <row r="332" spans="1:12" x14ac:dyDescent="0.3">
      <c r="A332" t="s">
        <v>703</v>
      </c>
      <c r="B332" t="s">
        <v>1230</v>
      </c>
      <c r="C332" s="2">
        <v>46</v>
      </c>
      <c r="D332" s="2" t="s">
        <v>1260</v>
      </c>
      <c r="E332" t="s">
        <v>15</v>
      </c>
      <c r="F332" t="s">
        <v>27</v>
      </c>
      <c r="G332" t="s">
        <v>1157</v>
      </c>
      <c r="H332" s="3">
        <v>43800</v>
      </c>
      <c r="I332" t="s">
        <v>40</v>
      </c>
      <c r="J332">
        <v>220</v>
      </c>
      <c r="K332" s="7">
        <v>310.01</v>
      </c>
      <c r="L332" s="2"/>
    </row>
    <row r="333" spans="1:12" x14ac:dyDescent="0.3">
      <c r="A333" t="s">
        <v>704</v>
      </c>
      <c r="B333" t="s">
        <v>88</v>
      </c>
      <c r="C333" s="2">
        <v>60</v>
      </c>
      <c r="D333" s="2" t="s">
        <v>1262</v>
      </c>
      <c r="E333" t="s">
        <v>10</v>
      </c>
      <c r="F333" t="s">
        <v>20</v>
      </c>
      <c r="G333" t="s">
        <v>1272</v>
      </c>
      <c r="H333" s="3">
        <v>43195</v>
      </c>
      <c r="I333" t="s">
        <v>40</v>
      </c>
      <c r="J333">
        <v>220</v>
      </c>
      <c r="K333" s="7">
        <v>245.18</v>
      </c>
      <c r="L333" s="2"/>
    </row>
    <row r="334" spans="1:12" x14ac:dyDescent="0.3">
      <c r="A334" t="s">
        <v>707</v>
      </c>
      <c r="B334" t="s">
        <v>94</v>
      </c>
      <c r="C334" s="2">
        <v>40</v>
      </c>
      <c r="D334" s="2" t="s">
        <v>1260</v>
      </c>
      <c r="E334" t="s">
        <v>15</v>
      </c>
      <c r="F334" t="s">
        <v>27</v>
      </c>
      <c r="G334" t="s">
        <v>1156</v>
      </c>
      <c r="H334" s="3">
        <v>43845</v>
      </c>
      <c r="I334" t="s">
        <v>40</v>
      </c>
      <c r="J334">
        <v>200</v>
      </c>
      <c r="K334" s="7">
        <v>443.91</v>
      </c>
      <c r="L334" s="2"/>
    </row>
    <row r="335" spans="1:12" x14ac:dyDescent="0.3">
      <c r="A335" t="s">
        <v>709</v>
      </c>
      <c r="B335" t="s">
        <v>98</v>
      </c>
      <c r="C335" s="2">
        <v>35</v>
      </c>
      <c r="D335" s="2" t="s">
        <v>1261</v>
      </c>
      <c r="E335" t="s">
        <v>15</v>
      </c>
      <c r="F335" t="s">
        <v>1272</v>
      </c>
      <c r="G335" t="s">
        <v>1272</v>
      </c>
      <c r="H335" s="3">
        <v>43195</v>
      </c>
      <c r="I335" t="s">
        <v>40</v>
      </c>
      <c r="J335">
        <v>160</v>
      </c>
      <c r="K335" s="7">
        <v>168.49</v>
      </c>
      <c r="L335" s="2"/>
    </row>
    <row r="336" spans="1:12" x14ac:dyDescent="0.3">
      <c r="A336" t="s">
        <v>712</v>
      </c>
      <c r="B336" t="s">
        <v>103</v>
      </c>
      <c r="C336" s="2">
        <v>35</v>
      </c>
      <c r="D336" s="2" t="s">
        <v>1261</v>
      </c>
      <c r="E336" t="s">
        <v>15</v>
      </c>
      <c r="F336" t="s">
        <v>11</v>
      </c>
      <c r="G336" t="s">
        <v>1156</v>
      </c>
      <c r="H336" s="3">
        <v>43549</v>
      </c>
      <c r="I336" t="s">
        <v>40</v>
      </c>
      <c r="J336">
        <v>146</v>
      </c>
      <c r="K336" s="7">
        <v>456.26</v>
      </c>
      <c r="L336" s="2"/>
    </row>
    <row r="337" spans="1:12" x14ac:dyDescent="0.3">
      <c r="A337" t="s">
        <v>715</v>
      </c>
      <c r="B337" t="s">
        <v>108</v>
      </c>
      <c r="C337" s="2">
        <v>40</v>
      </c>
      <c r="D337" s="2" t="s">
        <v>1260</v>
      </c>
      <c r="E337" t="s">
        <v>15</v>
      </c>
      <c r="F337" t="s">
        <v>1272</v>
      </c>
      <c r="G337" t="s">
        <v>1157</v>
      </c>
      <c r="H337" s="3">
        <v>43195</v>
      </c>
      <c r="I337" t="s">
        <v>40</v>
      </c>
      <c r="J337">
        <v>220</v>
      </c>
      <c r="K337" s="7">
        <v>375.75</v>
      </c>
      <c r="L337" s="2"/>
    </row>
    <row r="338" spans="1:12" x14ac:dyDescent="0.3">
      <c r="A338" t="s">
        <v>717</v>
      </c>
      <c r="B338" t="s">
        <v>112</v>
      </c>
      <c r="C338" s="2">
        <v>40</v>
      </c>
      <c r="D338" s="2" t="s">
        <v>1260</v>
      </c>
      <c r="E338" t="s">
        <v>10</v>
      </c>
      <c r="F338" t="s">
        <v>16</v>
      </c>
      <c r="G338" t="s">
        <v>1154</v>
      </c>
      <c r="H338" s="3">
        <v>43195</v>
      </c>
      <c r="I338" t="s">
        <v>40</v>
      </c>
      <c r="J338">
        <v>146</v>
      </c>
      <c r="K338" s="7">
        <v>424.4</v>
      </c>
      <c r="L338" s="2"/>
    </row>
    <row r="339" spans="1:12" x14ac:dyDescent="0.3">
      <c r="A339" t="s">
        <v>718</v>
      </c>
      <c r="B339" t="s">
        <v>114</v>
      </c>
      <c r="C339" s="2">
        <v>70</v>
      </c>
      <c r="D339" s="2" t="s">
        <v>1262</v>
      </c>
      <c r="E339" t="s">
        <v>10</v>
      </c>
      <c r="F339" t="s">
        <v>16</v>
      </c>
      <c r="G339" t="s">
        <v>1272</v>
      </c>
      <c r="H339" s="3">
        <v>43845</v>
      </c>
      <c r="I339" t="s">
        <v>40</v>
      </c>
      <c r="J339">
        <v>200</v>
      </c>
      <c r="K339" s="7">
        <v>51.39</v>
      </c>
      <c r="L339" s="2"/>
    </row>
    <row r="340" spans="1:12" x14ac:dyDescent="0.3">
      <c r="A340" t="s">
        <v>723</v>
      </c>
      <c r="B340" t="s">
        <v>124</v>
      </c>
      <c r="C340" s="2">
        <v>60</v>
      </c>
      <c r="D340" s="2" t="s">
        <v>1262</v>
      </c>
      <c r="E340" t="s">
        <v>15</v>
      </c>
      <c r="F340" t="s">
        <v>1272</v>
      </c>
      <c r="G340" t="s">
        <v>1155</v>
      </c>
      <c r="H340" s="3">
        <v>43800</v>
      </c>
      <c r="I340" t="s">
        <v>40</v>
      </c>
      <c r="J340">
        <v>180</v>
      </c>
      <c r="K340" s="7">
        <v>187.42</v>
      </c>
      <c r="L340" s="2"/>
    </row>
    <row r="341" spans="1:12" x14ac:dyDescent="0.3">
      <c r="A341" t="s">
        <v>749</v>
      </c>
      <c r="B341" t="s">
        <v>171</v>
      </c>
      <c r="C341" s="2">
        <v>46</v>
      </c>
      <c r="D341" s="2" t="s">
        <v>1260</v>
      </c>
      <c r="E341" t="s">
        <v>15</v>
      </c>
      <c r="F341" t="s">
        <v>16</v>
      </c>
      <c r="G341" t="s">
        <v>1155</v>
      </c>
      <c r="H341" s="3">
        <v>43881</v>
      </c>
      <c r="I341" t="s">
        <v>40</v>
      </c>
      <c r="J341">
        <v>180</v>
      </c>
      <c r="K341" s="7">
        <v>369.94</v>
      </c>
      <c r="L341" s="2"/>
    </row>
    <row r="342" spans="1:12" x14ac:dyDescent="0.3">
      <c r="A342" t="s">
        <v>750</v>
      </c>
      <c r="B342" t="s">
        <v>173</v>
      </c>
      <c r="C342" s="2">
        <v>35</v>
      </c>
      <c r="D342" s="2" t="s">
        <v>1261</v>
      </c>
      <c r="E342" t="s">
        <v>10</v>
      </c>
      <c r="F342" t="s">
        <v>16</v>
      </c>
      <c r="G342" t="s">
        <v>1156</v>
      </c>
      <c r="H342" s="3">
        <v>43881</v>
      </c>
      <c r="I342" t="s">
        <v>40</v>
      </c>
      <c r="J342">
        <v>146</v>
      </c>
      <c r="K342" s="7">
        <v>321.20999999999998</v>
      </c>
      <c r="L342" s="2"/>
    </row>
    <row r="343" spans="1:12" x14ac:dyDescent="0.3">
      <c r="A343" t="s">
        <v>760</v>
      </c>
      <c r="B343" t="s">
        <v>192</v>
      </c>
      <c r="C343" s="2">
        <v>35</v>
      </c>
      <c r="D343" s="2" t="s">
        <v>1261</v>
      </c>
      <c r="E343" t="s">
        <v>15</v>
      </c>
      <c r="F343" t="s">
        <v>20</v>
      </c>
      <c r="G343" t="s">
        <v>1157</v>
      </c>
      <c r="H343" s="3">
        <v>43845</v>
      </c>
      <c r="I343" t="s">
        <v>40</v>
      </c>
      <c r="J343">
        <v>180</v>
      </c>
      <c r="K343" s="7">
        <v>179.95</v>
      </c>
      <c r="L343" s="2"/>
    </row>
    <row r="344" spans="1:12" x14ac:dyDescent="0.3">
      <c r="A344" t="s">
        <v>761</v>
      </c>
      <c r="B344" t="s">
        <v>194</v>
      </c>
      <c r="C344" s="2">
        <v>40</v>
      </c>
      <c r="D344" s="2" t="s">
        <v>1260</v>
      </c>
      <c r="E344" t="s">
        <v>15</v>
      </c>
      <c r="F344" t="s">
        <v>16</v>
      </c>
      <c r="G344" t="s">
        <v>1272</v>
      </c>
      <c r="H344" s="3">
        <v>43549</v>
      </c>
      <c r="I344" t="s">
        <v>40</v>
      </c>
      <c r="J344">
        <v>220</v>
      </c>
      <c r="K344" s="7">
        <v>166.6</v>
      </c>
      <c r="L344" s="2"/>
    </row>
    <row r="345" spans="1:12" x14ac:dyDescent="0.3">
      <c r="A345" t="s">
        <v>768</v>
      </c>
      <c r="B345" t="s">
        <v>207</v>
      </c>
      <c r="C345" s="2">
        <v>35</v>
      </c>
      <c r="D345" s="2" t="s">
        <v>1261</v>
      </c>
      <c r="E345" t="s">
        <v>15</v>
      </c>
      <c r="F345" t="s">
        <v>11</v>
      </c>
      <c r="G345" t="s">
        <v>1156</v>
      </c>
      <c r="H345" s="3">
        <v>43195</v>
      </c>
      <c r="I345" t="s">
        <v>40</v>
      </c>
      <c r="J345">
        <v>146</v>
      </c>
      <c r="K345" s="7">
        <v>407.93</v>
      </c>
      <c r="L345" s="2"/>
    </row>
    <row r="346" spans="1:12" x14ac:dyDescent="0.3">
      <c r="A346" t="s">
        <v>773</v>
      </c>
      <c r="B346" t="s">
        <v>215</v>
      </c>
      <c r="C346" s="2">
        <v>35</v>
      </c>
      <c r="D346" s="2" t="s">
        <v>1261</v>
      </c>
      <c r="E346" t="s">
        <v>15</v>
      </c>
      <c r="F346" t="s">
        <v>20</v>
      </c>
      <c r="G346" t="s">
        <v>1157</v>
      </c>
      <c r="H346" s="3">
        <v>43800</v>
      </c>
      <c r="I346" t="s">
        <v>40</v>
      </c>
      <c r="J346">
        <v>146</v>
      </c>
      <c r="K346" s="7">
        <v>466.62</v>
      </c>
      <c r="L346" s="2"/>
    </row>
    <row r="347" spans="1:12" x14ac:dyDescent="0.3">
      <c r="A347" t="s">
        <v>781</v>
      </c>
      <c r="B347" t="s">
        <v>1241</v>
      </c>
      <c r="C347" s="2">
        <v>70</v>
      </c>
      <c r="D347" s="2" t="s">
        <v>1262</v>
      </c>
      <c r="E347" t="s">
        <v>10</v>
      </c>
      <c r="F347" t="s">
        <v>11</v>
      </c>
      <c r="G347" t="s">
        <v>1157</v>
      </c>
      <c r="H347" s="3">
        <v>43195</v>
      </c>
      <c r="I347" t="s">
        <v>40</v>
      </c>
      <c r="J347">
        <v>180</v>
      </c>
      <c r="K347" s="7">
        <v>104.56</v>
      </c>
      <c r="L347" s="2"/>
    </row>
    <row r="348" spans="1:12" x14ac:dyDescent="0.3">
      <c r="A348" t="s">
        <v>786</v>
      </c>
      <c r="B348" t="s">
        <v>240</v>
      </c>
      <c r="C348" s="2">
        <v>35</v>
      </c>
      <c r="D348" s="2" t="s">
        <v>1261</v>
      </c>
      <c r="E348" t="s">
        <v>15</v>
      </c>
      <c r="F348" t="s">
        <v>1272</v>
      </c>
      <c r="G348" t="s">
        <v>1272</v>
      </c>
      <c r="H348" s="3">
        <v>43549</v>
      </c>
      <c r="I348" t="s">
        <v>40</v>
      </c>
      <c r="J348">
        <v>160</v>
      </c>
      <c r="K348" s="7">
        <v>202.2</v>
      </c>
      <c r="L348" s="2"/>
    </row>
    <row r="349" spans="1:12" x14ac:dyDescent="0.3">
      <c r="A349" t="s">
        <v>788</v>
      </c>
      <c r="B349" t="s">
        <v>244</v>
      </c>
      <c r="C349" s="2">
        <v>25</v>
      </c>
      <c r="D349" s="2" t="s">
        <v>1259</v>
      </c>
      <c r="E349" t="s">
        <v>15</v>
      </c>
      <c r="F349" t="s">
        <v>20</v>
      </c>
      <c r="G349" t="s">
        <v>1157</v>
      </c>
      <c r="H349" s="3">
        <v>43845</v>
      </c>
      <c r="I349" t="s">
        <v>40</v>
      </c>
      <c r="J349">
        <v>146</v>
      </c>
      <c r="K349" s="7">
        <v>272.07</v>
      </c>
      <c r="L349" s="2"/>
    </row>
    <row r="350" spans="1:12" x14ac:dyDescent="0.3">
      <c r="A350" t="s">
        <v>791</v>
      </c>
      <c r="B350" t="s">
        <v>250</v>
      </c>
      <c r="C350" s="2">
        <v>35</v>
      </c>
      <c r="D350" s="2" t="s">
        <v>1261</v>
      </c>
      <c r="E350" t="s">
        <v>15</v>
      </c>
      <c r="F350" t="s">
        <v>27</v>
      </c>
      <c r="G350" t="s">
        <v>1157</v>
      </c>
      <c r="H350" s="3">
        <v>43195</v>
      </c>
      <c r="I350" t="s">
        <v>40</v>
      </c>
      <c r="J350">
        <v>180</v>
      </c>
      <c r="K350" s="7">
        <v>410.6</v>
      </c>
      <c r="L350" s="2"/>
    </row>
    <row r="351" spans="1:12" x14ac:dyDescent="0.3">
      <c r="A351" t="s">
        <v>792</v>
      </c>
      <c r="B351" t="s">
        <v>252</v>
      </c>
      <c r="C351" s="2">
        <v>46</v>
      </c>
      <c r="D351" s="2" t="s">
        <v>1260</v>
      </c>
      <c r="E351" t="s">
        <v>15</v>
      </c>
      <c r="F351" t="s">
        <v>1272</v>
      </c>
      <c r="G351" t="s">
        <v>1272</v>
      </c>
      <c r="H351" s="3">
        <v>43549</v>
      </c>
      <c r="I351" t="s">
        <v>40</v>
      </c>
      <c r="J351">
        <v>220</v>
      </c>
      <c r="K351" s="7">
        <v>421.07</v>
      </c>
      <c r="L351" s="2"/>
    </row>
    <row r="352" spans="1:12" x14ac:dyDescent="0.3">
      <c r="A352" t="s">
        <v>795</v>
      </c>
      <c r="B352" t="s">
        <v>1242</v>
      </c>
      <c r="C352" s="2">
        <v>46</v>
      </c>
      <c r="D352" s="2" t="s">
        <v>1260</v>
      </c>
      <c r="E352" t="s">
        <v>15</v>
      </c>
      <c r="F352" t="s">
        <v>1272</v>
      </c>
      <c r="G352" t="s">
        <v>1155</v>
      </c>
      <c r="H352" s="3">
        <v>43845</v>
      </c>
      <c r="I352" t="s">
        <v>40</v>
      </c>
      <c r="J352">
        <v>146</v>
      </c>
      <c r="K352" s="7">
        <v>135.96</v>
      </c>
      <c r="L352" s="2"/>
    </row>
    <row r="353" spans="1:12" x14ac:dyDescent="0.3">
      <c r="A353" t="s">
        <v>800</v>
      </c>
      <c r="B353" t="s">
        <v>266</v>
      </c>
      <c r="C353" s="2">
        <v>25</v>
      </c>
      <c r="D353" s="2" t="s">
        <v>1259</v>
      </c>
      <c r="E353" t="s">
        <v>15</v>
      </c>
      <c r="F353" t="s">
        <v>16</v>
      </c>
      <c r="G353" t="s">
        <v>1155</v>
      </c>
      <c r="H353" s="3">
        <v>43549</v>
      </c>
      <c r="I353" t="s">
        <v>40</v>
      </c>
      <c r="J353">
        <v>180</v>
      </c>
      <c r="K353" s="7">
        <v>358.47</v>
      </c>
      <c r="L353" s="2"/>
    </row>
    <row r="354" spans="1:12" x14ac:dyDescent="0.3">
      <c r="A354" t="s">
        <v>802</v>
      </c>
      <c r="B354" t="s">
        <v>270</v>
      </c>
      <c r="C354" s="2">
        <v>46</v>
      </c>
      <c r="D354" s="2" t="s">
        <v>1260</v>
      </c>
      <c r="E354" t="s">
        <v>15</v>
      </c>
      <c r="F354" t="s">
        <v>16</v>
      </c>
      <c r="G354" t="s">
        <v>1156</v>
      </c>
      <c r="H354" s="3">
        <v>43845</v>
      </c>
      <c r="I354" t="s">
        <v>40</v>
      </c>
      <c r="J354">
        <v>146</v>
      </c>
      <c r="K354" s="7">
        <v>99.89</v>
      </c>
      <c r="L354" s="2"/>
    </row>
    <row r="355" spans="1:12" x14ac:dyDescent="0.3">
      <c r="A355" t="s">
        <v>807</v>
      </c>
      <c r="B355" t="s">
        <v>278</v>
      </c>
      <c r="C355" s="2">
        <v>35</v>
      </c>
      <c r="D355" s="2" t="s">
        <v>1261</v>
      </c>
      <c r="E355" t="s">
        <v>15</v>
      </c>
      <c r="F355" t="s">
        <v>11</v>
      </c>
      <c r="G355" t="s">
        <v>1272</v>
      </c>
      <c r="H355" s="3">
        <v>43845</v>
      </c>
      <c r="I355" t="s">
        <v>40</v>
      </c>
      <c r="J355">
        <v>220</v>
      </c>
      <c r="K355" s="7">
        <v>363.39</v>
      </c>
      <c r="L355" s="2"/>
    </row>
    <row r="356" spans="1:12" x14ac:dyDescent="0.3">
      <c r="A356" t="s">
        <v>808</v>
      </c>
      <c r="B356" t="s">
        <v>280</v>
      </c>
      <c r="C356" s="2">
        <v>46</v>
      </c>
      <c r="D356" s="2" t="s">
        <v>1260</v>
      </c>
      <c r="E356" t="s">
        <v>10</v>
      </c>
      <c r="F356" t="s">
        <v>20</v>
      </c>
      <c r="G356" t="s">
        <v>1156</v>
      </c>
      <c r="H356" s="3">
        <v>43549</v>
      </c>
      <c r="I356" t="s">
        <v>40</v>
      </c>
      <c r="J356">
        <v>160</v>
      </c>
      <c r="K356" s="7">
        <v>261.51</v>
      </c>
      <c r="L356" s="2"/>
    </row>
    <row r="357" spans="1:12" x14ac:dyDescent="0.3">
      <c r="A357" t="s">
        <v>822</v>
      </c>
      <c r="B357" t="s">
        <v>299</v>
      </c>
      <c r="C357" s="2">
        <v>25</v>
      </c>
      <c r="D357" s="2" t="s">
        <v>1259</v>
      </c>
      <c r="E357" t="s">
        <v>10</v>
      </c>
      <c r="F357" t="s">
        <v>1272</v>
      </c>
      <c r="G357" t="s">
        <v>1157</v>
      </c>
      <c r="H357" s="3">
        <v>43845</v>
      </c>
      <c r="I357" t="s">
        <v>40</v>
      </c>
      <c r="J357">
        <v>180</v>
      </c>
      <c r="K357" s="7">
        <v>187.51</v>
      </c>
      <c r="L357" s="2"/>
    </row>
    <row r="358" spans="1:12" x14ac:dyDescent="0.3">
      <c r="A358" t="s">
        <v>824</v>
      </c>
      <c r="B358" t="s">
        <v>9</v>
      </c>
      <c r="C358" s="2">
        <v>46</v>
      </c>
      <c r="D358" s="2" t="s">
        <v>1260</v>
      </c>
      <c r="E358" t="s">
        <v>15</v>
      </c>
      <c r="F358" t="s">
        <v>1272</v>
      </c>
      <c r="G358" t="s">
        <v>1156</v>
      </c>
      <c r="H358" s="3">
        <v>43881</v>
      </c>
      <c r="I358" t="s">
        <v>40</v>
      </c>
      <c r="J358">
        <v>180</v>
      </c>
      <c r="K358" s="7">
        <v>64.819999999999993</v>
      </c>
      <c r="L358" s="2"/>
    </row>
    <row r="359" spans="1:12" x14ac:dyDescent="0.3">
      <c r="A359" t="s">
        <v>825</v>
      </c>
      <c r="B359" t="s">
        <v>124</v>
      </c>
      <c r="C359" s="2">
        <v>40</v>
      </c>
      <c r="D359" s="2" t="s">
        <v>1260</v>
      </c>
      <c r="E359" t="s">
        <v>10</v>
      </c>
      <c r="F359" t="s">
        <v>1272</v>
      </c>
      <c r="G359" t="s">
        <v>1155</v>
      </c>
      <c r="H359" s="3">
        <v>43549</v>
      </c>
      <c r="I359" t="s">
        <v>40</v>
      </c>
      <c r="J359">
        <v>146</v>
      </c>
      <c r="K359" s="7">
        <v>189.26</v>
      </c>
      <c r="L359" s="2"/>
    </row>
    <row r="360" spans="1:12" x14ac:dyDescent="0.3">
      <c r="A360" t="s">
        <v>830</v>
      </c>
      <c r="B360" t="s">
        <v>9</v>
      </c>
      <c r="C360" s="2">
        <v>25</v>
      </c>
      <c r="D360" s="2" t="s">
        <v>1259</v>
      </c>
      <c r="E360" t="s">
        <v>10</v>
      </c>
      <c r="F360" t="s">
        <v>11</v>
      </c>
      <c r="G360" t="s">
        <v>1272</v>
      </c>
      <c r="H360" s="3">
        <v>43800</v>
      </c>
      <c r="I360" t="s">
        <v>40</v>
      </c>
      <c r="J360">
        <v>160</v>
      </c>
      <c r="K360" s="7">
        <v>428.46</v>
      </c>
      <c r="L360" s="2"/>
    </row>
    <row r="361" spans="1:12" x14ac:dyDescent="0.3">
      <c r="A361" t="s">
        <v>838</v>
      </c>
      <c r="B361" t="s">
        <v>303</v>
      </c>
      <c r="C361" s="2">
        <v>35</v>
      </c>
      <c r="D361" s="2" t="s">
        <v>1261</v>
      </c>
      <c r="E361" t="s">
        <v>10</v>
      </c>
      <c r="F361" t="s">
        <v>20</v>
      </c>
      <c r="G361" t="s">
        <v>1157</v>
      </c>
      <c r="H361" s="3">
        <v>43195</v>
      </c>
      <c r="I361" t="s">
        <v>40</v>
      </c>
      <c r="J361">
        <v>146</v>
      </c>
      <c r="K361" s="7">
        <v>273.95999999999998</v>
      </c>
      <c r="L361" s="2"/>
    </row>
    <row r="362" spans="1:12" x14ac:dyDescent="0.3">
      <c r="A362" t="s">
        <v>847</v>
      </c>
      <c r="B362" t="s">
        <v>9</v>
      </c>
      <c r="C362" s="2">
        <v>25</v>
      </c>
      <c r="D362" s="2" t="s">
        <v>1259</v>
      </c>
      <c r="E362" t="s">
        <v>15</v>
      </c>
      <c r="F362" t="s">
        <v>20</v>
      </c>
      <c r="G362" t="s">
        <v>1272</v>
      </c>
      <c r="H362" s="3">
        <v>43881</v>
      </c>
      <c r="I362" t="s">
        <v>40</v>
      </c>
      <c r="J362">
        <v>160</v>
      </c>
      <c r="K362" s="7">
        <v>120</v>
      </c>
      <c r="L362" s="2"/>
    </row>
    <row r="363" spans="1:12" x14ac:dyDescent="0.3">
      <c r="A363" t="s">
        <v>854</v>
      </c>
      <c r="B363" t="s">
        <v>132</v>
      </c>
      <c r="C363" s="2">
        <v>46</v>
      </c>
      <c r="D363" s="2" t="s">
        <v>1260</v>
      </c>
      <c r="E363" t="s">
        <v>10</v>
      </c>
      <c r="F363" t="s">
        <v>16</v>
      </c>
      <c r="G363" t="s">
        <v>1154</v>
      </c>
      <c r="H363" s="3">
        <v>43195</v>
      </c>
      <c r="I363" t="s">
        <v>40</v>
      </c>
      <c r="J363">
        <v>146</v>
      </c>
      <c r="K363" s="7">
        <v>149.5</v>
      </c>
      <c r="L363" s="2"/>
    </row>
    <row r="364" spans="1:12" x14ac:dyDescent="0.3">
      <c r="A364" t="s">
        <v>857</v>
      </c>
      <c r="B364" t="s">
        <v>303</v>
      </c>
      <c r="C364" s="2">
        <v>25</v>
      </c>
      <c r="D364" s="2" t="s">
        <v>1259</v>
      </c>
      <c r="E364" t="s">
        <v>10</v>
      </c>
      <c r="F364" t="s">
        <v>20</v>
      </c>
      <c r="G364" t="s">
        <v>1155</v>
      </c>
      <c r="H364" s="3">
        <v>43549</v>
      </c>
      <c r="I364" t="s">
        <v>40</v>
      </c>
      <c r="J364">
        <v>146</v>
      </c>
      <c r="K364" s="7">
        <v>171.74</v>
      </c>
      <c r="L364" s="2"/>
    </row>
    <row r="365" spans="1:12" x14ac:dyDescent="0.3">
      <c r="A365" t="s">
        <v>863</v>
      </c>
      <c r="B365" t="s">
        <v>134</v>
      </c>
      <c r="C365" s="2">
        <v>40</v>
      </c>
      <c r="D365" s="2" t="s">
        <v>1260</v>
      </c>
      <c r="E365" t="s">
        <v>15</v>
      </c>
      <c r="F365" t="s">
        <v>16</v>
      </c>
      <c r="G365" t="s">
        <v>1156</v>
      </c>
      <c r="H365" s="3">
        <v>43881</v>
      </c>
      <c r="I365" t="s">
        <v>40</v>
      </c>
      <c r="J365">
        <v>146</v>
      </c>
      <c r="K365" s="7">
        <v>120</v>
      </c>
      <c r="L365" s="2"/>
    </row>
    <row r="366" spans="1:12" x14ac:dyDescent="0.3">
      <c r="A366" t="s">
        <v>867</v>
      </c>
      <c r="B366" t="s">
        <v>120</v>
      </c>
      <c r="C366" s="2">
        <v>60</v>
      </c>
      <c r="D366" s="2" t="s">
        <v>1262</v>
      </c>
      <c r="E366" t="s">
        <v>15</v>
      </c>
      <c r="F366" t="s">
        <v>16</v>
      </c>
      <c r="G366" t="s">
        <v>1155</v>
      </c>
      <c r="H366" s="3">
        <v>43881</v>
      </c>
      <c r="I366" t="s">
        <v>40</v>
      </c>
      <c r="J366">
        <v>146</v>
      </c>
      <c r="K366" s="7">
        <v>349.41</v>
      </c>
      <c r="L366" s="2"/>
    </row>
    <row r="367" spans="1:12" x14ac:dyDescent="0.3">
      <c r="A367" t="s">
        <v>876</v>
      </c>
      <c r="B367" t="s">
        <v>299</v>
      </c>
      <c r="C367" s="2">
        <v>25</v>
      </c>
      <c r="D367" s="2" t="s">
        <v>1259</v>
      </c>
      <c r="E367" t="s">
        <v>15</v>
      </c>
      <c r="F367" t="s">
        <v>27</v>
      </c>
      <c r="G367" t="s">
        <v>1154</v>
      </c>
      <c r="H367" s="3">
        <v>43881</v>
      </c>
      <c r="I367" t="s">
        <v>40</v>
      </c>
      <c r="J367">
        <v>220</v>
      </c>
      <c r="K367" s="7">
        <v>69.17</v>
      </c>
      <c r="L367" s="2"/>
    </row>
    <row r="368" spans="1:12" x14ac:dyDescent="0.3">
      <c r="A368" t="s">
        <v>892</v>
      </c>
      <c r="B368" t="s">
        <v>122</v>
      </c>
      <c r="C368" s="2">
        <v>25</v>
      </c>
      <c r="D368" s="2" t="s">
        <v>1259</v>
      </c>
      <c r="E368" t="s">
        <v>15</v>
      </c>
      <c r="F368" t="s">
        <v>1272</v>
      </c>
      <c r="G368" t="s">
        <v>1157</v>
      </c>
      <c r="H368" s="3">
        <v>43845</v>
      </c>
      <c r="I368" t="s">
        <v>40</v>
      </c>
      <c r="J368">
        <v>146</v>
      </c>
      <c r="K368" s="7">
        <v>110.96</v>
      </c>
      <c r="L368" s="2"/>
    </row>
    <row r="369" spans="1:12" x14ac:dyDescent="0.3">
      <c r="A369" t="s">
        <v>895</v>
      </c>
      <c r="B369" t="s">
        <v>134</v>
      </c>
      <c r="C369" s="2">
        <v>46</v>
      </c>
      <c r="D369" s="2" t="s">
        <v>1260</v>
      </c>
      <c r="E369" t="s">
        <v>10</v>
      </c>
      <c r="F369" t="s">
        <v>16</v>
      </c>
      <c r="G369" t="s">
        <v>1157</v>
      </c>
      <c r="H369" s="3">
        <v>43800</v>
      </c>
      <c r="I369" t="s">
        <v>40</v>
      </c>
      <c r="J369">
        <v>146</v>
      </c>
      <c r="K369" s="7">
        <v>58.41</v>
      </c>
      <c r="L369" s="2"/>
    </row>
    <row r="370" spans="1:12" x14ac:dyDescent="0.3">
      <c r="A370" t="s">
        <v>896</v>
      </c>
      <c r="B370" t="s">
        <v>130</v>
      </c>
      <c r="C370" s="2">
        <v>25</v>
      </c>
      <c r="D370" s="2" t="s">
        <v>1259</v>
      </c>
      <c r="E370" t="s">
        <v>15</v>
      </c>
      <c r="F370" t="s">
        <v>27</v>
      </c>
      <c r="G370" t="s">
        <v>1157</v>
      </c>
      <c r="H370" s="3">
        <v>43845</v>
      </c>
      <c r="I370" t="s">
        <v>40</v>
      </c>
      <c r="J370">
        <v>180</v>
      </c>
      <c r="K370" s="7">
        <v>290.19</v>
      </c>
      <c r="L370" s="2"/>
    </row>
    <row r="371" spans="1:12" x14ac:dyDescent="0.3">
      <c r="A371" t="s">
        <v>900</v>
      </c>
      <c r="B371" t="s">
        <v>130</v>
      </c>
      <c r="C371" s="2">
        <v>25</v>
      </c>
      <c r="D371" s="2" t="s">
        <v>1259</v>
      </c>
      <c r="E371" t="s">
        <v>15</v>
      </c>
      <c r="F371" t="s">
        <v>11</v>
      </c>
      <c r="G371" t="s">
        <v>1154</v>
      </c>
      <c r="H371" s="3">
        <v>43195</v>
      </c>
      <c r="I371" t="s">
        <v>40</v>
      </c>
      <c r="J371">
        <v>200</v>
      </c>
      <c r="K371" s="7">
        <v>161.94999999999999</v>
      </c>
      <c r="L371" s="2"/>
    </row>
    <row r="372" spans="1:12" x14ac:dyDescent="0.3">
      <c r="A372" t="s">
        <v>905</v>
      </c>
      <c r="B372" t="s">
        <v>299</v>
      </c>
      <c r="C372" s="2">
        <v>46</v>
      </c>
      <c r="D372" s="2" t="s">
        <v>1260</v>
      </c>
      <c r="E372" t="s">
        <v>15</v>
      </c>
      <c r="F372" t="s">
        <v>11</v>
      </c>
      <c r="G372" t="s">
        <v>1272</v>
      </c>
      <c r="H372" s="3">
        <v>43549</v>
      </c>
      <c r="I372" t="s">
        <v>40</v>
      </c>
      <c r="J372">
        <v>220</v>
      </c>
      <c r="K372" s="7">
        <v>417.74</v>
      </c>
      <c r="L372" s="2"/>
    </row>
    <row r="373" spans="1:12" x14ac:dyDescent="0.3">
      <c r="A373" t="s">
        <v>906</v>
      </c>
      <c r="B373" t="s">
        <v>132</v>
      </c>
      <c r="C373" s="2">
        <v>40</v>
      </c>
      <c r="D373" s="2" t="s">
        <v>1260</v>
      </c>
      <c r="E373" t="s">
        <v>15</v>
      </c>
      <c r="F373" t="s">
        <v>16</v>
      </c>
      <c r="G373" t="s">
        <v>1155</v>
      </c>
      <c r="H373" s="3">
        <v>43881</v>
      </c>
      <c r="I373" t="s">
        <v>40</v>
      </c>
      <c r="J373">
        <v>220</v>
      </c>
      <c r="K373" s="7">
        <v>107.09</v>
      </c>
      <c r="L373" s="2"/>
    </row>
    <row r="374" spans="1:12" x14ac:dyDescent="0.3">
      <c r="A374" t="s">
        <v>913</v>
      </c>
      <c r="B374" t="s">
        <v>303</v>
      </c>
      <c r="C374" s="2">
        <v>40</v>
      </c>
      <c r="D374" s="2" t="s">
        <v>1260</v>
      </c>
      <c r="E374" t="s">
        <v>10</v>
      </c>
      <c r="F374" t="s">
        <v>11</v>
      </c>
      <c r="G374" t="s">
        <v>1156</v>
      </c>
      <c r="H374" s="3">
        <v>43881</v>
      </c>
      <c r="I374" t="s">
        <v>40</v>
      </c>
      <c r="J374">
        <v>200</v>
      </c>
      <c r="K374" s="7">
        <v>434.18</v>
      </c>
      <c r="L374" s="2"/>
    </row>
    <row r="375" spans="1:12" x14ac:dyDescent="0.3">
      <c r="A375" t="s">
        <v>919</v>
      </c>
      <c r="B375" t="s">
        <v>134</v>
      </c>
      <c r="C375" s="2">
        <v>60</v>
      </c>
      <c r="D375" s="2" t="s">
        <v>1262</v>
      </c>
      <c r="E375" t="s">
        <v>10</v>
      </c>
      <c r="F375" t="s">
        <v>20</v>
      </c>
      <c r="G375" t="s">
        <v>1155</v>
      </c>
      <c r="H375" s="3">
        <v>43845</v>
      </c>
      <c r="I375" t="s">
        <v>40</v>
      </c>
      <c r="J375">
        <v>160</v>
      </c>
      <c r="K375" s="7">
        <v>112.46</v>
      </c>
      <c r="L375" s="2"/>
    </row>
    <row r="376" spans="1:12" x14ac:dyDescent="0.3">
      <c r="A376" t="s">
        <v>921</v>
      </c>
      <c r="B376" t="s">
        <v>122</v>
      </c>
      <c r="C376" s="2">
        <v>35</v>
      </c>
      <c r="D376" s="2" t="s">
        <v>1261</v>
      </c>
      <c r="E376" t="s">
        <v>15</v>
      </c>
      <c r="F376" t="s">
        <v>20</v>
      </c>
      <c r="G376" t="s">
        <v>1156</v>
      </c>
      <c r="H376" s="3">
        <v>43800</v>
      </c>
      <c r="I376" t="s">
        <v>40</v>
      </c>
      <c r="J376">
        <v>146</v>
      </c>
      <c r="K376" s="7">
        <v>308.61</v>
      </c>
      <c r="L376" s="2"/>
    </row>
    <row r="377" spans="1:12" x14ac:dyDescent="0.3">
      <c r="A377" t="s">
        <v>924</v>
      </c>
      <c r="B377" t="s">
        <v>126</v>
      </c>
      <c r="C377" s="2">
        <v>70</v>
      </c>
      <c r="D377" s="2" t="s">
        <v>1262</v>
      </c>
      <c r="E377" t="s">
        <v>15</v>
      </c>
      <c r="F377" t="s">
        <v>20</v>
      </c>
      <c r="G377" t="s">
        <v>1155</v>
      </c>
      <c r="H377" s="3">
        <v>43881</v>
      </c>
      <c r="I377" t="s">
        <v>40</v>
      </c>
      <c r="J377">
        <v>180</v>
      </c>
      <c r="K377" s="7">
        <v>436.99</v>
      </c>
      <c r="L377" s="2"/>
    </row>
    <row r="378" spans="1:12" x14ac:dyDescent="0.3">
      <c r="A378" t="s">
        <v>926</v>
      </c>
      <c r="B378" t="s">
        <v>122</v>
      </c>
      <c r="C378" s="2">
        <v>25</v>
      </c>
      <c r="D378" s="2" t="s">
        <v>1259</v>
      </c>
      <c r="E378" t="s">
        <v>15</v>
      </c>
      <c r="F378" t="s">
        <v>16</v>
      </c>
      <c r="G378" t="s">
        <v>1272</v>
      </c>
      <c r="H378" s="3">
        <v>43845</v>
      </c>
      <c r="I378" t="s">
        <v>40</v>
      </c>
      <c r="J378">
        <v>180</v>
      </c>
      <c r="K378" s="7">
        <v>191.22</v>
      </c>
      <c r="L378" s="2"/>
    </row>
    <row r="379" spans="1:12" x14ac:dyDescent="0.3">
      <c r="A379" t="s">
        <v>939</v>
      </c>
      <c r="B379" t="s">
        <v>120</v>
      </c>
      <c r="C379" s="2">
        <v>40</v>
      </c>
      <c r="D379" s="2" t="s">
        <v>1260</v>
      </c>
      <c r="E379" t="s">
        <v>10</v>
      </c>
      <c r="F379" t="s">
        <v>27</v>
      </c>
      <c r="G379" t="s">
        <v>1272</v>
      </c>
      <c r="H379" s="3">
        <v>43800</v>
      </c>
      <c r="I379" t="s">
        <v>40</v>
      </c>
      <c r="J379">
        <v>180</v>
      </c>
      <c r="K379" s="7">
        <v>341.34</v>
      </c>
      <c r="L379" s="2"/>
    </row>
    <row r="380" spans="1:12" x14ac:dyDescent="0.3">
      <c r="A380" t="s">
        <v>943</v>
      </c>
      <c r="B380" t="s">
        <v>299</v>
      </c>
      <c r="C380" s="2">
        <v>25</v>
      </c>
      <c r="D380" s="2" t="s">
        <v>1259</v>
      </c>
      <c r="E380" t="s">
        <v>15</v>
      </c>
      <c r="F380" t="s">
        <v>1272</v>
      </c>
      <c r="G380" t="s">
        <v>1156</v>
      </c>
      <c r="H380" s="3">
        <v>43881</v>
      </c>
      <c r="I380" t="s">
        <v>40</v>
      </c>
      <c r="J380">
        <v>146</v>
      </c>
      <c r="K380" s="7">
        <v>432.96</v>
      </c>
      <c r="L380" s="2"/>
    </row>
    <row r="381" spans="1:12" x14ac:dyDescent="0.3">
      <c r="A381" t="s">
        <v>944</v>
      </c>
      <c r="B381" t="s">
        <v>132</v>
      </c>
      <c r="C381" s="2">
        <v>46</v>
      </c>
      <c r="D381" s="2" t="s">
        <v>1260</v>
      </c>
      <c r="E381" t="s">
        <v>15</v>
      </c>
      <c r="F381" t="s">
        <v>11</v>
      </c>
      <c r="G381" t="s">
        <v>1157</v>
      </c>
      <c r="H381" s="3">
        <v>43800</v>
      </c>
      <c r="I381" t="s">
        <v>40</v>
      </c>
      <c r="J381">
        <v>200</v>
      </c>
      <c r="K381" s="7">
        <v>299.83999999999997</v>
      </c>
      <c r="L381" s="2"/>
    </row>
    <row r="382" spans="1:12" x14ac:dyDescent="0.3">
      <c r="A382" t="s">
        <v>948</v>
      </c>
      <c r="B382" t="s">
        <v>120</v>
      </c>
      <c r="C382" s="2">
        <v>40</v>
      </c>
      <c r="D382" s="2" t="s">
        <v>1260</v>
      </c>
      <c r="E382" t="s">
        <v>15</v>
      </c>
      <c r="F382" t="s">
        <v>20</v>
      </c>
      <c r="G382" t="s">
        <v>1157</v>
      </c>
      <c r="H382" s="3">
        <v>43881</v>
      </c>
      <c r="I382" t="s">
        <v>40</v>
      </c>
      <c r="J382">
        <v>146</v>
      </c>
      <c r="K382" s="7">
        <v>232.55</v>
      </c>
      <c r="L382" s="2"/>
    </row>
    <row r="383" spans="1:12" x14ac:dyDescent="0.3">
      <c r="A383" t="s">
        <v>950</v>
      </c>
      <c r="B383" t="s">
        <v>299</v>
      </c>
      <c r="C383" s="2">
        <v>46</v>
      </c>
      <c r="D383" s="2" t="s">
        <v>1260</v>
      </c>
      <c r="E383" t="s">
        <v>10</v>
      </c>
      <c r="F383" t="s">
        <v>11</v>
      </c>
      <c r="G383" t="s">
        <v>1155</v>
      </c>
      <c r="H383" s="3">
        <v>43800</v>
      </c>
      <c r="I383" t="s">
        <v>40</v>
      </c>
      <c r="J383">
        <v>200</v>
      </c>
      <c r="K383" s="7">
        <v>434.55</v>
      </c>
      <c r="L383" s="2"/>
    </row>
    <row r="384" spans="1:12" x14ac:dyDescent="0.3">
      <c r="A384" t="s">
        <v>952</v>
      </c>
      <c r="B384" t="s">
        <v>134</v>
      </c>
      <c r="C384" s="2">
        <v>60</v>
      </c>
      <c r="D384" s="2" t="s">
        <v>1262</v>
      </c>
      <c r="E384" t="s">
        <v>15</v>
      </c>
      <c r="F384" t="s">
        <v>16</v>
      </c>
      <c r="G384" t="s">
        <v>1154</v>
      </c>
      <c r="H384" s="3">
        <v>43195</v>
      </c>
      <c r="I384" t="s">
        <v>40</v>
      </c>
      <c r="J384">
        <v>200</v>
      </c>
      <c r="K384" s="7">
        <v>248.24</v>
      </c>
      <c r="L384" s="2"/>
    </row>
    <row r="385" spans="1:12" x14ac:dyDescent="0.3">
      <c r="A385" t="s">
        <v>953</v>
      </c>
      <c r="B385" t="s">
        <v>9</v>
      </c>
      <c r="C385" s="2">
        <v>25</v>
      </c>
      <c r="D385" s="2" t="s">
        <v>1259</v>
      </c>
      <c r="E385" t="s">
        <v>10</v>
      </c>
      <c r="F385" t="s">
        <v>16</v>
      </c>
      <c r="G385" t="s">
        <v>1156</v>
      </c>
      <c r="H385" s="3">
        <v>43800</v>
      </c>
      <c r="I385" t="s">
        <v>40</v>
      </c>
      <c r="J385">
        <v>200</v>
      </c>
      <c r="K385" s="7">
        <v>359.65</v>
      </c>
      <c r="L385" s="2"/>
    </row>
    <row r="386" spans="1:12" x14ac:dyDescent="0.3">
      <c r="A386" t="s">
        <v>964</v>
      </c>
      <c r="B386" t="s">
        <v>134</v>
      </c>
      <c r="C386" s="2">
        <v>46</v>
      </c>
      <c r="D386" s="2" t="s">
        <v>1260</v>
      </c>
      <c r="E386" t="s">
        <v>15</v>
      </c>
      <c r="F386" t="s">
        <v>20</v>
      </c>
      <c r="G386" t="s">
        <v>1154</v>
      </c>
      <c r="H386" s="3">
        <v>43800</v>
      </c>
      <c r="I386" t="s">
        <v>40</v>
      </c>
      <c r="J386">
        <v>146</v>
      </c>
      <c r="K386" s="7">
        <v>286.23</v>
      </c>
      <c r="L386" s="2"/>
    </row>
    <row r="387" spans="1:12" x14ac:dyDescent="0.3">
      <c r="A387" t="s">
        <v>978</v>
      </c>
      <c r="B387" t="s">
        <v>299</v>
      </c>
      <c r="C387" s="2">
        <v>60</v>
      </c>
      <c r="D387" s="2" t="s">
        <v>1262</v>
      </c>
      <c r="E387" t="s">
        <v>15</v>
      </c>
      <c r="F387" t="s">
        <v>11</v>
      </c>
      <c r="G387" t="s">
        <v>1157</v>
      </c>
      <c r="H387" s="3">
        <v>43549</v>
      </c>
      <c r="I387" t="s">
        <v>40</v>
      </c>
      <c r="J387">
        <v>146</v>
      </c>
      <c r="K387" s="7">
        <v>67.59</v>
      </c>
      <c r="L387" s="2"/>
    </row>
    <row r="388" spans="1:12" x14ac:dyDescent="0.3">
      <c r="A388" t="s">
        <v>979</v>
      </c>
      <c r="B388" t="s">
        <v>303</v>
      </c>
      <c r="C388" s="2">
        <v>60</v>
      </c>
      <c r="D388" s="2" t="s">
        <v>1262</v>
      </c>
      <c r="E388" t="s">
        <v>15</v>
      </c>
      <c r="F388" t="s">
        <v>1272</v>
      </c>
      <c r="G388" t="s">
        <v>1155</v>
      </c>
      <c r="H388" s="3">
        <v>43845</v>
      </c>
      <c r="I388" t="s">
        <v>40</v>
      </c>
      <c r="J388">
        <v>200</v>
      </c>
      <c r="K388" s="7">
        <v>182.53</v>
      </c>
      <c r="L388" s="2"/>
    </row>
    <row r="389" spans="1:12" x14ac:dyDescent="0.3">
      <c r="A389" t="s">
        <v>981</v>
      </c>
      <c r="B389" t="s">
        <v>132</v>
      </c>
      <c r="C389" s="2">
        <v>25</v>
      </c>
      <c r="D389" s="2" t="s">
        <v>1259</v>
      </c>
      <c r="E389" t="s">
        <v>10</v>
      </c>
      <c r="F389" t="s">
        <v>1272</v>
      </c>
      <c r="G389" t="s">
        <v>1157</v>
      </c>
      <c r="H389" s="3">
        <v>43881</v>
      </c>
      <c r="I389" t="s">
        <v>40</v>
      </c>
      <c r="J389">
        <v>180</v>
      </c>
      <c r="K389" s="7">
        <v>371.61</v>
      </c>
      <c r="L389" s="2"/>
    </row>
    <row r="390" spans="1:12" x14ac:dyDescent="0.3">
      <c r="A390" t="s">
        <v>983</v>
      </c>
      <c r="B390" t="s">
        <v>134</v>
      </c>
      <c r="C390" s="2">
        <v>25</v>
      </c>
      <c r="D390" s="2" t="s">
        <v>1259</v>
      </c>
      <c r="E390" t="s">
        <v>15</v>
      </c>
      <c r="F390" t="s">
        <v>20</v>
      </c>
      <c r="G390" t="s">
        <v>1155</v>
      </c>
      <c r="H390" s="3">
        <v>43845</v>
      </c>
      <c r="I390" t="s">
        <v>40</v>
      </c>
      <c r="J390">
        <v>220</v>
      </c>
      <c r="K390" s="7">
        <v>393.42</v>
      </c>
      <c r="L390" s="2"/>
    </row>
    <row r="391" spans="1:12" x14ac:dyDescent="0.3">
      <c r="A391" t="s">
        <v>985</v>
      </c>
      <c r="B391" t="s">
        <v>124</v>
      </c>
      <c r="C391" s="2">
        <v>60</v>
      </c>
      <c r="D391" s="2" t="s">
        <v>1262</v>
      </c>
      <c r="E391" t="s">
        <v>15</v>
      </c>
      <c r="F391" t="s">
        <v>16</v>
      </c>
      <c r="G391" t="s">
        <v>1154</v>
      </c>
      <c r="H391" s="3">
        <v>43195</v>
      </c>
      <c r="I391" t="s">
        <v>40</v>
      </c>
      <c r="J391">
        <v>200</v>
      </c>
      <c r="K391" s="7">
        <v>60</v>
      </c>
      <c r="L391" s="2"/>
    </row>
    <row r="392" spans="1:12" x14ac:dyDescent="0.3">
      <c r="A392" t="s">
        <v>997</v>
      </c>
      <c r="B392" t="s">
        <v>130</v>
      </c>
      <c r="C392" s="2">
        <v>25</v>
      </c>
      <c r="D392" s="2" t="s">
        <v>1259</v>
      </c>
      <c r="E392" t="s">
        <v>15</v>
      </c>
      <c r="F392" t="s">
        <v>27</v>
      </c>
      <c r="G392" t="s">
        <v>1155</v>
      </c>
      <c r="H392" s="3">
        <v>43195</v>
      </c>
      <c r="I392" t="s">
        <v>40</v>
      </c>
      <c r="J392">
        <v>160</v>
      </c>
      <c r="K392" s="7">
        <v>489.91</v>
      </c>
      <c r="L392" s="2"/>
    </row>
    <row r="393" spans="1:12" x14ac:dyDescent="0.3">
      <c r="A393" t="s">
        <v>1002</v>
      </c>
      <c r="B393" t="s">
        <v>132</v>
      </c>
      <c r="C393" s="2">
        <v>60</v>
      </c>
      <c r="D393" s="2" t="s">
        <v>1262</v>
      </c>
      <c r="E393" t="s">
        <v>15</v>
      </c>
      <c r="F393" t="s">
        <v>16</v>
      </c>
      <c r="G393" t="s">
        <v>1272</v>
      </c>
      <c r="H393" s="3">
        <v>43195</v>
      </c>
      <c r="I393" t="s">
        <v>40</v>
      </c>
      <c r="J393">
        <v>146</v>
      </c>
      <c r="K393" s="7">
        <v>260.63</v>
      </c>
      <c r="L393" s="2"/>
    </row>
    <row r="394" spans="1:12" x14ac:dyDescent="0.3">
      <c r="A394" t="s">
        <v>1004</v>
      </c>
      <c r="B394" t="s">
        <v>126</v>
      </c>
      <c r="C394" s="2">
        <v>46</v>
      </c>
      <c r="D394" s="2" t="s">
        <v>1260</v>
      </c>
      <c r="E394" t="s">
        <v>15</v>
      </c>
      <c r="F394" t="s">
        <v>11</v>
      </c>
      <c r="G394" t="s">
        <v>1155</v>
      </c>
      <c r="H394" s="3">
        <v>43549</v>
      </c>
      <c r="I394" t="s">
        <v>40</v>
      </c>
      <c r="J394">
        <v>146</v>
      </c>
      <c r="K394" s="7">
        <v>140.94999999999999</v>
      </c>
      <c r="L394" s="2"/>
    </row>
    <row r="395" spans="1:12" x14ac:dyDescent="0.3">
      <c r="A395" t="s">
        <v>1005</v>
      </c>
      <c r="B395" t="s">
        <v>126</v>
      </c>
      <c r="C395" s="2">
        <v>40</v>
      </c>
      <c r="D395" s="2" t="s">
        <v>1260</v>
      </c>
      <c r="E395" t="s">
        <v>15</v>
      </c>
      <c r="F395" t="s">
        <v>27</v>
      </c>
      <c r="G395" t="s">
        <v>1157</v>
      </c>
      <c r="H395" s="3">
        <v>43845</v>
      </c>
      <c r="I395" t="s">
        <v>40</v>
      </c>
      <c r="J395">
        <v>200</v>
      </c>
      <c r="K395" s="7">
        <v>132.30000000000001</v>
      </c>
      <c r="L395" s="2"/>
    </row>
    <row r="396" spans="1:12" x14ac:dyDescent="0.3">
      <c r="A396" t="s">
        <v>1018</v>
      </c>
      <c r="B396" t="s">
        <v>132</v>
      </c>
      <c r="C396" s="2">
        <v>40</v>
      </c>
      <c r="D396" s="2" t="s">
        <v>1260</v>
      </c>
      <c r="E396" t="s">
        <v>10</v>
      </c>
      <c r="F396" t="s">
        <v>27</v>
      </c>
      <c r="G396" t="s">
        <v>1272</v>
      </c>
      <c r="H396" s="3">
        <v>43195</v>
      </c>
      <c r="I396" t="s">
        <v>40</v>
      </c>
      <c r="J396">
        <v>200</v>
      </c>
      <c r="K396" s="7">
        <v>167.02</v>
      </c>
      <c r="L396" s="2"/>
    </row>
    <row r="397" spans="1:12" x14ac:dyDescent="0.3">
      <c r="A397" t="s">
        <v>1022</v>
      </c>
      <c r="B397" t="s">
        <v>130</v>
      </c>
      <c r="C397" s="2">
        <v>40</v>
      </c>
      <c r="D397" s="2" t="s">
        <v>1260</v>
      </c>
      <c r="E397" t="s">
        <v>15</v>
      </c>
      <c r="F397" t="s">
        <v>20</v>
      </c>
      <c r="G397" t="s">
        <v>1272</v>
      </c>
      <c r="H397" s="3">
        <v>43881</v>
      </c>
      <c r="I397" t="s">
        <v>40</v>
      </c>
      <c r="J397">
        <v>160</v>
      </c>
      <c r="K397" s="7">
        <v>274.77999999999997</v>
      </c>
      <c r="L397" s="2"/>
    </row>
    <row r="398" spans="1:12" x14ac:dyDescent="0.3">
      <c r="A398" t="s">
        <v>1029</v>
      </c>
      <c r="B398" t="s">
        <v>132</v>
      </c>
      <c r="C398" s="2">
        <v>40</v>
      </c>
      <c r="D398" s="2" t="s">
        <v>1260</v>
      </c>
      <c r="E398" t="s">
        <v>15</v>
      </c>
      <c r="F398" t="s">
        <v>1272</v>
      </c>
      <c r="G398" t="s">
        <v>1156</v>
      </c>
      <c r="H398" s="3">
        <v>43549</v>
      </c>
      <c r="I398" t="s">
        <v>40</v>
      </c>
      <c r="J398">
        <v>220</v>
      </c>
      <c r="K398" s="7">
        <v>149.87</v>
      </c>
      <c r="L398" s="2"/>
    </row>
    <row r="399" spans="1:12" x14ac:dyDescent="0.3">
      <c r="A399" t="s">
        <v>1034</v>
      </c>
      <c r="B399" t="s">
        <v>132</v>
      </c>
      <c r="C399" s="2">
        <v>25</v>
      </c>
      <c r="D399" s="2" t="s">
        <v>1259</v>
      </c>
      <c r="E399" t="s">
        <v>15</v>
      </c>
      <c r="F399" t="s">
        <v>20</v>
      </c>
      <c r="G399" t="s">
        <v>1154</v>
      </c>
      <c r="H399" s="3">
        <v>43800</v>
      </c>
      <c r="I399" t="s">
        <v>40</v>
      </c>
      <c r="J399">
        <v>220</v>
      </c>
      <c r="K399" s="7">
        <v>235.87</v>
      </c>
      <c r="L399" s="2"/>
    </row>
    <row r="400" spans="1:12" x14ac:dyDescent="0.3">
      <c r="A400" t="s">
        <v>1035</v>
      </c>
      <c r="B400" t="s">
        <v>303</v>
      </c>
      <c r="C400" s="2">
        <v>70</v>
      </c>
      <c r="D400" s="2" t="s">
        <v>1262</v>
      </c>
      <c r="E400" t="s">
        <v>10</v>
      </c>
      <c r="F400" t="s">
        <v>1272</v>
      </c>
      <c r="G400" t="s">
        <v>1155</v>
      </c>
      <c r="H400" s="3">
        <v>43195</v>
      </c>
      <c r="I400" t="s">
        <v>40</v>
      </c>
      <c r="J400">
        <v>146</v>
      </c>
      <c r="K400" s="7">
        <v>366.68</v>
      </c>
      <c r="L400" s="2"/>
    </row>
    <row r="401" spans="1:12" x14ac:dyDescent="0.3">
      <c r="A401" t="s">
        <v>1036</v>
      </c>
      <c r="B401" t="s">
        <v>122</v>
      </c>
      <c r="C401" s="2">
        <v>70</v>
      </c>
      <c r="D401" s="2" t="s">
        <v>1262</v>
      </c>
      <c r="E401" t="s">
        <v>10</v>
      </c>
      <c r="F401" t="s">
        <v>20</v>
      </c>
      <c r="G401" t="s">
        <v>1154</v>
      </c>
      <c r="H401" s="3">
        <v>43845</v>
      </c>
      <c r="I401" t="s">
        <v>40</v>
      </c>
      <c r="J401">
        <v>220</v>
      </c>
      <c r="K401" s="7">
        <v>109.55</v>
      </c>
      <c r="L401" s="2"/>
    </row>
    <row r="402" spans="1:12" x14ac:dyDescent="0.3">
      <c r="A402" t="s">
        <v>1042</v>
      </c>
      <c r="B402" t="s">
        <v>122</v>
      </c>
      <c r="C402" s="2">
        <v>40</v>
      </c>
      <c r="D402" s="2" t="s">
        <v>1260</v>
      </c>
      <c r="E402" t="s">
        <v>10</v>
      </c>
      <c r="F402" t="s">
        <v>20</v>
      </c>
      <c r="G402" t="s">
        <v>1157</v>
      </c>
      <c r="H402" s="3">
        <v>43195</v>
      </c>
      <c r="I402" t="s">
        <v>40</v>
      </c>
      <c r="J402">
        <v>220</v>
      </c>
      <c r="K402" s="7">
        <v>342.26</v>
      </c>
      <c r="L402" s="2"/>
    </row>
    <row r="403" spans="1:12" x14ac:dyDescent="0.3">
      <c r="A403" t="s">
        <v>1044</v>
      </c>
      <c r="B403" t="s">
        <v>126</v>
      </c>
      <c r="C403" s="2">
        <v>25</v>
      </c>
      <c r="D403" s="2" t="s">
        <v>1259</v>
      </c>
      <c r="E403" t="s">
        <v>10</v>
      </c>
      <c r="F403" t="s">
        <v>11</v>
      </c>
      <c r="G403" t="s">
        <v>1157</v>
      </c>
      <c r="H403" s="3">
        <v>43195</v>
      </c>
      <c r="I403" t="s">
        <v>40</v>
      </c>
      <c r="J403">
        <v>146</v>
      </c>
      <c r="K403" s="7">
        <v>430.63</v>
      </c>
      <c r="L403" s="2"/>
    </row>
    <row r="404" spans="1:12" x14ac:dyDescent="0.3">
      <c r="A404" t="s">
        <v>1046</v>
      </c>
      <c r="B404" t="s">
        <v>124</v>
      </c>
      <c r="C404" s="2">
        <v>25</v>
      </c>
      <c r="D404" s="2" t="s">
        <v>1259</v>
      </c>
      <c r="E404" t="s">
        <v>15</v>
      </c>
      <c r="F404" t="s">
        <v>11</v>
      </c>
      <c r="G404" t="s">
        <v>1157</v>
      </c>
      <c r="H404" s="3">
        <v>43549</v>
      </c>
      <c r="I404" t="s">
        <v>40</v>
      </c>
      <c r="J404">
        <v>160</v>
      </c>
      <c r="K404" s="7">
        <v>244.27</v>
      </c>
      <c r="L404" s="2"/>
    </row>
    <row r="405" spans="1:12" x14ac:dyDescent="0.3">
      <c r="A405" t="s">
        <v>1047</v>
      </c>
      <c r="B405" t="s">
        <v>134</v>
      </c>
      <c r="C405" s="2">
        <v>25</v>
      </c>
      <c r="D405" s="2" t="s">
        <v>1259</v>
      </c>
      <c r="E405" t="s">
        <v>15</v>
      </c>
      <c r="F405" t="s">
        <v>16</v>
      </c>
      <c r="G405" t="s">
        <v>1272</v>
      </c>
      <c r="H405" s="3">
        <v>43845</v>
      </c>
      <c r="I405" t="s">
        <v>40</v>
      </c>
      <c r="J405">
        <v>220</v>
      </c>
      <c r="K405" s="7">
        <v>89.99</v>
      </c>
      <c r="L405" s="2"/>
    </row>
    <row r="406" spans="1:12" x14ac:dyDescent="0.3">
      <c r="A406" t="s">
        <v>1050</v>
      </c>
      <c r="B406" t="s">
        <v>122</v>
      </c>
      <c r="C406" s="2">
        <v>35</v>
      </c>
      <c r="D406" s="2" t="s">
        <v>1261</v>
      </c>
      <c r="E406" t="s">
        <v>15</v>
      </c>
      <c r="F406" t="s">
        <v>20</v>
      </c>
      <c r="G406" t="s">
        <v>1155</v>
      </c>
      <c r="H406" s="3">
        <v>43549</v>
      </c>
      <c r="I406" t="s">
        <v>40</v>
      </c>
      <c r="J406">
        <v>220</v>
      </c>
      <c r="K406" s="7">
        <v>413.14</v>
      </c>
      <c r="L406" s="2"/>
    </row>
    <row r="407" spans="1:12" x14ac:dyDescent="0.3">
      <c r="A407" t="s">
        <v>1051</v>
      </c>
      <c r="B407" t="s">
        <v>132</v>
      </c>
      <c r="C407" s="2">
        <v>60</v>
      </c>
      <c r="D407" s="2" t="s">
        <v>1262</v>
      </c>
      <c r="E407" t="s">
        <v>15</v>
      </c>
      <c r="F407" t="s">
        <v>1272</v>
      </c>
      <c r="G407" t="s">
        <v>1154</v>
      </c>
      <c r="H407" s="3">
        <v>43195</v>
      </c>
      <c r="I407" t="s">
        <v>40</v>
      </c>
      <c r="J407">
        <v>200</v>
      </c>
      <c r="K407" s="7">
        <v>195.14</v>
      </c>
      <c r="L407" s="2"/>
    </row>
    <row r="408" spans="1:12" x14ac:dyDescent="0.3">
      <c r="A408" t="s">
        <v>1061</v>
      </c>
      <c r="B408" t="s">
        <v>130</v>
      </c>
      <c r="C408" s="2">
        <v>70</v>
      </c>
      <c r="D408" s="2" t="s">
        <v>1262</v>
      </c>
      <c r="E408" t="s">
        <v>15</v>
      </c>
      <c r="F408" t="s">
        <v>1272</v>
      </c>
      <c r="G408" t="s">
        <v>1157</v>
      </c>
      <c r="H408" s="3">
        <v>43195</v>
      </c>
      <c r="I408" t="s">
        <v>40</v>
      </c>
      <c r="J408">
        <v>220</v>
      </c>
      <c r="K408" s="7">
        <v>216.73</v>
      </c>
      <c r="L408" s="2"/>
    </row>
    <row r="409" spans="1:12" x14ac:dyDescent="0.3">
      <c r="A409" t="s">
        <v>1062</v>
      </c>
      <c r="B409" t="s">
        <v>130</v>
      </c>
      <c r="C409" s="2">
        <v>40</v>
      </c>
      <c r="D409" s="2" t="s">
        <v>1260</v>
      </c>
      <c r="E409" t="s">
        <v>15</v>
      </c>
      <c r="F409" t="s">
        <v>16</v>
      </c>
      <c r="G409" t="s">
        <v>1272</v>
      </c>
      <c r="H409" s="3">
        <v>43549</v>
      </c>
      <c r="I409" t="s">
        <v>40</v>
      </c>
      <c r="J409">
        <v>180</v>
      </c>
      <c r="K409" s="7">
        <v>106.56</v>
      </c>
      <c r="L409" s="2"/>
    </row>
    <row r="410" spans="1:12" x14ac:dyDescent="0.3">
      <c r="A410" t="s">
        <v>1063</v>
      </c>
      <c r="B410" t="s">
        <v>9</v>
      </c>
      <c r="C410" s="2">
        <v>60</v>
      </c>
      <c r="D410" s="2" t="s">
        <v>1262</v>
      </c>
      <c r="E410" t="s">
        <v>10</v>
      </c>
      <c r="F410" t="s">
        <v>11</v>
      </c>
      <c r="G410" t="s">
        <v>1272</v>
      </c>
      <c r="H410" s="3">
        <v>43195</v>
      </c>
      <c r="I410" t="s">
        <v>40</v>
      </c>
      <c r="J410">
        <v>146</v>
      </c>
      <c r="K410" s="7">
        <v>68.06</v>
      </c>
      <c r="L410" s="2"/>
    </row>
    <row r="411" spans="1:12" x14ac:dyDescent="0.3">
      <c r="A411" t="s">
        <v>1064</v>
      </c>
      <c r="B411" t="s">
        <v>122</v>
      </c>
      <c r="C411" s="2">
        <v>40</v>
      </c>
      <c r="D411" s="2" t="s">
        <v>1260</v>
      </c>
      <c r="E411" t="s">
        <v>15</v>
      </c>
      <c r="F411" t="s">
        <v>20</v>
      </c>
      <c r="G411" t="s">
        <v>1154</v>
      </c>
      <c r="H411" s="3">
        <v>43800</v>
      </c>
      <c r="I411" t="s">
        <v>40</v>
      </c>
      <c r="J411">
        <v>146</v>
      </c>
      <c r="K411" s="7">
        <v>340.48</v>
      </c>
      <c r="L411" s="2"/>
    </row>
    <row r="412" spans="1:12" x14ac:dyDescent="0.3">
      <c r="A412" t="s">
        <v>1067</v>
      </c>
      <c r="B412" t="s">
        <v>134</v>
      </c>
      <c r="C412" s="2">
        <v>25</v>
      </c>
      <c r="D412" s="2" t="s">
        <v>1259</v>
      </c>
      <c r="E412" t="s">
        <v>15</v>
      </c>
      <c r="F412" t="s">
        <v>11</v>
      </c>
      <c r="G412" t="s">
        <v>1154</v>
      </c>
      <c r="H412" s="3">
        <v>43881</v>
      </c>
      <c r="I412" t="s">
        <v>40</v>
      </c>
      <c r="J412">
        <v>200</v>
      </c>
      <c r="K412" s="7">
        <v>337.62</v>
      </c>
      <c r="L412" s="2"/>
    </row>
    <row r="413" spans="1:12" x14ac:dyDescent="0.3">
      <c r="A413" t="s">
        <v>1069</v>
      </c>
      <c r="B413" t="s">
        <v>130</v>
      </c>
      <c r="C413" s="2">
        <v>60</v>
      </c>
      <c r="D413" s="2" t="s">
        <v>1262</v>
      </c>
      <c r="E413" t="s">
        <v>15</v>
      </c>
      <c r="F413" t="s">
        <v>16</v>
      </c>
      <c r="G413" t="s">
        <v>1156</v>
      </c>
      <c r="H413" s="3">
        <v>43845</v>
      </c>
      <c r="I413" t="s">
        <v>40</v>
      </c>
      <c r="J413">
        <v>200</v>
      </c>
      <c r="K413" s="7">
        <v>204.05</v>
      </c>
      <c r="L413" s="2"/>
    </row>
    <row r="414" spans="1:12" x14ac:dyDescent="0.3">
      <c r="A414" t="s">
        <v>1071</v>
      </c>
      <c r="B414" t="s">
        <v>124</v>
      </c>
      <c r="C414" s="2">
        <v>35</v>
      </c>
      <c r="D414" s="2" t="s">
        <v>1261</v>
      </c>
      <c r="E414" t="s">
        <v>10</v>
      </c>
      <c r="F414" t="s">
        <v>27</v>
      </c>
      <c r="G414" t="s">
        <v>1272</v>
      </c>
      <c r="H414" s="3">
        <v>43845</v>
      </c>
      <c r="I414" t="s">
        <v>40</v>
      </c>
      <c r="J414">
        <v>200</v>
      </c>
      <c r="K414" s="7">
        <v>200.34</v>
      </c>
      <c r="L414" s="2"/>
    </row>
    <row r="415" spans="1:12" x14ac:dyDescent="0.3">
      <c r="A415" t="s">
        <v>1085</v>
      </c>
      <c r="B415" t="s">
        <v>132</v>
      </c>
      <c r="C415" s="2">
        <v>25</v>
      </c>
      <c r="D415" s="2" t="s">
        <v>1259</v>
      </c>
      <c r="E415" t="s">
        <v>15</v>
      </c>
      <c r="F415" t="s">
        <v>27</v>
      </c>
      <c r="G415" t="s">
        <v>1272</v>
      </c>
      <c r="H415" s="3">
        <v>43549</v>
      </c>
      <c r="I415" t="s">
        <v>40</v>
      </c>
      <c r="J415">
        <v>200</v>
      </c>
      <c r="K415" s="7">
        <v>71.53</v>
      </c>
      <c r="L415" s="2"/>
    </row>
    <row r="416" spans="1:12" x14ac:dyDescent="0.3">
      <c r="A416" t="s">
        <v>1089</v>
      </c>
      <c r="B416" t="s">
        <v>134</v>
      </c>
      <c r="C416" s="2">
        <v>46</v>
      </c>
      <c r="D416" s="2" t="s">
        <v>1260</v>
      </c>
      <c r="E416" t="s">
        <v>15</v>
      </c>
      <c r="F416" t="s">
        <v>20</v>
      </c>
      <c r="G416" t="s">
        <v>1155</v>
      </c>
      <c r="H416" s="3">
        <v>43195</v>
      </c>
      <c r="I416" t="s">
        <v>40</v>
      </c>
      <c r="J416">
        <v>180</v>
      </c>
      <c r="K416" s="7">
        <v>386.13</v>
      </c>
      <c r="L416" s="2"/>
    </row>
    <row r="417" spans="1:12" x14ac:dyDescent="0.3">
      <c r="A417" t="s">
        <v>1099</v>
      </c>
      <c r="B417" t="s">
        <v>130</v>
      </c>
      <c r="C417" s="2">
        <v>40</v>
      </c>
      <c r="D417" s="2" t="s">
        <v>1260</v>
      </c>
      <c r="E417" t="s">
        <v>15</v>
      </c>
      <c r="F417" t="s">
        <v>27</v>
      </c>
      <c r="G417" t="s">
        <v>1272</v>
      </c>
      <c r="H417" s="3">
        <v>43800</v>
      </c>
      <c r="I417" t="s">
        <v>40</v>
      </c>
      <c r="J417">
        <v>180</v>
      </c>
      <c r="K417" s="7">
        <v>283.44</v>
      </c>
      <c r="L417" s="2"/>
    </row>
    <row r="418" spans="1:12" x14ac:dyDescent="0.3">
      <c r="A418" t="s">
        <v>1103</v>
      </c>
      <c r="B418" t="s">
        <v>120</v>
      </c>
      <c r="C418" s="2">
        <v>70</v>
      </c>
      <c r="D418" s="2" t="s">
        <v>1262</v>
      </c>
      <c r="E418" t="s">
        <v>10</v>
      </c>
      <c r="F418" t="s">
        <v>20</v>
      </c>
      <c r="G418" t="s">
        <v>1272</v>
      </c>
      <c r="H418" s="3">
        <v>43800</v>
      </c>
      <c r="I418" t="s">
        <v>40</v>
      </c>
      <c r="J418">
        <v>160</v>
      </c>
      <c r="K418" s="7">
        <v>250.13</v>
      </c>
      <c r="L418" s="2"/>
    </row>
    <row r="419" spans="1:12" x14ac:dyDescent="0.3">
      <c r="A419" t="s">
        <v>1111</v>
      </c>
      <c r="B419" t="s">
        <v>126</v>
      </c>
      <c r="C419" s="2">
        <v>70</v>
      </c>
      <c r="D419" s="2" t="s">
        <v>1262</v>
      </c>
      <c r="E419" t="s">
        <v>15</v>
      </c>
      <c r="F419" t="s">
        <v>11</v>
      </c>
      <c r="G419" t="s">
        <v>1154</v>
      </c>
      <c r="H419" s="3">
        <v>43881</v>
      </c>
      <c r="I419" t="s">
        <v>40</v>
      </c>
      <c r="J419">
        <v>146</v>
      </c>
      <c r="K419" s="7">
        <v>185.71</v>
      </c>
      <c r="L419" s="2"/>
    </row>
    <row r="420" spans="1:12" x14ac:dyDescent="0.3">
      <c r="A420" t="s">
        <v>1113</v>
      </c>
      <c r="B420" t="s">
        <v>134</v>
      </c>
      <c r="C420" s="2">
        <v>40</v>
      </c>
      <c r="D420" s="2" t="s">
        <v>1260</v>
      </c>
      <c r="E420" t="s">
        <v>15</v>
      </c>
      <c r="F420" t="s">
        <v>1272</v>
      </c>
      <c r="G420" t="s">
        <v>1157</v>
      </c>
      <c r="H420" s="3">
        <v>43549</v>
      </c>
      <c r="I420" t="s">
        <v>40</v>
      </c>
      <c r="J420">
        <v>220</v>
      </c>
      <c r="K420" s="7">
        <v>336.38</v>
      </c>
      <c r="L420" s="2"/>
    </row>
    <row r="421" spans="1:12" x14ac:dyDescent="0.3">
      <c r="A421" t="s">
        <v>1120</v>
      </c>
      <c r="B421" t="s">
        <v>303</v>
      </c>
      <c r="C421" s="2">
        <v>40</v>
      </c>
      <c r="D421" s="2" t="s">
        <v>1260</v>
      </c>
      <c r="E421" t="s">
        <v>15</v>
      </c>
      <c r="F421" t="s">
        <v>20</v>
      </c>
      <c r="G421" t="s">
        <v>1155</v>
      </c>
      <c r="H421" s="3">
        <v>43800</v>
      </c>
      <c r="I421" t="s">
        <v>40</v>
      </c>
      <c r="J421">
        <v>200</v>
      </c>
      <c r="K421" s="7">
        <v>186.92</v>
      </c>
      <c r="L421" s="2"/>
    </row>
    <row r="422" spans="1:12" x14ac:dyDescent="0.3">
      <c r="A422" t="s">
        <v>1121</v>
      </c>
      <c r="B422" t="s">
        <v>299</v>
      </c>
      <c r="C422" s="2">
        <v>25</v>
      </c>
      <c r="D422" s="2" t="s">
        <v>1259</v>
      </c>
      <c r="E422" t="s">
        <v>10</v>
      </c>
      <c r="F422" t="s">
        <v>27</v>
      </c>
      <c r="G422" t="s">
        <v>1156</v>
      </c>
      <c r="H422" s="3">
        <v>43549</v>
      </c>
      <c r="I422" t="s">
        <v>40</v>
      </c>
      <c r="J422">
        <v>220</v>
      </c>
      <c r="K422" s="7">
        <v>282.57</v>
      </c>
      <c r="L422" s="2"/>
    </row>
    <row r="423" spans="1:12" x14ac:dyDescent="0.3">
      <c r="A423" t="s">
        <v>1122</v>
      </c>
      <c r="B423" t="s">
        <v>124</v>
      </c>
      <c r="C423" s="2">
        <v>40</v>
      </c>
      <c r="D423" s="2" t="s">
        <v>1260</v>
      </c>
      <c r="E423" t="s">
        <v>10</v>
      </c>
      <c r="F423" t="s">
        <v>20</v>
      </c>
      <c r="G423" t="s">
        <v>1272</v>
      </c>
      <c r="H423" s="3">
        <v>43845</v>
      </c>
      <c r="I423" t="s">
        <v>40</v>
      </c>
      <c r="J423">
        <v>160</v>
      </c>
      <c r="K423" s="7">
        <v>266.19</v>
      </c>
      <c r="L423" s="2"/>
    </row>
    <row r="424" spans="1:12" x14ac:dyDescent="0.3">
      <c r="A424" t="s">
        <v>1124</v>
      </c>
      <c r="B424" t="s">
        <v>9</v>
      </c>
      <c r="C424" s="2">
        <v>25</v>
      </c>
      <c r="D424" s="2" t="s">
        <v>1259</v>
      </c>
      <c r="E424" t="s">
        <v>10</v>
      </c>
      <c r="F424" t="s">
        <v>1272</v>
      </c>
      <c r="G424" t="s">
        <v>1155</v>
      </c>
      <c r="H424" s="3">
        <v>43881</v>
      </c>
      <c r="I424" t="s">
        <v>40</v>
      </c>
      <c r="J424">
        <v>180</v>
      </c>
      <c r="K424" s="7">
        <v>479.49</v>
      </c>
      <c r="L424" s="2"/>
    </row>
    <row r="425" spans="1:12" x14ac:dyDescent="0.3">
      <c r="A425" t="s">
        <v>1143</v>
      </c>
      <c r="B425" t="s">
        <v>122</v>
      </c>
      <c r="C425" s="2">
        <v>40</v>
      </c>
      <c r="D425" s="2" t="s">
        <v>1260</v>
      </c>
      <c r="E425" t="s">
        <v>10</v>
      </c>
      <c r="F425" t="s">
        <v>11</v>
      </c>
      <c r="G425" t="s">
        <v>1155</v>
      </c>
      <c r="H425" s="3">
        <v>43845</v>
      </c>
      <c r="I425" t="s">
        <v>40</v>
      </c>
      <c r="J425">
        <v>180</v>
      </c>
      <c r="K425" s="7">
        <v>348.49</v>
      </c>
      <c r="L425" s="2"/>
    </row>
    <row r="426" spans="1:12" x14ac:dyDescent="0.3">
      <c r="A426" t="s">
        <v>1144</v>
      </c>
      <c r="B426" t="s">
        <v>132</v>
      </c>
      <c r="C426" s="2">
        <v>25</v>
      </c>
      <c r="D426" s="2" t="s">
        <v>1259</v>
      </c>
      <c r="E426" t="s">
        <v>15</v>
      </c>
      <c r="F426" t="s">
        <v>27</v>
      </c>
      <c r="G426" t="s">
        <v>1154</v>
      </c>
      <c r="H426" s="3">
        <v>43549</v>
      </c>
      <c r="I426" t="s">
        <v>40</v>
      </c>
      <c r="J426">
        <v>200</v>
      </c>
      <c r="K426" s="7">
        <v>461.74</v>
      </c>
      <c r="L426" s="2"/>
    </row>
    <row r="427" spans="1:12" x14ac:dyDescent="0.3">
      <c r="A427" t="s">
        <v>1145</v>
      </c>
      <c r="B427" t="s">
        <v>132</v>
      </c>
      <c r="C427" s="2">
        <v>40</v>
      </c>
      <c r="D427" s="2" t="s">
        <v>1260</v>
      </c>
      <c r="E427" t="s">
        <v>15</v>
      </c>
      <c r="F427" t="s">
        <v>16</v>
      </c>
      <c r="G427" t="s">
        <v>1156</v>
      </c>
      <c r="H427" s="3">
        <v>43845</v>
      </c>
      <c r="I427" t="s">
        <v>40</v>
      </c>
      <c r="J427">
        <v>180</v>
      </c>
      <c r="K427" s="7">
        <v>462.3</v>
      </c>
      <c r="L427" s="2"/>
    </row>
    <row r="428" spans="1:12" x14ac:dyDescent="0.3">
      <c r="A428" t="s">
        <v>13</v>
      </c>
      <c r="B428" t="s">
        <v>14</v>
      </c>
      <c r="C428" s="2">
        <v>46</v>
      </c>
      <c r="D428" s="2" t="s">
        <v>1260</v>
      </c>
      <c r="E428" t="s">
        <v>15</v>
      </c>
      <c r="F428" t="s">
        <v>16</v>
      </c>
      <c r="G428" t="s">
        <v>1272</v>
      </c>
      <c r="H428" s="3">
        <v>43195</v>
      </c>
      <c r="I428" t="s">
        <v>17</v>
      </c>
      <c r="J428">
        <v>200</v>
      </c>
      <c r="K428" s="7">
        <v>354.42</v>
      </c>
      <c r="L428" s="2"/>
    </row>
    <row r="429" spans="1:12" x14ac:dyDescent="0.3">
      <c r="A429" t="s">
        <v>28</v>
      </c>
      <c r="B429" t="s">
        <v>1223</v>
      </c>
      <c r="C429" s="2">
        <v>46</v>
      </c>
      <c r="D429" s="2" t="s">
        <v>1260</v>
      </c>
      <c r="E429" t="s">
        <v>10</v>
      </c>
      <c r="F429" t="s">
        <v>27</v>
      </c>
      <c r="G429" t="s">
        <v>1156</v>
      </c>
      <c r="H429" s="3">
        <v>43881</v>
      </c>
      <c r="I429" t="s">
        <v>17</v>
      </c>
      <c r="J429">
        <v>146</v>
      </c>
      <c r="K429" s="7">
        <v>471.16</v>
      </c>
      <c r="L429" s="2"/>
    </row>
    <row r="430" spans="1:12" x14ac:dyDescent="0.3">
      <c r="A430" t="s">
        <v>36</v>
      </c>
      <c r="B430" t="s">
        <v>37</v>
      </c>
      <c r="C430" s="2">
        <v>25</v>
      </c>
      <c r="D430" s="2" t="s">
        <v>1259</v>
      </c>
      <c r="E430" t="s">
        <v>10</v>
      </c>
      <c r="F430" t="s">
        <v>20</v>
      </c>
      <c r="G430" t="s">
        <v>1157</v>
      </c>
      <c r="H430" s="3">
        <v>43195</v>
      </c>
      <c r="I430" t="s">
        <v>17</v>
      </c>
      <c r="J430">
        <v>200</v>
      </c>
      <c r="K430" s="7">
        <v>62.77</v>
      </c>
      <c r="L430" s="2"/>
    </row>
    <row r="431" spans="1:12" x14ac:dyDescent="0.3">
      <c r="A431" t="s">
        <v>48</v>
      </c>
      <c r="B431" t="s">
        <v>49</v>
      </c>
      <c r="C431" s="2">
        <v>60</v>
      </c>
      <c r="D431" s="2" t="s">
        <v>1262</v>
      </c>
      <c r="E431" t="s">
        <v>15</v>
      </c>
      <c r="F431" t="s">
        <v>20</v>
      </c>
      <c r="G431" t="s">
        <v>1155</v>
      </c>
      <c r="H431" s="3">
        <v>43881</v>
      </c>
      <c r="I431" t="s">
        <v>17</v>
      </c>
      <c r="J431">
        <v>200</v>
      </c>
      <c r="K431" s="7">
        <v>347.81</v>
      </c>
      <c r="L431" s="2"/>
    </row>
    <row r="432" spans="1:12" x14ac:dyDescent="0.3">
      <c r="A432" t="s">
        <v>51</v>
      </c>
      <c r="B432" t="s">
        <v>52</v>
      </c>
      <c r="C432" s="2">
        <v>25</v>
      </c>
      <c r="D432" s="2" t="s">
        <v>1259</v>
      </c>
      <c r="E432" t="s">
        <v>15</v>
      </c>
      <c r="F432" t="s">
        <v>16</v>
      </c>
      <c r="G432" t="s">
        <v>1272</v>
      </c>
      <c r="H432" s="3">
        <v>43845</v>
      </c>
      <c r="I432" t="s">
        <v>17</v>
      </c>
      <c r="J432">
        <v>146</v>
      </c>
      <c r="K432" s="7">
        <v>463.23</v>
      </c>
      <c r="L432" s="2"/>
    </row>
    <row r="433" spans="1:12" x14ac:dyDescent="0.3">
      <c r="A433" t="s">
        <v>54</v>
      </c>
      <c r="B433" t="s">
        <v>1226</v>
      </c>
      <c r="C433" s="2">
        <v>35</v>
      </c>
      <c r="D433" s="2" t="s">
        <v>1261</v>
      </c>
      <c r="E433" t="s">
        <v>10</v>
      </c>
      <c r="F433" t="s">
        <v>27</v>
      </c>
      <c r="G433" t="s">
        <v>1156</v>
      </c>
      <c r="H433" s="3">
        <v>43195</v>
      </c>
      <c r="I433" t="s">
        <v>17</v>
      </c>
      <c r="J433">
        <v>180</v>
      </c>
      <c r="K433" s="7">
        <v>411.3</v>
      </c>
      <c r="L433" s="2"/>
    </row>
    <row r="434" spans="1:12" x14ac:dyDescent="0.3">
      <c r="A434" t="s">
        <v>59</v>
      </c>
      <c r="B434" t="s">
        <v>1227</v>
      </c>
      <c r="C434" s="2">
        <v>60</v>
      </c>
      <c r="D434" s="2" t="s">
        <v>1262</v>
      </c>
      <c r="E434" t="s">
        <v>10</v>
      </c>
      <c r="F434" t="s">
        <v>16</v>
      </c>
      <c r="G434" t="s">
        <v>1154</v>
      </c>
      <c r="H434" s="3">
        <v>43195</v>
      </c>
      <c r="I434" t="s">
        <v>17</v>
      </c>
      <c r="J434">
        <v>160</v>
      </c>
      <c r="K434" s="7">
        <v>415.77</v>
      </c>
      <c r="L434" s="2"/>
    </row>
    <row r="435" spans="1:12" x14ac:dyDescent="0.3">
      <c r="A435" t="s">
        <v>62</v>
      </c>
      <c r="B435" t="s">
        <v>63</v>
      </c>
      <c r="C435" s="2">
        <v>40</v>
      </c>
      <c r="D435" s="2" t="s">
        <v>1260</v>
      </c>
      <c r="E435" t="s">
        <v>10</v>
      </c>
      <c r="F435" t="s">
        <v>27</v>
      </c>
      <c r="G435" t="s">
        <v>1157</v>
      </c>
      <c r="H435" s="3">
        <v>43881</v>
      </c>
      <c r="I435" t="s">
        <v>17</v>
      </c>
      <c r="J435">
        <v>200</v>
      </c>
      <c r="K435" s="7">
        <v>142.1</v>
      </c>
      <c r="L435" s="2"/>
    </row>
    <row r="436" spans="1:12" x14ac:dyDescent="0.3">
      <c r="A436" t="s">
        <v>87</v>
      </c>
      <c r="B436" t="s">
        <v>88</v>
      </c>
      <c r="C436" s="2">
        <v>25</v>
      </c>
      <c r="D436" s="2" t="s">
        <v>1259</v>
      </c>
      <c r="E436" t="s">
        <v>10</v>
      </c>
      <c r="F436" t="s">
        <v>11</v>
      </c>
      <c r="G436" t="s">
        <v>1157</v>
      </c>
      <c r="H436" s="3">
        <v>43195</v>
      </c>
      <c r="I436" t="s">
        <v>17</v>
      </c>
      <c r="J436">
        <v>146</v>
      </c>
      <c r="K436" s="7">
        <v>84.34</v>
      </c>
      <c r="L436" s="2"/>
    </row>
    <row r="437" spans="1:12" x14ac:dyDescent="0.3">
      <c r="A437" t="s">
        <v>91</v>
      </c>
      <c r="B437" t="s">
        <v>92</v>
      </c>
      <c r="C437" s="2">
        <v>40</v>
      </c>
      <c r="D437" s="2" t="s">
        <v>1260</v>
      </c>
      <c r="E437" t="s">
        <v>15</v>
      </c>
      <c r="F437" t="s">
        <v>27</v>
      </c>
      <c r="G437" t="s">
        <v>1154</v>
      </c>
      <c r="H437" s="3">
        <v>43800</v>
      </c>
      <c r="I437" t="s">
        <v>17</v>
      </c>
      <c r="J437">
        <v>180</v>
      </c>
      <c r="K437" s="7">
        <v>360.79</v>
      </c>
      <c r="L437" s="2"/>
    </row>
    <row r="438" spans="1:12" x14ac:dyDescent="0.3">
      <c r="A438" t="s">
        <v>117</v>
      </c>
      <c r="B438" t="s">
        <v>118</v>
      </c>
      <c r="C438" s="2">
        <v>35</v>
      </c>
      <c r="D438" s="2" t="s">
        <v>1261</v>
      </c>
      <c r="E438" t="s">
        <v>15</v>
      </c>
      <c r="F438" t="s">
        <v>11</v>
      </c>
      <c r="G438" t="s">
        <v>1154</v>
      </c>
      <c r="H438" s="3">
        <v>43195</v>
      </c>
      <c r="I438" t="s">
        <v>17</v>
      </c>
      <c r="J438">
        <v>220</v>
      </c>
      <c r="K438" s="7">
        <v>105.44</v>
      </c>
      <c r="L438" s="2"/>
    </row>
    <row r="439" spans="1:12" x14ac:dyDescent="0.3">
      <c r="A439" t="s">
        <v>133</v>
      </c>
      <c r="B439" t="s">
        <v>134</v>
      </c>
      <c r="C439" s="2">
        <v>60</v>
      </c>
      <c r="D439" s="2" t="s">
        <v>1262</v>
      </c>
      <c r="E439" t="s">
        <v>15</v>
      </c>
      <c r="F439" t="s">
        <v>16</v>
      </c>
      <c r="G439" t="s">
        <v>1157</v>
      </c>
      <c r="H439" s="3">
        <v>43881</v>
      </c>
      <c r="I439" t="s">
        <v>17</v>
      </c>
      <c r="J439">
        <v>220</v>
      </c>
      <c r="K439" s="7">
        <v>472.61</v>
      </c>
      <c r="L439" s="2"/>
    </row>
    <row r="440" spans="1:12" x14ac:dyDescent="0.3">
      <c r="A440" t="s">
        <v>141</v>
      </c>
      <c r="B440" t="s">
        <v>142</v>
      </c>
      <c r="C440" s="2">
        <v>35</v>
      </c>
      <c r="D440" s="2" t="s">
        <v>1261</v>
      </c>
      <c r="E440" t="s">
        <v>15</v>
      </c>
      <c r="F440" t="s">
        <v>1272</v>
      </c>
      <c r="G440" t="s">
        <v>1272</v>
      </c>
      <c r="H440" s="3">
        <v>43549</v>
      </c>
      <c r="I440" t="s">
        <v>17</v>
      </c>
      <c r="J440">
        <v>146</v>
      </c>
      <c r="K440" s="7">
        <v>493.36</v>
      </c>
      <c r="L440" s="2"/>
    </row>
    <row r="441" spans="1:12" x14ac:dyDescent="0.3">
      <c r="A441" t="s">
        <v>147</v>
      </c>
      <c r="B441" t="s">
        <v>148</v>
      </c>
      <c r="C441" s="2">
        <v>46</v>
      </c>
      <c r="D441" s="2" t="s">
        <v>1260</v>
      </c>
      <c r="E441" t="s">
        <v>15</v>
      </c>
      <c r="F441" t="s">
        <v>20</v>
      </c>
      <c r="G441" t="s">
        <v>1272</v>
      </c>
      <c r="H441" s="3">
        <v>43881</v>
      </c>
      <c r="I441" t="s">
        <v>17</v>
      </c>
      <c r="J441">
        <v>160</v>
      </c>
      <c r="K441" s="7">
        <v>271.45999999999998</v>
      </c>
      <c r="L441" s="2"/>
    </row>
    <row r="442" spans="1:12" x14ac:dyDescent="0.3">
      <c r="A442" t="s">
        <v>176</v>
      </c>
      <c r="B442" t="s">
        <v>1237</v>
      </c>
      <c r="C442" s="2">
        <v>70</v>
      </c>
      <c r="D442" s="2" t="s">
        <v>1262</v>
      </c>
      <c r="E442" t="s">
        <v>15</v>
      </c>
      <c r="F442" t="s">
        <v>1272</v>
      </c>
      <c r="G442" t="s">
        <v>1155</v>
      </c>
      <c r="H442" s="3">
        <v>43195</v>
      </c>
      <c r="I442" t="s">
        <v>17</v>
      </c>
      <c r="J442">
        <v>220</v>
      </c>
      <c r="K442" s="7">
        <v>131.1</v>
      </c>
      <c r="L442" s="2"/>
    </row>
    <row r="443" spans="1:12" x14ac:dyDescent="0.3">
      <c r="A443" t="s">
        <v>179</v>
      </c>
      <c r="B443" t="s">
        <v>180</v>
      </c>
      <c r="C443" s="2">
        <v>35</v>
      </c>
      <c r="D443" s="2" t="s">
        <v>1261</v>
      </c>
      <c r="E443" t="s">
        <v>15</v>
      </c>
      <c r="F443" t="s">
        <v>11</v>
      </c>
      <c r="G443" t="s">
        <v>1156</v>
      </c>
      <c r="H443" s="3">
        <v>43881</v>
      </c>
      <c r="I443" t="s">
        <v>17</v>
      </c>
      <c r="J443">
        <v>200</v>
      </c>
      <c r="K443" s="7">
        <v>422.05</v>
      </c>
      <c r="L443" s="2"/>
    </row>
    <row r="444" spans="1:12" x14ac:dyDescent="0.3">
      <c r="A444" t="s">
        <v>185</v>
      </c>
      <c r="B444" t="s">
        <v>186</v>
      </c>
      <c r="C444" s="2">
        <v>70</v>
      </c>
      <c r="D444" s="2" t="s">
        <v>1262</v>
      </c>
      <c r="E444" t="s">
        <v>15</v>
      </c>
      <c r="F444" t="s">
        <v>16</v>
      </c>
      <c r="G444" t="s">
        <v>1272</v>
      </c>
      <c r="H444" s="3">
        <v>43800</v>
      </c>
      <c r="I444" t="s">
        <v>17</v>
      </c>
      <c r="J444">
        <v>146</v>
      </c>
      <c r="K444" s="7">
        <v>189.63</v>
      </c>
      <c r="L444" s="2"/>
    </row>
    <row r="445" spans="1:12" x14ac:dyDescent="0.3">
      <c r="A445" t="s">
        <v>193</v>
      </c>
      <c r="B445" t="s">
        <v>194</v>
      </c>
      <c r="C445" s="2">
        <v>60</v>
      </c>
      <c r="D445" s="2" t="s">
        <v>1262</v>
      </c>
      <c r="E445" t="s">
        <v>10</v>
      </c>
      <c r="F445" t="s">
        <v>11</v>
      </c>
      <c r="G445" t="s">
        <v>1157</v>
      </c>
      <c r="H445" s="3">
        <v>43845</v>
      </c>
      <c r="I445" t="s">
        <v>17</v>
      </c>
      <c r="J445">
        <v>220</v>
      </c>
      <c r="K445" s="7">
        <v>155.01</v>
      </c>
      <c r="L445" s="2"/>
    </row>
    <row r="446" spans="1:12" x14ac:dyDescent="0.3">
      <c r="A446" t="s">
        <v>195</v>
      </c>
      <c r="B446" t="s">
        <v>196</v>
      </c>
      <c r="C446" s="2">
        <v>70</v>
      </c>
      <c r="D446" s="2" t="s">
        <v>1262</v>
      </c>
      <c r="E446" t="s">
        <v>15</v>
      </c>
      <c r="F446" t="s">
        <v>11</v>
      </c>
      <c r="G446" t="s">
        <v>1154</v>
      </c>
      <c r="H446" s="3">
        <v>43881</v>
      </c>
      <c r="I446" t="s">
        <v>17</v>
      </c>
      <c r="J446">
        <v>200</v>
      </c>
      <c r="K446" s="7">
        <v>110.2</v>
      </c>
      <c r="L446" s="2"/>
    </row>
    <row r="447" spans="1:12" x14ac:dyDescent="0.3">
      <c r="A447" t="s">
        <v>208</v>
      </c>
      <c r="B447" t="s">
        <v>1239</v>
      </c>
      <c r="C447" s="2">
        <v>40</v>
      </c>
      <c r="D447" s="2" t="s">
        <v>1260</v>
      </c>
      <c r="E447" t="s">
        <v>15</v>
      </c>
      <c r="F447" t="s">
        <v>1272</v>
      </c>
      <c r="G447" t="s">
        <v>1157</v>
      </c>
      <c r="H447" s="3">
        <v>43800</v>
      </c>
      <c r="I447" t="s">
        <v>17</v>
      </c>
      <c r="J447">
        <v>146</v>
      </c>
      <c r="K447" s="7">
        <v>331.26</v>
      </c>
      <c r="L447" s="2"/>
    </row>
    <row r="448" spans="1:12" x14ac:dyDescent="0.3">
      <c r="A448" t="s">
        <v>220</v>
      </c>
      <c r="B448" t="s">
        <v>221</v>
      </c>
      <c r="C448" s="2">
        <v>35</v>
      </c>
      <c r="D448" s="2" t="s">
        <v>1261</v>
      </c>
      <c r="E448" t="s">
        <v>15</v>
      </c>
      <c r="F448" t="s">
        <v>20</v>
      </c>
      <c r="G448" t="s">
        <v>1156</v>
      </c>
      <c r="H448" s="3">
        <v>43845</v>
      </c>
      <c r="I448" t="s">
        <v>17</v>
      </c>
      <c r="J448">
        <v>220</v>
      </c>
      <c r="K448" s="7">
        <v>359.98</v>
      </c>
      <c r="L448" s="2"/>
    </row>
    <row r="449" spans="1:12" x14ac:dyDescent="0.3">
      <c r="A449" t="s">
        <v>226</v>
      </c>
      <c r="B449" t="s">
        <v>227</v>
      </c>
      <c r="C449" s="2">
        <v>60</v>
      </c>
      <c r="D449" s="2" t="s">
        <v>1262</v>
      </c>
      <c r="E449" t="s">
        <v>10</v>
      </c>
      <c r="F449" t="s">
        <v>20</v>
      </c>
      <c r="G449" t="s">
        <v>1155</v>
      </c>
      <c r="H449" s="3">
        <v>43845</v>
      </c>
      <c r="I449" t="s">
        <v>17</v>
      </c>
      <c r="J449">
        <v>220</v>
      </c>
      <c r="K449" s="7">
        <v>149.31</v>
      </c>
      <c r="L449" s="2"/>
    </row>
    <row r="450" spans="1:12" x14ac:dyDescent="0.3">
      <c r="A450" t="s">
        <v>228</v>
      </c>
      <c r="B450" t="s">
        <v>229</v>
      </c>
      <c r="C450" s="2">
        <v>35</v>
      </c>
      <c r="D450" s="2" t="s">
        <v>1261</v>
      </c>
      <c r="E450" t="s">
        <v>15</v>
      </c>
      <c r="F450" t="s">
        <v>16</v>
      </c>
      <c r="G450" t="s">
        <v>1155</v>
      </c>
      <c r="H450" s="3">
        <v>43845</v>
      </c>
      <c r="I450" t="s">
        <v>17</v>
      </c>
      <c r="J450">
        <v>200</v>
      </c>
      <c r="K450" s="7">
        <v>352.45</v>
      </c>
      <c r="L450" s="2"/>
    </row>
    <row r="451" spans="1:12" x14ac:dyDescent="0.3">
      <c r="A451" t="s">
        <v>258</v>
      </c>
      <c r="B451" t="s">
        <v>259</v>
      </c>
      <c r="C451" s="2">
        <v>70</v>
      </c>
      <c r="D451" s="2" t="s">
        <v>1262</v>
      </c>
      <c r="E451" t="s">
        <v>15</v>
      </c>
      <c r="F451" t="s">
        <v>16</v>
      </c>
      <c r="G451" t="s">
        <v>1157</v>
      </c>
      <c r="H451" s="3">
        <v>43881</v>
      </c>
      <c r="I451" t="s">
        <v>17</v>
      </c>
      <c r="J451">
        <v>146</v>
      </c>
      <c r="K451" s="7">
        <v>160.22999999999999</v>
      </c>
      <c r="L451" s="2"/>
    </row>
    <row r="452" spans="1:12" x14ac:dyDescent="0.3">
      <c r="A452" t="s">
        <v>261</v>
      </c>
      <c r="B452" t="s">
        <v>262</v>
      </c>
      <c r="C452" s="2">
        <v>60</v>
      </c>
      <c r="D452" s="2" t="s">
        <v>1262</v>
      </c>
      <c r="E452" t="s">
        <v>15</v>
      </c>
      <c r="F452" t="s">
        <v>16</v>
      </c>
      <c r="G452" t="s">
        <v>1157</v>
      </c>
      <c r="H452" s="3">
        <v>43845</v>
      </c>
      <c r="I452" t="s">
        <v>17</v>
      </c>
      <c r="J452">
        <v>180</v>
      </c>
      <c r="K452" s="7">
        <v>362.27</v>
      </c>
      <c r="L452" s="2"/>
    </row>
    <row r="453" spans="1:12" x14ac:dyDescent="0.3">
      <c r="A453" t="s">
        <v>276</v>
      </c>
      <c r="B453" t="s">
        <v>1245</v>
      </c>
      <c r="C453" s="2">
        <v>70</v>
      </c>
      <c r="D453" s="2" t="s">
        <v>1262</v>
      </c>
      <c r="E453" t="s">
        <v>15</v>
      </c>
      <c r="F453" t="s">
        <v>1272</v>
      </c>
      <c r="G453" t="s">
        <v>1157</v>
      </c>
      <c r="H453" s="3">
        <v>43881</v>
      </c>
      <c r="I453" t="s">
        <v>17</v>
      </c>
      <c r="J453">
        <v>146</v>
      </c>
      <c r="K453" s="7">
        <v>113.57</v>
      </c>
      <c r="L453" s="2"/>
    </row>
    <row r="454" spans="1:12" x14ac:dyDescent="0.3">
      <c r="A454" t="s">
        <v>281</v>
      </c>
      <c r="B454" t="s">
        <v>282</v>
      </c>
      <c r="C454" s="2">
        <v>46</v>
      </c>
      <c r="D454" s="2" t="s">
        <v>1260</v>
      </c>
      <c r="E454" t="s">
        <v>15</v>
      </c>
      <c r="F454" t="s">
        <v>1272</v>
      </c>
      <c r="G454" t="s">
        <v>1154</v>
      </c>
      <c r="H454" s="3">
        <v>43845</v>
      </c>
      <c r="I454" t="s">
        <v>17</v>
      </c>
      <c r="J454">
        <v>180</v>
      </c>
      <c r="K454" s="7">
        <v>180.04</v>
      </c>
      <c r="L454" s="2"/>
    </row>
    <row r="455" spans="1:12" x14ac:dyDescent="0.3">
      <c r="A455" t="s">
        <v>291</v>
      </c>
      <c r="B455" t="s">
        <v>292</v>
      </c>
      <c r="C455" s="2">
        <v>40</v>
      </c>
      <c r="D455" s="2" t="s">
        <v>1260</v>
      </c>
      <c r="E455" t="s">
        <v>15</v>
      </c>
      <c r="F455" t="s">
        <v>1272</v>
      </c>
      <c r="G455" t="s">
        <v>1155</v>
      </c>
      <c r="H455" s="3">
        <v>43195</v>
      </c>
      <c r="I455" t="s">
        <v>17</v>
      </c>
      <c r="J455">
        <v>160</v>
      </c>
      <c r="K455" s="7">
        <v>50.04</v>
      </c>
      <c r="L455" s="2"/>
    </row>
    <row r="456" spans="1:12" x14ac:dyDescent="0.3">
      <c r="A456" t="s">
        <v>296</v>
      </c>
      <c r="B456" t="s">
        <v>124</v>
      </c>
      <c r="C456" s="2">
        <v>35</v>
      </c>
      <c r="D456" s="2" t="s">
        <v>1261</v>
      </c>
      <c r="E456" t="s">
        <v>15</v>
      </c>
      <c r="F456" t="s">
        <v>20</v>
      </c>
      <c r="G456" t="s">
        <v>1157</v>
      </c>
      <c r="H456" s="3">
        <v>43549</v>
      </c>
      <c r="I456" t="s">
        <v>17</v>
      </c>
      <c r="J456">
        <v>180</v>
      </c>
      <c r="K456" s="7">
        <v>111.25</v>
      </c>
      <c r="L456" s="2"/>
    </row>
    <row r="457" spans="1:12" x14ac:dyDescent="0.3">
      <c r="A457" t="s">
        <v>298</v>
      </c>
      <c r="B457" t="s">
        <v>299</v>
      </c>
      <c r="C457" s="2">
        <v>35</v>
      </c>
      <c r="D457" s="2" t="s">
        <v>1261</v>
      </c>
      <c r="E457" t="s">
        <v>15</v>
      </c>
      <c r="F457" t="s">
        <v>16</v>
      </c>
      <c r="G457" t="s">
        <v>1155</v>
      </c>
      <c r="H457" s="3">
        <v>43195</v>
      </c>
      <c r="I457" t="s">
        <v>17</v>
      </c>
      <c r="J457">
        <v>180</v>
      </c>
      <c r="K457" s="7">
        <v>257.29000000000002</v>
      </c>
      <c r="L457" s="2"/>
    </row>
    <row r="458" spans="1:12" x14ac:dyDescent="0.3">
      <c r="A458" t="s">
        <v>312</v>
      </c>
      <c r="B458" t="s">
        <v>1246</v>
      </c>
      <c r="C458" s="2">
        <v>35</v>
      </c>
      <c r="D458" s="2" t="s">
        <v>1261</v>
      </c>
      <c r="E458" t="s">
        <v>15</v>
      </c>
      <c r="F458" t="s">
        <v>20</v>
      </c>
      <c r="G458" t="s">
        <v>1154</v>
      </c>
      <c r="H458" s="3">
        <v>43845</v>
      </c>
      <c r="I458" t="s">
        <v>17</v>
      </c>
      <c r="J458">
        <v>160</v>
      </c>
      <c r="K458" s="7">
        <v>273.07</v>
      </c>
      <c r="L458" s="2"/>
    </row>
    <row r="459" spans="1:12" x14ac:dyDescent="0.3">
      <c r="A459" t="s">
        <v>328</v>
      </c>
      <c r="B459" t="s">
        <v>9</v>
      </c>
      <c r="C459" s="2">
        <v>40</v>
      </c>
      <c r="D459" s="2" t="s">
        <v>1260</v>
      </c>
      <c r="E459" t="s">
        <v>15</v>
      </c>
      <c r="F459" t="s">
        <v>20</v>
      </c>
      <c r="G459" t="s">
        <v>1154</v>
      </c>
      <c r="H459" s="3">
        <v>43881</v>
      </c>
      <c r="I459" t="s">
        <v>17</v>
      </c>
      <c r="J459">
        <v>220</v>
      </c>
      <c r="K459" s="7">
        <v>131.72999999999999</v>
      </c>
      <c r="L459" s="2"/>
    </row>
    <row r="460" spans="1:12" x14ac:dyDescent="0.3">
      <c r="A460" t="s">
        <v>332</v>
      </c>
      <c r="B460" t="s">
        <v>132</v>
      </c>
      <c r="C460" s="2">
        <v>46</v>
      </c>
      <c r="D460" s="2" t="s">
        <v>1260</v>
      </c>
      <c r="E460" t="s">
        <v>15</v>
      </c>
      <c r="F460" t="s">
        <v>20</v>
      </c>
      <c r="G460" t="s">
        <v>1157</v>
      </c>
      <c r="H460" s="3">
        <v>43549</v>
      </c>
      <c r="I460" t="s">
        <v>17</v>
      </c>
      <c r="J460">
        <v>180</v>
      </c>
      <c r="K460" s="7">
        <v>480.37</v>
      </c>
      <c r="L460" s="2"/>
    </row>
    <row r="461" spans="1:12" x14ac:dyDescent="0.3">
      <c r="A461" t="s">
        <v>334</v>
      </c>
      <c r="B461" t="s">
        <v>124</v>
      </c>
      <c r="C461" s="2">
        <v>70</v>
      </c>
      <c r="D461" s="2" t="s">
        <v>1262</v>
      </c>
      <c r="E461" t="s">
        <v>15</v>
      </c>
      <c r="F461" t="s">
        <v>27</v>
      </c>
      <c r="G461" t="s">
        <v>1156</v>
      </c>
      <c r="H461" s="3">
        <v>43845</v>
      </c>
      <c r="I461" t="s">
        <v>17</v>
      </c>
      <c r="J461">
        <v>146</v>
      </c>
      <c r="K461" s="7">
        <v>177.93</v>
      </c>
      <c r="L461" s="2"/>
    </row>
    <row r="462" spans="1:12" x14ac:dyDescent="0.3">
      <c r="A462" t="s">
        <v>337</v>
      </c>
      <c r="B462" t="s">
        <v>130</v>
      </c>
      <c r="C462" s="2">
        <v>40</v>
      </c>
      <c r="D462" s="2" t="s">
        <v>1260</v>
      </c>
      <c r="E462" t="s">
        <v>15</v>
      </c>
      <c r="F462" t="s">
        <v>16</v>
      </c>
      <c r="G462" t="s">
        <v>1157</v>
      </c>
      <c r="H462" s="3">
        <v>43195</v>
      </c>
      <c r="I462" t="s">
        <v>17</v>
      </c>
      <c r="J462">
        <v>180</v>
      </c>
      <c r="K462" s="7">
        <v>416.55</v>
      </c>
      <c r="L462" s="2"/>
    </row>
    <row r="463" spans="1:12" x14ac:dyDescent="0.3">
      <c r="A463" t="s">
        <v>343</v>
      </c>
      <c r="B463" t="s">
        <v>126</v>
      </c>
      <c r="C463" s="2">
        <v>35</v>
      </c>
      <c r="D463" s="2" t="s">
        <v>1261</v>
      </c>
      <c r="E463" t="s">
        <v>10</v>
      </c>
      <c r="F463" t="s">
        <v>27</v>
      </c>
      <c r="G463" t="s">
        <v>1157</v>
      </c>
      <c r="H463" s="3">
        <v>43881</v>
      </c>
      <c r="I463" t="s">
        <v>17</v>
      </c>
      <c r="J463">
        <v>160</v>
      </c>
      <c r="K463" s="7">
        <v>65.23</v>
      </c>
      <c r="L463" s="2"/>
    </row>
    <row r="464" spans="1:12" x14ac:dyDescent="0.3">
      <c r="A464" t="s">
        <v>346</v>
      </c>
      <c r="B464" t="s">
        <v>9</v>
      </c>
      <c r="C464" s="2">
        <v>25</v>
      </c>
      <c r="D464" s="2" t="s">
        <v>1259</v>
      </c>
      <c r="E464" t="s">
        <v>15</v>
      </c>
      <c r="F464" t="s">
        <v>20</v>
      </c>
      <c r="G464" t="s">
        <v>1157</v>
      </c>
      <c r="H464" s="3">
        <v>43800</v>
      </c>
      <c r="I464" t="s">
        <v>17</v>
      </c>
      <c r="J464">
        <v>160</v>
      </c>
      <c r="K464" s="7">
        <v>375.63</v>
      </c>
      <c r="L464" s="2"/>
    </row>
    <row r="465" spans="1:12" x14ac:dyDescent="0.3">
      <c r="A465" t="s">
        <v>348</v>
      </c>
      <c r="B465" t="s">
        <v>122</v>
      </c>
      <c r="C465" s="2">
        <v>60</v>
      </c>
      <c r="D465" s="2" t="s">
        <v>1262</v>
      </c>
      <c r="E465" t="s">
        <v>15</v>
      </c>
      <c r="F465" t="s">
        <v>16</v>
      </c>
      <c r="G465" t="s">
        <v>1155</v>
      </c>
      <c r="H465" s="3">
        <v>43800</v>
      </c>
      <c r="I465" t="s">
        <v>17</v>
      </c>
      <c r="J465">
        <v>220</v>
      </c>
      <c r="K465" s="7">
        <v>66.25</v>
      </c>
      <c r="L465" s="2"/>
    </row>
    <row r="466" spans="1:12" x14ac:dyDescent="0.3">
      <c r="A466" t="s">
        <v>358</v>
      </c>
      <c r="B466" t="s">
        <v>126</v>
      </c>
      <c r="C466" s="2">
        <v>60</v>
      </c>
      <c r="D466" s="2" t="s">
        <v>1262</v>
      </c>
      <c r="E466" t="s">
        <v>15</v>
      </c>
      <c r="F466" t="s">
        <v>1272</v>
      </c>
      <c r="G466" t="s">
        <v>1156</v>
      </c>
      <c r="H466" s="3">
        <v>43800</v>
      </c>
      <c r="I466" t="s">
        <v>17</v>
      </c>
      <c r="J466">
        <v>180</v>
      </c>
      <c r="K466" s="7">
        <v>184.7</v>
      </c>
      <c r="L466" s="2"/>
    </row>
    <row r="467" spans="1:12" x14ac:dyDescent="0.3">
      <c r="A467" t="s">
        <v>360</v>
      </c>
      <c r="B467" t="s">
        <v>130</v>
      </c>
      <c r="C467" s="2">
        <v>40</v>
      </c>
      <c r="D467" s="2" t="s">
        <v>1260</v>
      </c>
      <c r="E467" t="s">
        <v>15</v>
      </c>
      <c r="F467" t="s">
        <v>16</v>
      </c>
      <c r="G467" t="s">
        <v>1154</v>
      </c>
      <c r="H467" s="3">
        <v>43881</v>
      </c>
      <c r="I467" t="s">
        <v>17</v>
      </c>
      <c r="J467">
        <v>146</v>
      </c>
      <c r="K467" s="7">
        <v>334.83</v>
      </c>
      <c r="L467" s="2"/>
    </row>
    <row r="468" spans="1:12" x14ac:dyDescent="0.3">
      <c r="A468" t="s">
        <v>366</v>
      </c>
      <c r="B468" t="s">
        <v>126</v>
      </c>
      <c r="C468" s="2">
        <v>40</v>
      </c>
      <c r="D468" s="2" t="s">
        <v>1260</v>
      </c>
      <c r="E468" t="s">
        <v>10</v>
      </c>
      <c r="F468" t="s">
        <v>27</v>
      </c>
      <c r="G468" t="s">
        <v>1156</v>
      </c>
      <c r="H468" s="3">
        <v>43549</v>
      </c>
      <c r="I468" t="s">
        <v>17</v>
      </c>
      <c r="J468">
        <v>160</v>
      </c>
      <c r="K468" s="7">
        <v>180.99</v>
      </c>
      <c r="L468" s="2"/>
    </row>
    <row r="469" spans="1:12" x14ac:dyDescent="0.3">
      <c r="A469" t="s">
        <v>367</v>
      </c>
      <c r="B469" t="s">
        <v>134</v>
      </c>
      <c r="C469" s="2">
        <v>46</v>
      </c>
      <c r="D469" s="2" t="s">
        <v>1260</v>
      </c>
      <c r="E469" t="s">
        <v>10</v>
      </c>
      <c r="F469" t="s">
        <v>1272</v>
      </c>
      <c r="G469" t="s">
        <v>1272</v>
      </c>
      <c r="H469" s="3">
        <v>43549</v>
      </c>
      <c r="I469" t="s">
        <v>17</v>
      </c>
      <c r="J469">
        <v>160</v>
      </c>
      <c r="K469" s="7">
        <v>399.15</v>
      </c>
      <c r="L469" s="2"/>
    </row>
    <row r="470" spans="1:12" x14ac:dyDescent="0.3">
      <c r="A470" t="s">
        <v>372</v>
      </c>
      <c r="B470" t="s">
        <v>122</v>
      </c>
      <c r="C470" s="2">
        <v>60</v>
      </c>
      <c r="D470" s="2" t="s">
        <v>1262</v>
      </c>
      <c r="E470" t="s">
        <v>15</v>
      </c>
      <c r="F470" t="s">
        <v>16</v>
      </c>
      <c r="G470" t="s">
        <v>1154</v>
      </c>
      <c r="H470" s="3">
        <v>43195</v>
      </c>
      <c r="I470" t="s">
        <v>17</v>
      </c>
      <c r="J470">
        <v>146</v>
      </c>
      <c r="K470" s="7">
        <v>312.19</v>
      </c>
      <c r="L470" s="2"/>
    </row>
    <row r="471" spans="1:12" x14ac:dyDescent="0.3">
      <c r="A471" t="s">
        <v>374</v>
      </c>
      <c r="B471" t="s">
        <v>134</v>
      </c>
      <c r="C471" s="2">
        <v>70</v>
      </c>
      <c r="D471" s="2" t="s">
        <v>1262</v>
      </c>
      <c r="E471" t="s">
        <v>15</v>
      </c>
      <c r="F471" t="s">
        <v>1272</v>
      </c>
      <c r="G471" t="s">
        <v>1272</v>
      </c>
      <c r="H471" s="3">
        <v>43845</v>
      </c>
      <c r="I471" t="s">
        <v>17</v>
      </c>
      <c r="J471">
        <v>200</v>
      </c>
      <c r="K471" s="7">
        <v>173.73</v>
      </c>
      <c r="L471" s="2"/>
    </row>
    <row r="472" spans="1:12" x14ac:dyDescent="0.3">
      <c r="A472" t="s">
        <v>377</v>
      </c>
      <c r="B472" t="s">
        <v>120</v>
      </c>
      <c r="C472" s="2">
        <v>60</v>
      </c>
      <c r="D472" s="2" t="s">
        <v>1262</v>
      </c>
      <c r="E472" t="s">
        <v>15</v>
      </c>
      <c r="F472" t="s">
        <v>16</v>
      </c>
      <c r="G472" t="s">
        <v>1272</v>
      </c>
      <c r="H472" s="3">
        <v>43800</v>
      </c>
      <c r="I472" t="s">
        <v>17</v>
      </c>
      <c r="J472">
        <v>160</v>
      </c>
      <c r="K472" s="7">
        <v>371.73</v>
      </c>
      <c r="L472" s="2"/>
    </row>
    <row r="473" spans="1:12" x14ac:dyDescent="0.3">
      <c r="A473" t="s">
        <v>379</v>
      </c>
      <c r="B473" t="s">
        <v>130</v>
      </c>
      <c r="C473" s="2">
        <v>70</v>
      </c>
      <c r="D473" s="2" t="s">
        <v>1262</v>
      </c>
      <c r="E473" t="s">
        <v>10</v>
      </c>
      <c r="F473" t="s">
        <v>11</v>
      </c>
      <c r="G473" t="s">
        <v>1155</v>
      </c>
      <c r="H473" s="3">
        <v>43845</v>
      </c>
      <c r="I473" t="s">
        <v>17</v>
      </c>
      <c r="J473">
        <v>160</v>
      </c>
      <c r="K473" s="7">
        <v>423.01</v>
      </c>
      <c r="L473" s="2"/>
    </row>
    <row r="474" spans="1:12" x14ac:dyDescent="0.3">
      <c r="A474" t="s">
        <v>385</v>
      </c>
      <c r="B474" t="s">
        <v>303</v>
      </c>
      <c r="C474" s="2">
        <v>40</v>
      </c>
      <c r="D474" s="2" t="s">
        <v>1260</v>
      </c>
      <c r="E474" t="s">
        <v>10</v>
      </c>
      <c r="F474" t="s">
        <v>11</v>
      </c>
      <c r="G474" t="s">
        <v>1154</v>
      </c>
      <c r="H474" s="3">
        <v>43549</v>
      </c>
      <c r="I474" t="s">
        <v>17</v>
      </c>
      <c r="J474">
        <v>200</v>
      </c>
      <c r="K474" s="7">
        <v>275.08999999999997</v>
      </c>
      <c r="L474" s="2"/>
    </row>
    <row r="475" spans="1:12" x14ac:dyDescent="0.3">
      <c r="A475" t="s">
        <v>387</v>
      </c>
      <c r="B475" t="s">
        <v>124</v>
      </c>
      <c r="C475" s="2">
        <v>60</v>
      </c>
      <c r="D475" s="2" t="s">
        <v>1262</v>
      </c>
      <c r="E475" t="s">
        <v>10</v>
      </c>
      <c r="F475" t="s">
        <v>1272</v>
      </c>
      <c r="G475" t="s">
        <v>1155</v>
      </c>
      <c r="H475" s="3">
        <v>43195</v>
      </c>
      <c r="I475" t="s">
        <v>17</v>
      </c>
      <c r="J475">
        <v>160</v>
      </c>
      <c r="K475" s="7">
        <v>365.54</v>
      </c>
      <c r="L475" s="2"/>
    </row>
    <row r="476" spans="1:12" x14ac:dyDescent="0.3">
      <c r="A476" t="s">
        <v>388</v>
      </c>
      <c r="B476" t="s">
        <v>124</v>
      </c>
      <c r="C476" s="2">
        <v>25</v>
      </c>
      <c r="D476" s="2" t="s">
        <v>1259</v>
      </c>
      <c r="E476" t="s">
        <v>10</v>
      </c>
      <c r="F476" t="s">
        <v>16</v>
      </c>
      <c r="G476" t="s">
        <v>1154</v>
      </c>
      <c r="H476" s="3">
        <v>43195</v>
      </c>
      <c r="I476" t="s">
        <v>17</v>
      </c>
      <c r="J476">
        <v>200</v>
      </c>
      <c r="K476" s="7">
        <v>297.44</v>
      </c>
      <c r="L476" s="2"/>
    </row>
    <row r="477" spans="1:12" x14ac:dyDescent="0.3">
      <c r="A477" t="s">
        <v>389</v>
      </c>
      <c r="B477" t="s">
        <v>120</v>
      </c>
      <c r="C477" s="2">
        <v>60</v>
      </c>
      <c r="D477" s="2" t="s">
        <v>1262</v>
      </c>
      <c r="E477" t="s">
        <v>15</v>
      </c>
      <c r="F477" t="s">
        <v>20</v>
      </c>
      <c r="G477" t="s">
        <v>1154</v>
      </c>
      <c r="H477" s="3">
        <v>43845</v>
      </c>
      <c r="I477" t="s">
        <v>17</v>
      </c>
      <c r="J477">
        <v>220</v>
      </c>
      <c r="K477" s="7">
        <v>455.44</v>
      </c>
      <c r="L477" s="2"/>
    </row>
    <row r="478" spans="1:12" x14ac:dyDescent="0.3">
      <c r="A478" t="s">
        <v>397</v>
      </c>
      <c r="B478" t="s">
        <v>132</v>
      </c>
      <c r="C478" s="2">
        <v>40</v>
      </c>
      <c r="D478" s="2" t="s">
        <v>1260</v>
      </c>
      <c r="E478" t="s">
        <v>10</v>
      </c>
      <c r="F478" t="s">
        <v>16</v>
      </c>
      <c r="G478" t="s">
        <v>1156</v>
      </c>
      <c r="H478" s="3">
        <v>43800</v>
      </c>
      <c r="I478" t="s">
        <v>17</v>
      </c>
      <c r="J478">
        <v>146</v>
      </c>
      <c r="K478" s="7">
        <v>313.87</v>
      </c>
      <c r="L478" s="2"/>
    </row>
    <row r="479" spans="1:12" x14ac:dyDescent="0.3">
      <c r="A479" t="s">
        <v>400</v>
      </c>
      <c r="B479" t="s">
        <v>122</v>
      </c>
      <c r="C479" s="2">
        <v>46</v>
      </c>
      <c r="D479" s="2" t="s">
        <v>1260</v>
      </c>
      <c r="E479" t="s">
        <v>15</v>
      </c>
      <c r="F479" t="s">
        <v>20</v>
      </c>
      <c r="G479" t="s">
        <v>1156</v>
      </c>
      <c r="H479" s="3">
        <v>43845</v>
      </c>
      <c r="I479" t="s">
        <v>17</v>
      </c>
      <c r="J479">
        <v>220</v>
      </c>
      <c r="K479" s="7">
        <v>186.61</v>
      </c>
      <c r="L479" s="2"/>
    </row>
    <row r="480" spans="1:12" x14ac:dyDescent="0.3">
      <c r="A480" t="s">
        <v>406</v>
      </c>
      <c r="B480" t="s">
        <v>122</v>
      </c>
      <c r="C480" s="2">
        <v>46</v>
      </c>
      <c r="D480" s="2" t="s">
        <v>1260</v>
      </c>
      <c r="E480" t="s">
        <v>10</v>
      </c>
      <c r="F480" t="s">
        <v>16</v>
      </c>
      <c r="G480" t="s">
        <v>1272</v>
      </c>
      <c r="H480" s="3">
        <v>43881</v>
      </c>
      <c r="I480" t="s">
        <v>17</v>
      </c>
      <c r="J480">
        <v>146</v>
      </c>
      <c r="K480" s="7">
        <v>400.41</v>
      </c>
      <c r="L480" s="2"/>
    </row>
    <row r="481" spans="1:12" x14ac:dyDescent="0.3">
      <c r="A481" t="s">
        <v>410</v>
      </c>
      <c r="B481" t="s">
        <v>130</v>
      </c>
      <c r="C481" s="2">
        <v>60</v>
      </c>
      <c r="D481" s="2" t="s">
        <v>1262</v>
      </c>
      <c r="E481" t="s">
        <v>15</v>
      </c>
      <c r="F481" t="s">
        <v>27</v>
      </c>
      <c r="G481" t="s">
        <v>1272</v>
      </c>
      <c r="H481" s="3">
        <v>43845</v>
      </c>
      <c r="I481" t="s">
        <v>17</v>
      </c>
      <c r="J481">
        <v>160</v>
      </c>
      <c r="K481" s="7">
        <v>233.16</v>
      </c>
      <c r="L481" s="2"/>
    </row>
    <row r="482" spans="1:12" x14ac:dyDescent="0.3">
      <c r="A482" t="s">
        <v>415</v>
      </c>
      <c r="B482" t="s">
        <v>132</v>
      </c>
      <c r="C482" s="2">
        <v>35</v>
      </c>
      <c r="D482" s="2" t="s">
        <v>1261</v>
      </c>
      <c r="E482" t="s">
        <v>10</v>
      </c>
      <c r="F482" t="s">
        <v>1272</v>
      </c>
      <c r="G482" t="s">
        <v>1157</v>
      </c>
      <c r="H482" s="3">
        <v>43549</v>
      </c>
      <c r="I482" t="s">
        <v>17</v>
      </c>
      <c r="J482">
        <v>160</v>
      </c>
      <c r="K482" s="7">
        <v>249.92</v>
      </c>
      <c r="L482" s="2"/>
    </row>
    <row r="483" spans="1:12" x14ac:dyDescent="0.3">
      <c r="A483" t="s">
        <v>426</v>
      </c>
      <c r="B483" t="s">
        <v>120</v>
      </c>
      <c r="C483" s="2">
        <v>35</v>
      </c>
      <c r="D483" s="2" t="s">
        <v>1261</v>
      </c>
      <c r="E483" t="s">
        <v>15</v>
      </c>
      <c r="F483" t="s">
        <v>1272</v>
      </c>
      <c r="G483" t="s">
        <v>1272</v>
      </c>
      <c r="H483" s="3">
        <v>43881</v>
      </c>
      <c r="I483" t="s">
        <v>17</v>
      </c>
      <c r="J483">
        <v>146</v>
      </c>
      <c r="K483" s="7">
        <v>427.01</v>
      </c>
      <c r="L483" s="2"/>
    </row>
    <row r="484" spans="1:12" x14ac:dyDescent="0.3">
      <c r="A484" t="s">
        <v>428</v>
      </c>
      <c r="B484" t="s">
        <v>9</v>
      </c>
      <c r="C484" s="2">
        <v>46</v>
      </c>
      <c r="D484" s="2" t="s">
        <v>1260</v>
      </c>
      <c r="E484" t="s">
        <v>10</v>
      </c>
      <c r="F484" t="s">
        <v>27</v>
      </c>
      <c r="G484" t="s">
        <v>1154</v>
      </c>
      <c r="H484" s="3">
        <v>43549</v>
      </c>
      <c r="I484" t="s">
        <v>17</v>
      </c>
      <c r="J484">
        <v>146</v>
      </c>
      <c r="K484" s="7">
        <v>204.14</v>
      </c>
      <c r="L484" s="2"/>
    </row>
    <row r="485" spans="1:12" x14ac:dyDescent="0.3">
      <c r="A485" t="s">
        <v>435</v>
      </c>
      <c r="B485" t="s">
        <v>132</v>
      </c>
      <c r="C485" s="2">
        <v>40</v>
      </c>
      <c r="D485" s="2" t="s">
        <v>1260</v>
      </c>
      <c r="E485" t="s">
        <v>15</v>
      </c>
      <c r="F485" t="s">
        <v>11</v>
      </c>
      <c r="G485" t="s">
        <v>1156</v>
      </c>
      <c r="H485" s="3">
        <v>43881</v>
      </c>
      <c r="I485" t="s">
        <v>17</v>
      </c>
      <c r="J485">
        <v>220</v>
      </c>
      <c r="K485" s="7">
        <v>471.18</v>
      </c>
      <c r="L485" s="2"/>
    </row>
    <row r="486" spans="1:12" x14ac:dyDescent="0.3">
      <c r="A486" t="s">
        <v>443</v>
      </c>
      <c r="B486" t="s">
        <v>124</v>
      </c>
      <c r="C486" s="2">
        <v>25</v>
      </c>
      <c r="D486" s="2" t="s">
        <v>1259</v>
      </c>
      <c r="E486" t="s">
        <v>15</v>
      </c>
      <c r="F486" t="s">
        <v>27</v>
      </c>
      <c r="G486" t="s">
        <v>1157</v>
      </c>
      <c r="H486" s="3">
        <v>43195</v>
      </c>
      <c r="I486" t="s">
        <v>17</v>
      </c>
      <c r="J486">
        <v>180</v>
      </c>
      <c r="K486" s="7">
        <v>371.89</v>
      </c>
      <c r="L486" s="2"/>
    </row>
    <row r="487" spans="1:12" x14ac:dyDescent="0.3">
      <c r="A487" t="s">
        <v>444</v>
      </c>
      <c r="B487" t="s">
        <v>130</v>
      </c>
      <c r="C487" s="2">
        <v>25</v>
      </c>
      <c r="D487" s="2" t="s">
        <v>1259</v>
      </c>
      <c r="E487" t="s">
        <v>10</v>
      </c>
      <c r="F487" t="s">
        <v>1272</v>
      </c>
      <c r="G487" t="s">
        <v>1155</v>
      </c>
      <c r="H487" s="3">
        <v>43881</v>
      </c>
      <c r="I487" t="s">
        <v>17</v>
      </c>
      <c r="J487">
        <v>200</v>
      </c>
      <c r="K487" s="7">
        <v>355.12</v>
      </c>
      <c r="L487" s="2"/>
    </row>
    <row r="488" spans="1:12" x14ac:dyDescent="0.3">
      <c r="A488" t="s">
        <v>445</v>
      </c>
      <c r="B488" t="s">
        <v>126</v>
      </c>
      <c r="C488" s="2">
        <v>60</v>
      </c>
      <c r="D488" s="2" t="s">
        <v>1262</v>
      </c>
      <c r="E488" t="s">
        <v>10</v>
      </c>
      <c r="F488" t="s">
        <v>11</v>
      </c>
      <c r="G488" t="s">
        <v>1157</v>
      </c>
      <c r="H488" s="3">
        <v>43881</v>
      </c>
      <c r="I488" t="s">
        <v>17</v>
      </c>
      <c r="J488">
        <v>160</v>
      </c>
      <c r="K488" s="7">
        <v>207.87</v>
      </c>
      <c r="L488" s="2"/>
    </row>
    <row r="489" spans="1:12" x14ac:dyDescent="0.3">
      <c r="A489" t="s">
        <v>447</v>
      </c>
      <c r="B489" t="s">
        <v>9</v>
      </c>
      <c r="C489" s="2">
        <v>40</v>
      </c>
      <c r="D489" s="2" t="s">
        <v>1260</v>
      </c>
      <c r="E489" t="s">
        <v>10</v>
      </c>
      <c r="F489" t="s">
        <v>16</v>
      </c>
      <c r="G489" t="s">
        <v>1157</v>
      </c>
      <c r="H489" s="3">
        <v>43549</v>
      </c>
      <c r="I489" t="s">
        <v>17</v>
      </c>
      <c r="J489">
        <v>180</v>
      </c>
      <c r="K489" s="7">
        <v>56.2</v>
      </c>
      <c r="L489" s="2"/>
    </row>
    <row r="490" spans="1:12" x14ac:dyDescent="0.3">
      <c r="A490" t="s">
        <v>455</v>
      </c>
      <c r="B490" t="s">
        <v>9</v>
      </c>
      <c r="C490" s="2">
        <v>35</v>
      </c>
      <c r="D490" s="2" t="s">
        <v>1261</v>
      </c>
      <c r="E490" t="s">
        <v>15</v>
      </c>
      <c r="F490" t="s">
        <v>1272</v>
      </c>
      <c r="G490" t="s">
        <v>1272</v>
      </c>
      <c r="H490" s="3">
        <v>43845</v>
      </c>
      <c r="I490" t="s">
        <v>17</v>
      </c>
      <c r="J490">
        <v>220</v>
      </c>
      <c r="K490" s="7">
        <v>410.86</v>
      </c>
      <c r="L490" s="2"/>
    </row>
    <row r="491" spans="1:12" x14ac:dyDescent="0.3">
      <c r="A491" t="s">
        <v>458</v>
      </c>
      <c r="B491" t="s">
        <v>9</v>
      </c>
      <c r="C491" s="2">
        <v>40</v>
      </c>
      <c r="D491" s="2" t="s">
        <v>1260</v>
      </c>
      <c r="E491" t="s">
        <v>10</v>
      </c>
      <c r="F491" t="s">
        <v>16</v>
      </c>
      <c r="G491" t="s">
        <v>1154</v>
      </c>
      <c r="H491" s="3">
        <v>43800</v>
      </c>
      <c r="I491" t="s">
        <v>17</v>
      </c>
      <c r="J491">
        <v>180</v>
      </c>
      <c r="K491" s="7">
        <v>129.29</v>
      </c>
      <c r="L491" s="2"/>
    </row>
    <row r="492" spans="1:12" x14ac:dyDescent="0.3">
      <c r="A492" t="s">
        <v>461</v>
      </c>
      <c r="B492" t="s">
        <v>120</v>
      </c>
      <c r="C492" s="2">
        <v>60</v>
      </c>
      <c r="D492" s="2" t="s">
        <v>1262</v>
      </c>
      <c r="E492" t="s">
        <v>15</v>
      </c>
      <c r="F492" t="s">
        <v>1272</v>
      </c>
      <c r="G492" t="s">
        <v>1154</v>
      </c>
      <c r="H492" s="3">
        <v>43195</v>
      </c>
      <c r="I492" t="s">
        <v>17</v>
      </c>
      <c r="J492">
        <v>180</v>
      </c>
      <c r="K492" s="7">
        <v>362.49</v>
      </c>
      <c r="L492" s="2"/>
    </row>
    <row r="493" spans="1:12" x14ac:dyDescent="0.3">
      <c r="A493" t="s">
        <v>462</v>
      </c>
      <c r="B493" t="s">
        <v>9</v>
      </c>
      <c r="C493" s="2">
        <v>46</v>
      </c>
      <c r="D493" s="2" t="s">
        <v>1260</v>
      </c>
      <c r="E493" t="s">
        <v>15</v>
      </c>
      <c r="F493" t="s">
        <v>11</v>
      </c>
      <c r="G493" t="s">
        <v>1272</v>
      </c>
      <c r="H493" s="3">
        <v>43800</v>
      </c>
      <c r="I493" t="s">
        <v>17</v>
      </c>
      <c r="J493">
        <v>146</v>
      </c>
      <c r="K493" s="7">
        <v>255.89</v>
      </c>
      <c r="L493" s="2"/>
    </row>
    <row r="494" spans="1:12" x14ac:dyDescent="0.3">
      <c r="A494" t="s">
        <v>465</v>
      </c>
      <c r="B494" t="s">
        <v>134</v>
      </c>
      <c r="C494" s="2">
        <v>25</v>
      </c>
      <c r="D494" s="2" t="s">
        <v>1259</v>
      </c>
      <c r="E494" t="s">
        <v>15</v>
      </c>
      <c r="F494" t="s">
        <v>11</v>
      </c>
      <c r="G494" t="s">
        <v>1157</v>
      </c>
      <c r="H494" s="3">
        <v>43881</v>
      </c>
      <c r="I494" t="s">
        <v>17</v>
      </c>
      <c r="J494">
        <v>160</v>
      </c>
      <c r="K494" s="7">
        <v>486.5</v>
      </c>
      <c r="L494" s="2"/>
    </row>
    <row r="495" spans="1:12" x14ac:dyDescent="0.3">
      <c r="A495" t="s">
        <v>471</v>
      </c>
      <c r="B495" t="s">
        <v>122</v>
      </c>
      <c r="C495" s="2">
        <v>46</v>
      </c>
      <c r="D495" s="2" t="s">
        <v>1260</v>
      </c>
      <c r="E495" t="s">
        <v>15</v>
      </c>
      <c r="F495" t="s">
        <v>20</v>
      </c>
      <c r="G495" t="s">
        <v>1157</v>
      </c>
      <c r="H495" s="3">
        <v>43800</v>
      </c>
      <c r="I495" t="s">
        <v>17</v>
      </c>
      <c r="J495">
        <v>220</v>
      </c>
      <c r="K495" s="7">
        <v>235.27</v>
      </c>
      <c r="L495" s="2"/>
    </row>
    <row r="496" spans="1:12" x14ac:dyDescent="0.3">
      <c r="A496" t="s">
        <v>476</v>
      </c>
      <c r="B496" t="s">
        <v>299</v>
      </c>
      <c r="C496" s="2">
        <v>60</v>
      </c>
      <c r="D496" s="2" t="s">
        <v>1262</v>
      </c>
      <c r="E496" t="s">
        <v>15</v>
      </c>
      <c r="F496" t="s">
        <v>20</v>
      </c>
      <c r="G496" t="s">
        <v>1155</v>
      </c>
      <c r="H496" s="3">
        <v>43800</v>
      </c>
      <c r="I496" t="s">
        <v>17</v>
      </c>
      <c r="J496">
        <v>220</v>
      </c>
      <c r="K496" s="7">
        <v>359.24</v>
      </c>
      <c r="L496" s="2"/>
    </row>
    <row r="497" spans="1:12" x14ac:dyDescent="0.3">
      <c r="A497" t="s">
        <v>478</v>
      </c>
      <c r="B497" t="s">
        <v>299</v>
      </c>
      <c r="C497" s="2">
        <v>70</v>
      </c>
      <c r="D497" s="2" t="s">
        <v>1262</v>
      </c>
      <c r="E497" t="s">
        <v>15</v>
      </c>
      <c r="F497" t="s">
        <v>11</v>
      </c>
      <c r="G497" t="s">
        <v>1272</v>
      </c>
      <c r="H497" s="3">
        <v>43800</v>
      </c>
      <c r="I497" t="s">
        <v>17</v>
      </c>
      <c r="J497">
        <v>200</v>
      </c>
      <c r="K497" s="7">
        <v>389.7</v>
      </c>
      <c r="L497" s="2"/>
    </row>
    <row r="498" spans="1:12" x14ac:dyDescent="0.3">
      <c r="A498" t="s">
        <v>487</v>
      </c>
      <c r="B498" t="s">
        <v>299</v>
      </c>
      <c r="C498" s="2">
        <v>40</v>
      </c>
      <c r="D498" s="2" t="s">
        <v>1260</v>
      </c>
      <c r="E498" t="s">
        <v>15</v>
      </c>
      <c r="F498" t="s">
        <v>1272</v>
      </c>
      <c r="G498" t="s">
        <v>1272</v>
      </c>
      <c r="H498" s="3">
        <v>43881</v>
      </c>
      <c r="I498" t="s">
        <v>17</v>
      </c>
      <c r="J498">
        <v>146</v>
      </c>
      <c r="K498" s="7">
        <v>244.17</v>
      </c>
      <c r="L498" s="2"/>
    </row>
    <row r="499" spans="1:12" x14ac:dyDescent="0.3">
      <c r="A499" t="s">
        <v>491</v>
      </c>
      <c r="B499" t="s">
        <v>122</v>
      </c>
      <c r="C499" s="2">
        <v>60</v>
      </c>
      <c r="D499" s="2" t="s">
        <v>1262</v>
      </c>
      <c r="E499" t="s">
        <v>10</v>
      </c>
      <c r="F499" t="s">
        <v>16</v>
      </c>
      <c r="G499" t="s">
        <v>1154</v>
      </c>
      <c r="H499" s="3">
        <v>43549</v>
      </c>
      <c r="I499" t="s">
        <v>17</v>
      </c>
      <c r="J499">
        <v>180</v>
      </c>
      <c r="K499" s="7">
        <v>191.77</v>
      </c>
      <c r="L499" s="2"/>
    </row>
    <row r="500" spans="1:12" x14ac:dyDescent="0.3">
      <c r="A500" t="s">
        <v>492</v>
      </c>
      <c r="B500" t="s">
        <v>299</v>
      </c>
      <c r="C500" s="2">
        <v>70</v>
      </c>
      <c r="D500" s="2" t="s">
        <v>1262</v>
      </c>
      <c r="E500" t="s">
        <v>15</v>
      </c>
      <c r="F500" t="s">
        <v>20</v>
      </c>
      <c r="G500" t="s">
        <v>1157</v>
      </c>
      <c r="H500" s="3">
        <v>43881</v>
      </c>
      <c r="I500" t="s">
        <v>17</v>
      </c>
      <c r="J500">
        <v>200</v>
      </c>
      <c r="K500" s="7">
        <v>60</v>
      </c>
      <c r="L500" s="2"/>
    </row>
    <row r="501" spans="1:12" x14ac:dyDescent="0.3">
      <c r="A501" t="s">
        <v>505</v>
      </c>
      <c r="B501" t="s">
        <v>130</v>
      </c>
      <c r="C501" s="2">
        <v>40</v>
      </c>
      <c r="D501" s="2" t="s">
        <v>1260</v>
      </c>
      <c r="E501" t="s">
        <v>15</v>
      </c>
      <c r="F501" t="s">
        <v>1272</v>
      </c>
      <c r="G501" t="s">
        <v>1272</v>
      </c>
      <c r="H501" s="3">
        <v>43195</v>
      </c>
      <c r="I501" t="s">
        <v>17</v>
      </c>
      <c r="J501">
        <v>180</v>
      </c>
      <c r="K501" s="7">
        <v>89.57</v>
      </c>
      <c r="L501" s="2"/>
    </row>
    <row r="502" spans="1:12" x14ac:dyDescent="0.3">
      <c r="A502" t="s">
        <v>508</v>
      </c>
      <c r="B502" t="s">
        <v>132</v>
      </c>
      <c r="C502" s="2">
        <v>25</v>
      </c>
      <c r="D502" s="2" t="s">
        <v>1259</v>
      </c>
      <c r="E502" t="s">
        <v>15</v>
      </c>
      <c r="F502" t="s">
        <v>20</v>
      </c>
      <c r="G502" t="s">
        <v>1157</v>
      </c>
      <c r="H502" s="3">
        <v>43881</v>
      </c>
      <c r="I502" t="s">
        <v>17</v>
      </c>
      <c r="J502">
        <v>160</v>
      </c>
      <c r="K502" s="7">
        <v>200.04</v>
      </c>
      <c r="L502" s="2"/>
    </row>
    <row r="503" spans="1:12" x14ac:dyDescent="0.3">
      <c r="A503" t="s">
        <v>510</v>
      </c>
      <c r="B503" t="s">
        <v>299</v>
      </c>
      <c r="C503" s="2">
        <v>35</v>
      </c>
      <c r="D503" s="2" t="s">
        <v>1261</v>
      </c>
      <c r="E503" t="s">
        <v>15</v>
      </c>
      <c r="F503" t="s">
        <v>20</v>
      </c>
      <c r="G503" t="s">
        <v>1272</v>
      </c>
      <c r="H503" s="3">
        <v>43800</v>
      </c>
      <c r="I503" t="s">
        <v>17</v>
      </c>
      <c r="J503">
        <v>160</v>
      </c>
      <c r="K503" s="7">
        <v>470.55</v>
      </c>
      <c r="L503" s="2"/>
    </row>
    <row r="504" spans="1:12" x14ac:dyDescent="0.3">
      <c r="A504" t="s">
        <v>516</v>
      </c>
      <c r="B504" t="s">
        <v>132</v>
      </c>
      <c r="C504" s="2">
        <v>60</v>
      </c>
      <c r="D504" s="2" t="s">
        <v>1262</v>
      </c>
      <c r="E504" t="s">
        <v>10</v>
      </c>
      <c r="F504" t="s">
        <v>11</v>
      </c>
      <c r="G504" t="s">
        <v>1156</v>
      </c>
      <c r="H504" s="3">
        <v>43800</v>
      </c>
      <c r="I504" t="s">
        <v>17</v>
      </c>
      <c r="J504">
        <v>200</v>
      </c>
      <c r="K504" s="7">
        <v>391.78</v>
      </c>
      <c r="L504" s="2"/>
    </row>
    <row r="505" spans="1:12" x14ac:dyDescent="0.3">
      <c r="A505" t="s">
        <v>522</v>
      </c>
      <c r="B505" t="s">
        <v>120</v>
      </c>
      <c r="C505" s="2">
        <v>60</v>
      </c>
      <c r="D505" s="2" t="s">
        <v>1262</v>
      </c>
      <c r="E505" t="s">
        <v>10</v>
      </c>
      <c r="F505" t="s">
        <v>11</v>
      </c>
      <c r="G505" t="s">
        <v>1154</v>
      </c>
      <c r="H505" s="3">
        <v>43881</v>
      </c>
      <c r="I505" t="s">
        <v>17</v>
      </c>
      <c r="J505">
        <v>160</v>
      </c>
      <c r="K505" s="7">
        <v>311.54000000000002</v>
      </c>
      <c r="L505" s="2"/>
    </row>
    <row r="506" spans="1:12" x14ac:dyDescent="0.3">
      <c r="A506" t="s">
        <v>526</v>
      </c>
      <c r="B506" t="s">
        <v>130</v>
      </c>
      <c r="C506" s="2">
        <v>40</v>
      </c>
      <c r="D506" s="2" t="s">
        <v>1260</v>
      </c>
      <c r="E506" t="s">
        <v>10</v>
      </c>
      <c r="F506" t="s">
        <v>27</v>
      </c>
      <c r="G506" t="s">
        <v>1156</v>
      </c>
      <c r="H506" s="3">
        <v>43549</v>
      </c>
      <c r="I506" t="s">
        <v>17</v>
      </c>
      <c r="J506">
        <v>220</v>
      </c>
      <c r="K506" s="7">
        <v>193.58</v>
      </c>
      <c r="L506" s="2"/>
    </row>
    <row r="507" spans="1:12" x14ac:dyDescent="0.3">
      <c r="A507" t="s">
        <v>531</v>
      </c>
      <c r="B507" t="s">
        <v>299</v>
      </c>
      <c r="C507" s="2">
        <v>70</v>
      </c>
      <c r="D507" s="2" t="s">
        <v>1262</v>
      </c>
      <c r="E507" t="s">
        <v>10</v>
      </c>
      <c r="F507" t="s">
        <v>1272</v>
      </c>
      <c r="G507" t="s">
        <v>1154</v>
      </c>
      <c r="H507" s="3">
        <v>43800</v>
      </c>
      <c r="I507" t="s">
        <v>17</v>
      </c>
      <c r="J507">
        <v>200</v>
      </c>
      <c r="K507" s="7">
        <v>232.47</v>
      </c>
      <c r="L507" s="2"/>
    </row>
    <row r="508" spans="1:12" x14ac:dyDescent="0.3">
      <c r="A508" t="s">
        <v>538</v>
      </c>
      <c r="B508" t="s">
        <v>299</v>
      </c>
      <c r="C508" s="2">
        <v>60</v>
      </c>
      <c r="D508" s="2" t="s">
        <v>1262</v>
      </c>
      <c r="E508" t="s">
        <v>15</v>
      </c>
      <c r="F508" t="s">
        <v>11</v>
      </c>
      <c r="G508" t="s">
        <v>1154</v>
      </c>
      <c r="H508" s="3">
        <v>43195</v>
      </c>
      <c r="I508" t="s">
        <v>17</v>
      </c>
      <c r="J508">
        <v>180</v>
      </c>
      <c r="K508" s="7">
        <v>255.69</v>
      </c>
      <c r="L508" s="2"/>
    </row>
    <row r="509" spans="1:12" x14ac:dyDescent="0.3">
      <c r="A509" t="s">
        <v>539</v>
      </c>
      <c r="B509" t="s">
        <v>124</v>
      </c>
      <c r="C509" s="2">
        <v>60</v>
      </c>
      <c r="D509" s="2" t="s">
        <v>1262</v>
      </c>
      <c r="E509" t="s">
        <v>15</v>
      </c>
      <c r="F509" t="s">
        <v>20</v>
      </c>
      <c r="G509" t="s">
        <v>1272</v>
      </c>
      <c r="H509" s="3">
        <v>43845</v>
      </c>
      <c r="I509" t="s">
        <v>17</v>
      </c>
      <c r="J509">
        <v>220</v>
      </c>
      <c r="K509" s="7">
        <v>294.91000000000003</v>
      </c>
      <c r="L509" s="2"/>
    </row>
    <row r="510" spans="1:12" x14ac:dyDescent="0.3">
      <c r="A510" t="s">
        <v>540</v>
      </c>
      <c r="B510" t="s">
        <v>299</v>
      </c>
      <c r="C510" s="2">
        <v>40</v>
      </c>
      <c r="D510" s="2" t="s">
        <v>1260</v>
      </c>
      <c r="E510" t="s">
        <v>15</v>
      </c>
      <c r="F510" t="s">
        <v>27</v>
      </c>
      <c r="G510" t="s">
        <v>1156</v>
      </c>
      <c r="H510" s="3">
        <v>43800</v>
      </c>
      <c r="I510" t="s">
        <v>17</v>
      </c>
      <c r="J510">
        <v>220</v>
      </c>
      <c r="K510" s="7">
        <v>413.82</v>
      </c>
      <c r="L510" s="2"/>
    </row>
    <row r="511" spans="1:12" x14ac:dyDescent="0.3">
      <c r="A511" t="s">
        <v>545</v>
      </c>
      <c r="B511" t="s">
        <v>9</v>
      </c>
      <c r="C511" s="2">
        <v>60</v>
      </c>
      <c r="D511" s="2" t="s">
        <v>1262</v>
      </c>
      <c r="E511" t="s">
        <v>15</v>
      </c>
      <c r="F511" t="s">
        <v>1272</v>
      </c>
      <c r="G511" t="s">
        <v>1154</v>
      </c>
      <c r="H511" s="3">
        <v>43195</v>
      </c>
      <c r="I511" t="s">
        <v>17</v>
      </c>
      <c r="J511">
        <v>220</v>
      </c>
      <c r="K511" s="7">
        <v>439.96</v>
      </c>
      <c r="L511" s="2"/>
    </row>
    <row r="512" spans="1:12" x14ac:dyDescent="0.3">
      <c r="A512" t="s">
        <v>546</v>
      </c>
      <c r="B512" t="s">
        <v>299</v>
      </c>
      <c r="C512" s="2">
        <v>70</v>
      </c>
      <c r="D512" s="2" t="s">
        <v>1262</v>
      </c>
      <c r="E512" t="s">
        <v>15</v>
      </c>
      <c r="F512" t="s">
        <v>11</v>
      </c>
      <c r="G512" t="s">
        <v>1272</v>
      </c>
      <c r="H512" s="3">
        <v>43881</v>
      </c>
      <c r="I512" t="s">
        <v>17</v>
      </c>
      <c r="J512">
        <v>200</v>
      </c>
      <c r="K512" s="7">
        <v>347.85</v>
      </c>
      <c r="L512" s="2"/>
    </row>
    <row r="513" spans="1:12" x14ac:dyDescent="0.3">
      <c r="A513" t="s">
        <v>555</v>
      </c>
      <c r="B513" t="s">
        <v>120</v>
      </c>
      <c r="C513" s="2">
        <v>40</v>
      </c>
      <c r="D513" s="2" t="s">
        <v>1260</v>
      </c>
      <c r="E513" t="s">
        <v>10</v>
      </c>
      <c r="F513" t="s">
        <v>1272</v>
      </c>
      <c r="G513" t="s">
        <v>1155</v>
      </c>
      <c r="H513" s="3">
        <v>43800</v>
      </c>
      <c r="I513" t="s">
        <v>17</v>
      </c>
      <c r="J513">
        <v>146</v>
      </c>
      <c r="K513" s="7">
        <v>271.26</v>
      </c>
      <c r="L513" s="2"/>
    </row>
    <row r="514" spans="1:12" x14ac:dyDescent="0.3">
      <c r="A514" t="s">
        <v>556</v>
      </c>
      <c r="B514" t="s">
        <v>124</v>
      </c>
      <c r="C514" s="2">
        <v>70</v>
      </c>
      <c r="D514" s="2" t="s">
        <v>1262</v>
      </c>
      <c r="E514" t="s">
        <v>15</v>
      </c>
      <c r="F514" t="s">
        <v>27</v>
      </c>
      <c r="G514" t="s">
        <v>1156</v>
      </c>
      <c r="H514" s="3">
        <v>43881</v>
      </c>
      <c r="I514" t="s">
        <v>17</v>
      </c>
      <c r="J514">
        <v>146</v>
      </c>
      <c r="K514" s="7">
        <v>96.04</v>
      </c>
      <c r="L514" s="2"/>
    </row>
    <row r="515" spans="1:12" x14ac:dyDescent="0.3">
      <c r="A515" t="s">
        <v>562</v>
      </c>
      <c r="B515" t="s">
        <v>124</v>
      </c>
      <c r="C515" s="2">
        <v>25</v>
      </c>
      <c r="D515" s="2" t="s">
        <v>1259</v>
      </c>
      <c r="E515" t="s">
        <v>15</v>
      </c>
      <c r="F515" t="s">
        <v>27</v>
      </c>
      <c r="G515" t="s">
        <v>1156</v>
      </c>
      <c r="H515" s="3">
        <v>43881</v>
      </c>
      <c r="I515" t="s">
        <v>17</v>
      </c>
      <c r="J515">
        <v>146</v>
      </c>
      <c r="K515" s="7">
        <v>90.19</v>
      </c>
      <c r="L515" s="2"/>
    </row>
    <row r="516" spans="1:12" x14ac:dyDescent="0.3">
      <c r="A516" t="s">
        <v>565</v>
      </c>
      <c r="B516" t="s">
        <v>124</v>
      </c>
      <c r="C516" s="2">
        <v>70</v>
      </c>
      <c r="D516" s="2" t="s">
        <v>1262</v>
      </c>
      <c r="E516" t="s">
        <v>10</v>
      </c>
      <c r="F516" t="s">
        <v>11</v>
      </c>
      <c r="G516" t="s">
        <v>1157</v>
      </c>
      <c r="H516" s="3">
        <v>43549</v>
      </c>
      <c r="I516" t="s">
        <v>17</v>
      </c>
      <c r="J516">
        <v>146</v>
      </c>
      <c r="K516" s="7">
        <v>428.01</v>
      </c>
      <c r="L516" s="2"/>
    </row>
    <row r="517" spans="1:12" x14ac:dyDescent="0.3">
      <c r="A517" t="s">
        <v>573</v>
      </c>
      <c r="B517" t="s">
        <v>126</v>
      </c>
      <c r="C517" s="2">
        <v>25</v>
      </c>
      <c r="D517" s="2" t="s">
        <v>1259</v>
      </c>
      <c r="E517" t="s">
        <v>15</v>
      </c>
      <c r="F517" t="s">
        <v>20</v>
      </c>
      <c r="G517" t="s">
        <v>1155</v>
      </c>
      <c r="H517" s="3">
        <v>43845</v>
      </c>
      <c r="I517" t="s">
        <v>17</v>
      </c>
      <c r="J517">
        <v>200</v>
      </c>
      <c r="K517" s="7">
        <v>120.05</v>
      </c>
      <c r="L517" s="2"/>
    </row>
    <row r="518" spans="1:12" x14ac:dyDescent="0.3">
      <c r="A518" t="s">
        <v>576</v>
      </c>
      <c r="B518" t="s">
        <v>120</v>
      </c>
      <c r="C518" s="2">
        <v>25</v>
      </c>
      <c r="D518" s="2" t="s">
        <v>1259</v>
      </c>
      <c r="E518" t="s">
        <v>15</v>
      </c>
      <c r="F518" t="s">
        <v>20</v>
      </c>
      <c r="G518" t="s">
        <v>1154</v>
      </c>
      <c r="H518" s="3">
        <v>43881</v>
      </c>
      <c r="I518" t="s">
        <v>17</v>
      </c>
      <c r="J518">
        <v>180</v>
      </c>
      <c r="K518" s="7">
        <v>210.97</v>
      </c>
      <c r="L518" s="2"/>
    </row>
    <row r="519" spans="1:12" x14ac:dyDescent="0.3">
      <c r="A519" t="s">
        <v>579</v>
      </c>
      <c r="B519" t="s">
        <v>132</v>
      </c>
      <c r="C519" s="2">
        <v>46</v>
      </c>
      <c r="D519" s="2" t="s">
        <v>1260</v>
      </c>
      <c r="E519" t="s">
        <v>15</v>
      </c>
      <c r="F519" t="s">
        <v>1272</v>
      </c>
      <c r="G519" t="s">
        <v>1157</v>
      </c>
      <c r="H519" s="3">
        <v>43195</v>
      </c>
      <c r="I519" t="s">
        <v>17</v>
      </c>
      <c r="J519">
        <v>220</v>
      </c>
      <c r="K519" s="7">
        <v>385.06</v>
      </c>
      <c r="L519" s="2"/>
    </row>
    <row r="520" spans="1:12" x14ac:dyDescent="0.3">
      <c r="A520" t="s">
        <v>583</v>
      </c>
      <c r="B520" t="s">
        <v>126</v>
      </c>
      <c r="C520" s="2">
        <v>60</v>
      </c>
      <c r="D520" s="2" t="s">
        <v>1262</v>
      </c>
      <c r="E520" t="s">
        <v>15</v>
      </c>
      <c r="F520" t="s">
        <v>11</v>
      </c>
      <c r="G520" t="s">
        <v>1154</v>
      </c>
      <c r="H520" s="3">
        <v>43195</v>
      </c>
      <c r="I520" t="s">
        <v>17</v>
      </c>
      <c r="J520">
        <v>180</v>
      </c>
      <c r="K520" s="7">
        <v>493.87</v>
      </c>
      <c r="L520" s="2"/>
    </row>
    <row r="521" spans="1:12" x14ac:dyDescent="0.3">
      <c r="A521" t="s">
        <v>585</v>
      </c>
      <c r="B521" t="s">
        <v>299</v>
      </c>
      <c r="C521" s="2">
        <v>60</v>
      </c>
      <c r="D521" s="2" t="s">
        <v>1262</v>
      </c>
      <c r="E521" t="s">
        <v>10</v>
      </c>
      <c r="F521" t="s">
        <v>16</v>
      </c>
      <c r="G521" t="s">
        <v>1156</v>
      </c>
      <c r="H521" s="3">
        <v>43845</v>
      </c>
      <c r="I521" t="s">
        <v>17</v>
      </c>
      <c r="J521">
        <v>160</v>
      </c>
      <c r="K521" s="7">
        <v>71.58</v>
      </c>
      <c r="L521" s="2"/>
    </row>
    <row r="522" spans="1:12" x14ac:dyDescent="0.3">
      <c r="A522" t="s">
        <v>586</v>
      </c>
      <c r="B522" t="s">
        <v>130</v>
      </c>
      <c r="C522" s="2">
        <v>35</v>
      </c>
      <c r="D522" s="2" t="s">
        <v>1261</v>
      </c>
      <c r="E522" t="s">
        <v>10</v>
      </c>
      <c r="F522" t="s">
        <v>11</v>
      </c>
      <c r="G522" t="s">
        <v>1156</v>
      </c>
      <c r="H522" s="3">
        <v>43800</v>
      </c>
      <c r="I522" t="s">
        <v>17</v>
      </c>
      <c r="J522">
        <v>146</v>
      </c>
      <c r="K522" s="7">
        <v>224.51</v>
      </c>
      <c r="L522" s="2"/>
    </row>
    <row r="523" spans="1:12" x14ac:dyDescent="0.3">
      <c r="A523" t="s">
        <v>588</v>
      </c>
      <c r="B523" t="s">
        <v>9</v>
      </c>
      <c r="C523" s="2">
        <v>70</v>
      </c>
      <c r="D523" s="2" t="s">
        <v>1262</v>
      </c>
      <c r="E523" t="s">
        <v>10</v>
      </c>
      <c r="F523" t="s">
        <v>27</v>
      </c>
      <c r="G523" t="s">
        <v>1272</v>
      </c>
      <c r="H523" s="3">
        <v>43881</v>
      </c>
      <c r="I523" t="s">
        <v>17</v>
      </c>
      <c r="J523">
        <v>200</v>
      </c>
      <c r="K523" s="7">
        <v>357.73</v>
      </c>
      <c r="L523" s="2"/>
    </row>
    <row r="524" spans="1:12" x14ac:dyDescent="0.3">
      <c r="A524" t="s">
        <v>590</v>
      </c>
      <c r="B524" t="s">
        <v>124</v>
      </c>
      <c r="C524" s="2">
        <v>35</v>
      </c>
      <c r="D524" s="2" t="s">
        <v>1261</v>
      </c>
      <c r="E524" t="s">
        <v>15</v>
      </c>
      <c r="F524" t="s">
        <v>27</v>
      </c>
      <c r="G524" t="s">
        <v>1156</v>
      </c>
      <c r="H524" s="3">
        <v>43800</v>
      </c>
      <c r="I524" t="s">
        <v>17</v>
      </c>
      <c r="J524">
        <v>180</v>
      </c>
      <c r="K524" s="7">
        <v>131.74</v>
      </c>
      <c r="L524" s="2"/>
    </row>
    <row r="525" spans="1:12" x14ac:dyDescent="0.3">
      <c r="A525" t="s">
        <v>592</v>
      </c>
      <c r="B525" t="s">
        <v>122</v>
      </c>
      <c r="C525" s="2">
        <v>60</v>
      </c>
      <c r="D525" s="2" t="s">
        <v>1262</v>
      </c>
      <c r="E525" t="s">
        <v>15</v>
      </c>
      <c r="F525" t="s">
        <v>1272</v>
      </c>
      <c r="G525" t="s">
        <v>1272</v>
      </c>
      <c r="H525" s="3">
        <v>43195</v>
      </c>
      <c r="I525" t="s">
        <v>17</v>
      </c>
      <c r="J525">
        <v>220</v>
      </c>
      <c r="K525" s="7">
        <v>151.57</v>
      </c>
      <c r="L525" s="2"/>
    </row>
    <row r="526" spans="1:12" x14ac:dyDescent="0.3">
      <c r="A526" t="s">
        <v>594</v>
      </c>
      <c r="B526" t="s">
        <v>303</v>
      </c>
      <c r="C526" s="2">
        <v>25</v>
      </c>
      <c r="D526" s="2" t="s">
        <v>1259</v>
      </c>
      <c r="E526" t="s">
        <v>10</v>
      </c>
      <c r="F526" t="s">
        <v>20</v>
      </c>
      <c r="G526" t="s">
        <v>1272</v>
      </c>
      <c r="H526" s="3">
        <v>43549</v>
      </c>
      <c r="I526" t="s">
        <v>17</v>
      </c>
      <c r="J526">
        <v>200</v>
      </c>
      <c r="K526" s="7">
        <v>494.74</v>
      </c>
      <c r="L526" s="2"/>
    </row>
    <row r="527" spans="1:12" x14ac:dyDescent="0.3">
      <c r="A527" t="s">
        <v>595</v>
      </c>
      <c r="B527" t="s">
        <v>9</v>
      </c>
      <c r="C527" s="2">
        <v>46</v>
      </c>
      <c r="D527" s="2" t="s">
        <v>1260</v>
      </c>
      <c r="E527" t="s">
        <v>15</v>
      </c>
      <c r="F527" t="s">
        <v>1272</v>
      </c>
      <c r="G527" t="s">
        <v>1272</v>
      </c>
      <c r="H527" s="3">
        <v>43549</v>
      </c>
      <c r="I527" t="s">
        <v>17</v>
      </c>
      <c r="J527">
        <v>180</v>
      </c>
      <c r="K527" s="7">
        <v>140.38</v>
      </c>
      <c r="L527" s="2"/>
    </row>
    <row r="528" spans="1:12" x14ac:dyDescent="0.3">
      <c r="A528" t="s">
        <v>606</v>
      </c>
      <c r="B528" t="s">
        <v>9</v>
      </c>
      <c r="C528" s="2">
        <v>35</v>
      </c>
      <c r="D528" s="2" t="s">
        <v>1261</v>
      </c>
      <c r="E528" t="s">
        <v>10</v>
      </c>
      <c r="F528" t="s">
        <v>1272</v>
      </c>
      <c r="G528" t="s">
        <v>1272</v>
      </c>
      <c r="H528" s="3">
        <v>43881</v>
      </c>
      <c r="I528" t="s">
        <v>17</v>
      </c>
      <c r="J528">
        <v>160</v>
      </c>
      <c r="K528" s="7">
        <v>65.14</v>
      </c>
      <c r="L528" s="2"/>
    </row>
    <row r="529" spans="1:12" x14ac:dyDescent="0.3">
      <c r="A529" t="s">
        <v>613</v>
      </c>
      <c r="B529" t="s">
        <v>120</v>
      </c>
      <c r="C529" s="2">
        <v>35</v>
      </c>
      <c r="D529" s="2" t="s">
        <v>1261</v>
      </c>
      <c r="E529" t="s">
        <v>10</v>
      </c>
      <c r="F529" t="s">
        <v>27</v>
      </c>
      <c r="G529" t="s">
        <v>1272</v>
      </c>
      <c r="H529" s="3">
        <v>43549</v>
      </c>
      <c r="I529" t="s">
        <v>17</v>
      </c>
      <c r="J529">
        <v>146</v>
      </c>
      <c r="K529" s="7">
        <v>378.15</v>
      </c>
      <c r="L529" s="2"/>
    </row>
    <row r="530" spans="1:12" x14ac:dyDescent="0.3">
      <c r="A530" t="s">
        <v>614</v>
      </c>
      <c r="B530" t="s">
        <v>9</v>
      </c>
      <c r="C530" s="2">
        <v>70</v>
      </c>
      <c r="D530" s="2" t="s">
        <v>1262</v>
      </c>
      <c r="E530" t="s">
        <v>10</v>
      </c>
      <c r="F530" t="s">
        <v>20</v>
      </c>
      <c r="G530" t="s">
        <v>1157</v>
      </c>
      <c r="H530" s="3">
        <v>43195</v>
      </c>
      <c r="I530" t="s">
        <v>17</v>
      </c>
      <c r="J530">
        <v>180</v>
      </c>
      <c r="K530" s="7">
        <v>171.34</v>
      </c>
      <c r="L530" s="2"/>
    </row>
    <row r="531" spans="1:12" x14ac:dyDescent="0.3">
      <c r="A531" t="s">
        <v>615</v>
      </c>
      <c r="B531" t="s">
        <v>299</v>
      </c>
      <c r="C531" s="2">
        <v>60</v>
      </c>
      <c r="D531" s="2" t="s">
        <v>1262</v>
      </c>
      <c r="E531" t="s">
        <v>10</v>
      </c>
      <c r="F531" t="s">
        <v>16</v>
      </c>
      <c r="G531" t="s">
        <v>1272</v>
      </c>
      <c r="H531" s="3">
        <v>43195</v>
      </c>
      <c r="I531" t="s">
        <v>17</v>
      </c>
      <c r="J531">
        <v>180</v>
      </c>
      <c r="K531" s="7">
        <v>371.07</v>
      </c>
      <c r="L531" s="2"/>
    </row>
    <row r="532" spans="1:12" x14ac:dyDescent="0.3">
      <c r="A532" t="s">
        <v>623</v>
      </c>
      <c r="B532" t="s">
        <v>120</v>
      </c>
      <c r="C532" s="2">
        <v>25</v>
      </c>
      <c r="D532" s="2" t="s">
        <v>1259</v>
      </c>
      <c r="E532" t="s">
        <v>15</v>
      </c>
      <c r="F532" t="s">
        <v>20</v>
      </c>
      <c r="G532" t="s">
        <v>1154</v>
      </c>
      <c r="H532" s="3">
        <v>43195</v>
      </c>
      <c r="I532" t="s">
        <v>17</v>
      </c>
      <c r="J532">
        <v>220</v>
      </c>
      <c r="K532" s="7">
        <v>239.04</v>
      </c>
      <c r="L532" s="2"/>
    </row>
    <row r="533" spans="1:12" x14ac:dyDescent="0.3">
      <c r="A533" t="s">
        <v>632</v>
      </c>
      <c r="B533" t="s">
        <v>134</v>
      </c>
      <c r="C533" s="2">
        <v>35</v>
      </c>
      <c r="D533" s="2" t="s">
        <v>1261</v>
      </c>
      <c r="E533" t="s">
        <v>15</v>
      </c>
      <c r="F533" t="s">
        <v>11</v>
      </c>
      <c r="G533" t="s">
        <v>1157</v>
      </c>
      <c r="H533" s="3">
        <v>43195</v>
      </c>
      <c r="I533" t="s">
        <v>17</v>
      </c>
      <c r="J533">
        <v>180</v>
      </c>
      <c r="K533" s="7">
        <v>274.32</v>
      </c>
      <c r="L533" s="2"/>
    </row>
    <row r="534" spans="1:12" x14ac:dyDescent="0.3">
      <c r="A534" t="s">
        <v>636</v>
      </c>
      <c r="B534" t="s">
        <v>134</v>
      </c>
      <c r="C534" s="2">
        <v>60</v>
      </c>
      <c r="D534" s="2" t="s">
        <v>1262</v>
      </c>
      <c r="E534" t="s">
        <v>10</v>
      </c>
      <c r="F534" t="s">
        <v>20</v>
      </c>
      <c r="G534" t="s">
        <v>1272</v>
      </c>
      <c r="H534" s="3">
        <v>43800</v>
      </c>
      <c r="I534" t="s">
        <v>17</v>
      </c>
      <c r="J534">
        <v>146</v>
      </c>
      <c r="K534" s="7">
        <v>132.85</v>
      </c>
      <c r="L534" s="2"/>
    </row>
    <row r="535" spans="1:12" x14ac:dyDescent="0.3">
      <c r="A535" t="s">
        <v>641</v>
      </c>
      <c r="B535" t="s">
        <v>126</v>
      </c>
      <c r="C535" s="2">
        <v>60</v>
      </c>
      <c r="D535" s="2" t="s">
        <v>1262</v>
      </c>
      <c r="E535" t="s">
        <v>10</v>
      </c>
      <c r="F535" t="s">
        <v>16</v>
      </c>
      <c r="G535" t="s">
        <v>1156</v>
      </c>
      <c r="H535" s="3">
        <v>43195</v>
      </c>
      <c r="I535" t="s">
        <v>17</v>
      </c>
      <c r="J535">
        <v>180</v>
      </c>
      <c r="K535" s="7">
        <v>432.11</v>
      </c>
      <c r="L535" s="2"/>
    </row>
    <row r="536" spans="1:12" x14ac:dyDescent="0.3">
      <c r="A536" t="s">
        <v>644</v>
      </c>
      <c r="B536" t="s">
        <v>120</v>
      </c>
      <c r="C536" s="2">
        <v>25</v>
      </c>
      <c r="D536" s="2" t="s">
        <v>1259</v>
      </c>
      <c r="E536" t="s">
        <v>10</v>
      </c>
      <c r="F536" t="s">
        <v>16</v>
      </c>
      <c r="G536" t="s">
        <v>1155</v>
      </c>
      <c r="H536" s="3">
        <v>43549</v>
      </c>
      <c r="I536" t="s">
        <v>17</v>
      </c>
      <c r="J536">
        <v>160</v>
      </c>
      <c r="K536" s="7">
        <v>169.98</v>
      </c>
      <c r="L536" s="2"/>
    </row>
    <row r="537" spans="1:12" x14ac:dyDescent="0.3">
      <c r="A537" t="s">
        <v>646</v>
      </c>
      <c r="B537" t="s">
        <v>120</v>
      </c>
      <c r="C537" s="2">
        <v>35</v>
      </c>
      <c r="D537" s="2" t="s">
        <v>1261</v>
      </c>
      <c r="E537" t="s">
        <v>15</v>
      </c>
      <c r="F537" t="s">
        <v>16</v>
      </c>
      <c r="G537" t="s">
        <v>1155</v>
      </c>
      <c r="H537" s="3">
        <v>43549</v>
      </c>
      <c r="I537" t="s">
        <v>17</v>
      </c>
      <c r="J537">
        <v>220</v>
      </c>
      <c r="K537" s="7">
        <v>315.61</v>
      </c>
      <c r="L537" s="2"/>
    </row>
    <row r="538" spans="1:12" x14ac:dyDescent="0.3">
      <c r="A538" t="s">
        <v>648</v>
      </c>
      <c r="B538" t="s">
        <v>9</v>
      </c>
      <c r="C538" s="2">
        <v>60</v>
      </c>
      <c r="D538" s="2" t="s">
        <v>1262</v>
      </c>
      <c r="E538" t="s">
        <v>10</v>
      </c>
      <c r="F538" t="s">
        <v>11</v>
      </c>
      <c r="G538" t="s">
        <v>1155</v>
      </c>
      <c r="H538" s="3">
        <v>43800</v>
      </c>
      <c r="I538" t="s">
        <v>17</v>
      </c>
      <c r="J538">
        <v>220</v>
      </c>
      <c r="K538" s="7">
        <v>481.68</v>
      </c>
      <c r="L538" s="2"/>
    </row>
    <row r="539" spans="1:12" x14ac:dyDescent="0.3">
      <c r="A539" t="s">
        <v>651</v>
      </c>
      <c r="B539" t="s">
        <v>134</v>
      </c>
      <c r="C539" s="2">
        <v>25</v>
      </c>
      <c r="D539" s="2" t="s">
        <v>1259</v>
      </c>
      <c r="E539" t="s">
        <v>15</v>
      </c>
      <c r="F539" t="s">
        <v>1272</v>
      </c>
      <c r="G539" t="s">
        <v>1272</v>
      </c>
      <c r="H539" s="3">
        <v>43549</v>
      </c>
      <c r="I539" t="s">
        <v>17</v>
      </c>
      <c r="J539">
        <v>160</v>
      </c>
      <c r="K539" s="7">
        <v>410.43</v>
      </c>
      <c r="L539" s="2"/>
    </row>
    <row r="540" spans="1:12" x14ac:dyDescent="0.3">
      <c r="A540" t="s">
        <v>659</v>
      </c>
      <c r="B540" t="s">
        <v>130</v>
      </c>
      <c r="C540" s="2">
        <v>35</v>
      </c>
      <c r="D540" s="2" t="s">
        <v>1261</v>
      </c>
      <c r="E540" t="s">
        <v>15</v>
      </c>
      <c r="F540" t="s">
        <v>27</v>
      </c>
      <c r="G540" t="s">
        <v>1156</v>
      </c>
      <c r="H540" s="3">
        <v>43195</v>
      </c>
      <c r="I540" t="s">
        <v>17</v>
      </c>
      <c r="J540">
        <v>220</v>
      </c>
      <c r="K540" s="7">
        <v>370.09</v>
      </c>
      <c r="L540" s="2"/>
    </row>
    <row r="541" spans="1:12" x14ac:dyDescent="0.3">
      <c r="A541" t="s">
        <v>660</v>
      </c>
      <c r="B541" t="s">
        <v>9</v>
      </c>
      <c r="C541" s="2">
        <v>40</v>
      </c>
      <c r="D541" s="2" t="s">
        <v>1260</v>
      </c>
      <c r="E541" t="s">
        <v>10</v>
      </c>
      <c r="F541" t="s">
        <v>1272</v>
      </c>
      <c r="G541" t="s">
        <v>1272</v>
      </c>
      <c r="H541" s="3">
        <v>43881</v>
      </c>
      <c r="I541" t="s">
        <v>17</v>
      </c>
      <c r="J541">
        <v>160</v>
      </c>
      <c r="K541" s="7">
        <v>167.98</v>
      </c>
      <c r="L541" s="2"/>
    </row>
    <row r="542" spans="1:12" x14ac:dyDescent="0.3">
      <c r="A542" t="s">
        <v>661</v>
      </c>
      <c r="B542" t="s">
        <v>126</v>
      </c>
      <c r="C542" s="2">
        <v>46</v>
      </c>
      <c r="D542" s="2" t="s">
        <v>1260</v>
      </c>
      <c r="E542" t="s">
        <v>10</v>
      </c>
      <c r="F542" t="s">
        <v>20</v>
      </c>
      <c r="G542" t="s">
        <v>1157</v>
      </c>
      <c r="H542" s="3">
        <v>43800</v>
      </c>
      <c r="I542" t="s">
        <v>17</v>
      </c>
      <c r="J542">
        <v>146</v>
      </c>
      <c r="K542" s="7">
        <v>75</v>
      </c>
      <c r="L542" s="2"/>
    </row>
    <row r="543" spans="1:12" x14ac:dyDescent="0.3">
      <c r="A543" t="s">
        <v>667</v>
      </c>
      <c r="B543" t="s">
        <v>19</v>
      </c>
      <c r="C543" s="2">
        <v>70</v>
      </c>
      <c r="D543" s="2" t="s">
        <v>1262</v>
      </c>
      <c r="E543" t="s">
        <v>15</v>
      </c>
      <c r="F543" t="s">
        <v>11</v>
      </c>
      <c r="G543" t="s">
        <v>1155</v>
      </c>
      <c r="H543" s="3">
        <v>43845</v>
      </c>
      <c r="I543" t="s">
        <v>17</v>
      </c>
      <c r="J543">
        <v>200</v>
      </c>
      <c r="K543" s="7">
        <v>98.4</v>
      </c>
      <c r="L543" s="2"/>
    </row>
    <row r="544" spans="1:12" x14ac:dyDescent="0.3">
      <c r="A544" t="s">
        <v>671</v>
      </c>
      <c r="B544" t="s">
        <v>1223</v>
      </c>
      <c r="C544" s="2">
        <v>46</v>
      </c>
      <c r="D544" s="2" t="s">
        <v>1260</v>
      </c>
      <c r="E544" t="s">
        <v>15</v>
      </c>
      <c r="F544" t="s">
        <v>11</v>
      </c>
      <c r="G544" t="s">
        <v>1157</v>
      </c>
      <c r="H544" s="3">
        <v>43195</v>
      </c>
      <c r="I544" t="s">
        <v>17</v>
      </c>
      <c r="J544">
        <v>180</v>
      </c>
      <c r="K544" s="7">
        <v>78.77</v>
      </c>
      <c r="L544" s="2"/>
    </row>
    <row r="545" spans="1:12" x14ac:dyDescent="0.3">
      <c r="A545" t="s">
        <v>673</v>
      </c>
      <c r="B545" t="s">
        <v>33</v>
      </c>
      <c r="C545" s="2">
        <v>60</v>
      </c>
      <c r="D545" s="2" t="s">
        <v>1262</v>
      </c>
      <c r="E545" t="s">
        <v>10</v>
      </c>
      <c r="F545" t="s">
        <v>20</v>
      </c>
      <c r="G545" t="s">
        <v>1157</v>
      </c>
      <c r="H545" s="3">
        <v>43800</v>
      </c>
      <c r="I545" t="s">
        <v>17</v>
      </c>
      <c r="J545">
        <v>180</v>
      </c>
      <c r="K545" s="7">
        <v>92.72</v>
      </c>
      <c r="L545" s="2"/>
    </row>
    <row r="546" spans="1:12" x14ac:dyDescent="0.3">
      <c r="A546" t="s">
        <v>684</v>
      </c>
      <c r="B546" t="s">
        <v>1225</v>
      </c>
      <c r="C546" s="2">
        <v>60</v>
      </c>
      <c r="D546" s="2" t="s">
        <v>1262</v>
      </c>
      <c r="E546" t="s">
        <v>15</v>
      </c>
      <c r="F546" t="s">
        <v>11</v>
      </c>
      <c r="G546" t="s">
        <v>1156</v>
      </c>
      <c r="H546" s="3">
        <v>43195</v>
      </c>
      <c r="I546" t="s">
        <v>17</v>
      </c>
      <c r="J546">
        <v>146</v>
      </c>
      <c r="K546" s="7">
        <v>453.33</v>
      </c>
      <c r="L546" s="2"/>
    </row>
    <row r="547" spans="1:12" x14ac:dyDescent="0.3">
      <c r="A547" t="s">
        <v>688</v>
      </c>
      <c r="B547" t="s">
        <v>1227</v>
      </c>
      <c r="C547" s="2">
        <v>35</v>
      </c>
      <c r="D547" s="2" t="s">
        <v>1261</v>
      </c>
      <c r="E547" t="s">
        <v>15</v>
      </c>
      <c r="F547" t="s">
        <v>20</v>
      </c>
      <c r="G547" t="s">
        <v>1156</v>
      </c>
      <c r="H547" s="3">
        <v>43195</v>
      </c>
      <c r="I547" t="s">
        <v>17</v>
      </c>
      <c r="J547">
        <v>220</v>
      </c>
      <c r="K547" s="7">
        <v>188.26</v>
      </c>
      <c r="L547" s="2"/>
    </row>
    <row r="548" spans="1:12" x14ac:dyDescent="0.3">
      <c r="A548" t="s">
        <v>698</v>
      </c>
      <c r="B548" t="s">
        <v>77</v>
      </c>
      <c r="C548" s="2">
        <v>60</v>
      </c>
      <c r="D548" s="2" t="s">
        <v>1262</v>
      </c>
      <c r="E548" t="s">
        <v>15</v>
      </c>
      <c r="F548" t="s">
        <v>11</v>
      </c>
      <c r="G548" t="s">
        <v>1154</v>
      </c>
      <c r="H548" s="3">
        <v>43881</v>
      </c>
      <c r="I548" t="s">
        <v>17</v>
      </c>
      <c r="J548">
        <v>160</v>
      </c>
      <c r="K548" s="7">
        <v>479.56</v>
      </c>
      <c r="L548" s="2"/>
    </row>
    <row r="549" spans="1:12" x14ac:dyDescent="0.3">
      <c r="A549" t="s">
        <v>700</v>
      </c>
      <c r="B549" t="s">
        <v>81</v>
      </c>
      <c r="C549" s="2">
        <v>46</v>
      </c>
      <c r="D549" s="2" t="s">
        <v>1260</v>
      </c>
      <c r="E549" t="s">
        <v>15</v>
      </c>
      <c r="F549" t="s">
        <v>27</v>
      </c>
      <c r="G549" t="s">
        <v>1272</v>
      </c>
      <c r="H549" s="3">
        <v>43845</v>
      </c>
      <c r="I549" t="s">
        <v>17</v>
      </c>
      <c r="J549">
        <v>200</v>
      </c>
      <c r="K549" s="7">
        <v>162.11000000000001</v>
      </c>
      <c r="L549" s="2"/>
    </row>
    <row r="550" spans="1:12" x14ac:dyDescent="0.3">
      <c r="A550" t="s">
        <v>736</v>
      </c>
      <c r="B550" t="s">
        <v>148</v>
      </c>
      <c r="C550" s="2">
        <v>40</v>
      </c>
      <c r="D550" s="2" t="s">
        <v>1260</v>
      </c>
      <c r="E550" t="s">
        <v>10</v>
      </c>
      <c r="F550" t="s">
        <v>20</v>
      </c>
      <c r="G550" t="s">
        <v>1157</v>
      </c>
      <c r="H550" s="3">
        <v>43881</v>
      </c>
      <c r="I550" t="s">
        <v>17</v>
      </c>
      <c r="J550">
        <v>200</v>
      </c>
      <c r="K550" s="7">
        <v>390.88</v>
      </c>
      <c r="L550" s="2"/>
    </row>
    <row r="551" spans="1:12" x14ac:dyDescent="0.3">
      <c r="A551" t="s">
        <v>739</v>
      </c>
      <c r="B551" t="s">
        <v>1234</v>
      </c>
      <c r="C551" s="2">
        <v>46</v>
      </c>
      <c r="D551" s="2" t="s">
        <v>1260</v>
      </c>
      <c r="E551" t="s">
        <v>10</v>
      </c>
      <c r="F551" t="s">
        <v>1272</v>
      </c>
      <c r="G551" t="s">
        <v>1272</v>
      </c>
      <c r="H551" s="3">
        <v>43881</v>
      </c>
      <c r="I551" t="s">
        <v>17</v>
      </c>
      <c r="J551">
        <v>160</v>
      </c>
      <c r="K551" s="7">
        <v>367.52</v>
      </c>
      <c r="L551" s="2"/>
    </row>
    <row r="552" spans="1:12" x14ac:dyDescent="0.3">
      <c r="A552" t="s">
        <v>743</v>
      </c>
      <c r="B552" t="s">
        <v>159</v>
      </c>
      <c r="C552" s="2">
        <v>60</v>
      </c>
      <c r="D552" s="2" t="s">
        <v>1262</v>
      </c>
      <c r="E552" t="s">
        <v>15</v>
      </c>
      <c r="F552" t="s">
        <v>27</v>
      </c>
      <c r="G552" t="s">
        <v>1272</v>
      </c>
      <c r="H552" s="3">
        <v>43845</v>
      </c>
      <c r="I552" t="s">
        <v>17</v>
      </c>
      <c r="J552">
        <v>160</v>
      </c>
      <c r="K552" s="7">
        <v>172.33</v>
      </c>
      <c r="L552" s="2"/>
    </row>
    <row r="553" spans="1:12" x14ac:dyDescent="0.3">
      <c r="A553" t="s">
        <v>752</v>
      </c>
      <c r="B553" t="s">
        <v>1237</v>
      </c>
      <c r="C553" s="2">
        <v>46</v>
      </c>
      <c r="D553" s="2" t="s">
        <v>1260</v>
      </c>
      <c r="E553" t="s">
        <v>15</v>
      </c>
      <c r="F553" t="s">
        <v>27</v>
      </c>
      <c r="G553" t="s">
        <v>1155</v>
      </c>
      <c r="H553" s="3">
        <v>43549</v>
      </c>
      <c r="I553" t="s">
        <v>17</v>
      </c>
      <c r="J553">
        <v>160</v>
      </c>
      <c r="K553" s="7">
        <v>480.5</v>
      </c>
      <c r="L553" s="2"/>
    </row>
    <row r="554" spans="1:12" x14ac:dyDescent="0.3">
      <c r="A554" t="s">
        <v>755</v>
      </c>
      <c r="B554" t="s">
        <v>182</v>
      </c>
      <c r="C554" s="2">
        <v>40</v>
      </c>
      <c r="D554" s="2" t="s">
        <v>1260</v>
      </c>
      <c r="E554" t="s">
        <v>15</v>
      </c>
      <c r="F554" t="s">
        <v>27</v>
      </c>
      <c r="G554" t="s">
        <v>1155</v>
      </c>
      <c r="H554" s="3">
        <v>43549</v>
      </c>
      <c r="I554" t="s">
        <v>17</v>
      </c>
      <c r="J554">
        <v>200</v>
      </c>
      <c r="K554" s="7">
        <v>345.95</v>
      </c>
      <c r="L554" s="2"/>
    </row>
    <row r="555" spans="1:12" x14ac:dyDescent="0.3">
      <c r="A555" t="s">
        <v>756</v>
      </c>
      <c r="B555" t="s">
        <v>184</v>
      </c>
      <c r="C555" s="2">
        <v>70</v>
      </c>
      <c r="D555" s="2" t="s">
        <v>1262</v>
      </c>
      <c r="E555" t="s">
        <v>15</v>
      </c>
      <c r="F555" t="s">
        <v>16</v>
      </c>
      <c r="G555" t="s">
        <v>1154</v>
      </c>
      <c r="H555" s="3">
        <v>43195</v>
      </c>
      <c r="I555" t="s">
        <v>17</v>
      </c>
      <c r="J555">
        <v>160</v>
      </c>
      <c r="K555" s="7">
        <v>270.45999999999998</v>
      </c>
      <c r="L555" s="2"/>
    </row>
    <row r="556" spans="1:12" x14ac:dyDescent="0.3">
      <c r="A556" t="s">
        <v>759</v>
      </c>
      <c r="B556" t="s">
        <v>190</v>
      </c>
      <c r="C556" s="2">
        <v>40</v>
      </c>
      <c r="D556" s="2" t="s">
        <v>1260</v>
      </c>
      <c r="E556" t="s">
        <v>15</v>
      </c>
      <c r="F556" t="s">
        <v>1272</v>
      </c>
      <c r="G556" t="s">
        <v>1272</v>
      </c>
      <c r="H556" s="3">
        <v>43195</v>
      </c>
      <c r="I556" t="s">
        <v>17</v>
      </c>
      <c r="J556">
        <v>146</v>
      </c>
      <c r="K556" s="7">
        <v>304.25</v>
      </c>
      <c r="L556" s="2"/>
    </row>
    <row r="557" spans="1:12" x14ac:dyDescent="0.3">
      <c r="A557" t="s">
        <v>767</v>
      </c>
      <c r="B557" t="s">
        <v>205</v>
      </c>
      <c r="C557" s="2">
        <v>35</v>
      </c>
      <c r="D557" s="2" t="s">
        <v>1261</v>
      </c>
      <c r="E557" t="s">
        <v>15</v>
      </c>
      <c r="F557" t="s">
        <v>11</v>
      </c>
      <c r="G557" t="s">
        <v>1272</v>
      </c>
      <c r="H557" s="3">
        <v>43845</v>
      </c>
      <c r="I557" t="s">
        <v>17</v>
      </c>
      <c r="J557">
        <v>200</v>
      </c>
      <c r="K557" s="7">
        <v>483.72</v>
      </c>
      <c r="L557" s="2"/>
    </row>
    <row r="558" spans="1:12" x14ac:dyDescent="0.3">
      <c r="A558" t="s">
        <v>774</v>
      </c>
      <c r="B558" t="s">
        <v>217</v>
      </c>
      <c r="C558" s="2">
        <v>25</v>
      </c>
      <c r="D558" s="2" t="s">
        <v>1259</v>
      </c>
      <c r="E558" t="s">
        <v>15</v>
      </c>
      <c r="F558" t="s">
        <v>20</v>
      </c>
      <c r="G558" t="s">
        <v>1155</v>
      </c>
      <c r="H558" s="3">
        <v>43800</v>
      </c>
      <c r="I558" t="s">
        <v>17</v>
      </c>
      <c r="J558">
        <v>146</v>
      </c>
      <c r="K558" s="7">
        <v>176.17</v>
      </c>
      <c r="L558" s="2"/>
    </row>
    <row r="559" spans="1:12" x14ac:dyDescent="0.3">
      <c r="A559" t="s">
        <v>780</v>
      </c>
      <c r="B559" t="s">
        <v>229</v>
      </c>
      <c r="C559" s="2">
        <v>40</v>
      </c>
      <c r="D559" s="2" t="s">
        <v>1260</v>
      </c>
      <c r="E559" t="s">
        <v>15</v>
      </c>
      <c r="F559" t="s">
        <v>20</v>
      </c>
      <c r="G559" t="s">
        <v>1156</v>
      </c>
      <c r="H559" s="3">
        <v>43845</v>
      </c>
      <c r="I559" t="s">
        <v>17</v>
      </c>
      <c r="J559">
        <v>146</v>
      </c>
      <c r="K559" s="7">
        <v>145.28</v>
      </c>
      <c r="L559" s="2"/>
    </row>
    <row r="560" spans="1:12" x14ac:dyDescent="0.3">
      <c r="A560" t="s">
        <v>782</v>
      </c>
      <c r="B560" t="s">
        <v>232</v>
      </c>
      <c r="C560" s="2">
        <v>40</v>
      </c>
      <c r="D560" s="2" t="s">
        <v>1260</v>
      </c>
      <c r="E560" t="s">
        <v>10</v>
      </c>
      <c r="F560" t="s">
        <v>1272</v>
      </c>
      <c r="G560" t="s">
        <v>1272</v>
      </c>
      <c r="H560" s="3">
        <v>43195</v>
      </c>
      <c r="I560" t="s">
        <v>17</v>
      </c>
      <c r="J560">
        <v>200</v>
      </c>
      <c r="K560" s="7">
        <v>385.88</v>
      </c>
      <c r="L560" s="2"/>
    </row>
    <row r="561" spans="1:12" x14ac:dyDescent="0.3">
      <c r="A561" t="s">
        <v>803</v>
      </c>
      <c r="B561" t="s">
        <v>272</v>
      </c>
      <c r="C561" s="2">
        <v>46</v>
      </c>
      <c r="D561" s="2" t="s">
        <v>1260</v>
      </c>
      <c r="E561" t="s">
        <v>15</v>
      </c>
      <c r="F561" t="s">
        <v>16</v>
      </c>
      <c r="G561" t="s">
        <v>1157</v>
      </c>
      <c r="H561" s="3">
        <v>43549</v>
      </c>
      <c r="I561" t="s">
        <v>17</v>
      </c>
      <c r="J561">
        <v>146</v>
      </c>
      <c r="K561" s="7">
        <v>260.69</v>
      </c>
      <c r="L561" s="2"/>
    </row>
    <row r="562" spans="1:12" x14ac:dyDescent="0.3">
      <c r="A562" t="s">
        <v>804</v>
      </c>
      <c r="B562" t="s">
        <v>1244</v>
      </c>
      <c r="C562" s="2">
        <v>60</v>
      </c>
      <c r="D562" s="2" t="s">
        <v>1262</v>
      </c>
      <c r="E562" t="s">
        <v>15</v>
      </c>
      <c r="F562" t="s">
        <v>1272</v>
      </c>
      <c r="G562" t="s">
        <v>1157</v>
      </c>
      <c r="H562" s="3">
        <v>43195</v>
      </c>
      <c r="I562" t="s">
        <v>17</v>
      </c>
      <c r="J562">
        <v>160</v>
      </c>
      <c r="K562" s="7">
        <v>226.82</v>
      </c>
      <c r="L562" s="2"/>
    </row>
    <row r="563" spans="1:12" x14ac:dyDescent="0.3">
      <c r="A563" t="s">
        <v>811</v>
      </c>
      <c r="B563" t="s">
        <v>286</v>
      </c>
      <c r="C563" s="2">
        <v>25</v>
      </c>
      <c r="D563" s="2" t="s">
        <v>1259</v>
      </c>
      <c r="E563" t="s">
        <v>15</v>
      </c>
      <c r="F563" t="s">
        <v>16</v>
      </c>
      <c r="G563" t="s">
        <v>1155</v>
      </c>
      <c r="H563" s="3">
        <v>43800</v>
      </c>
      <c r="I563" t="s">
        <v>17</v>
      </c>
      <c r="J563">
        <v>180</v>
      </c>
      <c r="K563" s="7">
        <v>123.17</v>
      </c>
      <c r="L563" s="2"/>
    </row>
    <row r="564" spans="1:12" x14ac:dyDescent="0.3">
      <c r="A564" t="s">
        <v>818</v>
      </c>
      <c r="B564" t="s">
        <v>124</v>
      </c>
      <c r="C564" s="2">
        <v>70</v>
      </c>
      <c r="D564" s="2" t="s">
        <v>1262</v>
      </c>
      <c r="E564" t="s">
        <v>15</v>
      </c>
      <c r="F564" t="s">
        <v>20</v>
      </c>
      <c r="G564" t="s">
        <v>1272</v>
      </c>
      <c r="H564" s="3">
        <v>43845</v>
      </c>
      <c r="I564" t="s">
        <v>17</v>
      </c>
      <c r="J564">
        <v>220</v>
      </c>
      <c r="K564" s="7">
        <v>131.96</v>
      </c>
      <c r="L564" s="2"/>
    </row>
    <row r="565" spans="1:12" x14ac:dyDescent="0.3">
      <c r="A565" t="s">
        <v>819</v>
      </c>
      <c r="B565" t="s">
        <v>124</v>
      </c>
      <c r="C565" s="2">
        <v>40</v>
      </c>
      <c r="D565" s="2" t="s">
        <v>1260</v>
      </c>
      <c r="E565" t="s">
        <v>10</v>
      </c>
      <c r="F565" t="s">
        <v>16</v>
      </c>
      <c r="G565" t="s">
        <v>1157</v>
      </c>
      <c r="H565" s="3">
        <v>43845</v>
      </c>
      <c r="I565" t="s">
        <v>17</v>
      </c>
      <c r="J565">
        <v>200</v>
      </c>
      <c r="K565" s="7">
        <v>399.43</v>
      </c>
      <c r="L565" s="2"/>
    </row>
    <row r="566" spans="1:12" x14ac:dyDescent="0.3">
      <c r="A566" t="s">
        <v>823</v>
      </c>
      <c r="B566" t="s">
        <v>130</v>
      </c>
      <c r="C566" s="2">
        <v>25</v>
      </c>
      <c r="D566" s="2" t="s">
        <v>1259</v>
      </c>
      <c r="E566" t="s">
        <v>10</v>
      </c>
      <c r="F566" t="s">
        <v>27</v>
      </c>
      <c r="G566" t="s">
        <v>1157</v>
      </c>
      <c r="H566" s="3">
        <v>43800</v>
      </c>
      <c r="I566" t="s">
        <v>17</v>
      </c>
      <c r="J566">
        <v>180</v>
      </c>
      <c r="K566" s="7">
        <v>150.76</v>
      </c>
      <c r="L566" s="2"/>
    </row>
    <row r="567" spans="1:12" x14ac:dyDescent="0.3">
      <c r="A567" t="s">
        <v>829</v>
      </c>
      <c r="B567" t="s">
        <v>126</v>
      </c>
      <c r="C567" s="2">
        <v>70</v>
      </c>
      <c r="D567" s="2" t="s">
        <v>1262</v>
      </c>
      <c r="E567" t="s">
        <v>15</v>
      </c>
      <c r="F567" t="s">
        <v>16</v>
      </c>
      <c r="G567" t="s">
        <v>1157</v>
      </c>
      <c r="H567" s="3">
        <v>43195</v>
      </c>
      <c r="I567" t="s">
        <v>17</v>
      </c>
      <c r="J567">
        <v>146</v>
      </c>
      <c r="K567" s="7">
        <v>110.24</v>
      </c>
      <c r="L567" s="2"/>
    </row>
    <row r="568" spans="1:12" x14ac:dyDescent="0.3">
      <c r="A568" t="s">
        <v>834</v>
      </c>
      <c r="B568" t="s">
        <v>122</v>
      </c>
      <c r="C568" s="2">
        <v>35</v>
      </c>
      <c r="D568" s="2" t="s">
        <v>1261</v>
      </c>
      <c r="E568" t="s">
        <v>10</v>
      </c>
      <c r="F568" t="s">
        <v>1272</v>
      </c>
      <c r="G568" t="s">
        <v>1154</v>
      </c>
      <c r="H568" s="3">
        <v>43845</v>
      </c>
      <c r="I568" t="s">
        <v>17</v>
      </c>
      <c r="J568">
        <v>180</v>
      </c>
      <c r="K568" s="7">
        <v>308.63</v>
      </c>
      <c r="L568" s="2"/>
    </row>
    <row r="569" spans="1:12" x14ac:dyDescent="0.3">
      <c r="A569" t="s">
        <v>837</v>
      </c>
      <c r="B569" t="s">
        <v>299</v>
      </c>
      <c r="C569" s="2">
        <v>46</v>
      </c>
      <c r="D569" s="2" t="s">
        <v>1260</v>
      </c>
      <c r="E569" t="s">
        <v>15</v>
      </c>
      <c r="F569" t="s">
        <v>16</v>
      </c>
      <c r="G569" t="s">
        <v>1154</v>
      </c>
      <c r="H569" s="3">
        <v>43881</v>
      </c>
      <c r="I569" t="s">
        <v>17</v>
      </c>
      <c r="J569">
        <v>200</v>
      </c>
      <c r="K569" s="7">
        <v>361.61</v>
      </c>
      <c r="L569" s="2"/>
    </row>
    <row r="570" spans="1:12" x14ac:dyDescent="0.3">
      <c r="A570" t="s">
        <v>840</v>
      </c>
      <c r="B570" t="s">
        <v>132</v>
      </c>
      <c r="C570" s="2">
        <v>46</v>
      </c>
      <c r="D570" s="2" t="s">
        <v>1260</v>
      </c>
      <c r="E570" t="s">
        <v>15</v>
      </c>
      <c r="F570" t="s">
        <v>11</v>
      </c>
      <c r="G570" t="s">
        <v>1272</v>
      </c>
      <c r="H570" s="3">
        <v>43881</v>
      </c>
      <c r="I570" t="s">
        <v>17</v>
      </c>
      <c r="J570">
        <v>160</v>
      </c>
      <c r="K570" s="7">
        <v>96.09</v>
      </c>
      <c r="L570" s="2"/>
    </row>
    <row r="571" spans="1:12" x14ac:dyDescent="0.3">
      <c r="A571" t="s">
        <v>844</v>
      </c>
      <c r="B571" t="s">
        <v>132</v>
      </c>
      <c r="C571" s="2">
        <v>35</v>
      </c>
      <c r="D571" s="2" t="s">
        <v>1261</v>
      </c>
      <c r="E571" t="s">
        <v>15</v>
      </c>
      <c r="F571" t="s">
        <v>1272</v>
      </c>
      <c r="G571" t="s">
        <v>1157</v>
      </c>
      <c r="H571" s="3">
        <v>43800</v>
      </c>
      <c r="I571" t="s">
        <v>17</v>
      </c>
      <c r="J571">
        <v>160</v>
      </c>
      <c r="K571" s="7">
        <v>409.37</v>
      </c>
      <c r="L571" s="2"/>
    </row>
    <row r="572" spans="1:12" x14ac:dyDescent="0.3">
      <c r="A572" t="s">
        <v>858</v>
      </c>
      <c r="B572" t="s">
        <v>303</v>
      </c>
      <c r="C572" s="2">
        <v>46</v>
      </c>
      <c r="D572" s="2" t="s">
        <v>1260</v>
      </c>
      <c r="E572" t="s">
        <v>15</v>
      </c>
      <c r="F572" t="s">
        <v>1272</v>
      </c>
      <c r="G572" t="s">
        <v>1156</v>
      </c>
      <c r="H572" s="3">
        <v>43549</v>
      </c>
      <c r="I572" t="s">
        <v>17</v>
      </c>
      <c r="J572">
        <v>160</v>
      </c>
      <c r="K572" s="7">
        <v>160.16999999999999</v>
      </c>
      <c r="L572" s="2"/>
    </row>
    <row r="573" spans="1:12" x14ac:dyDescent="0.3">
      <c r="A573" t="s">
        <v>864</v>
      </c>
      <c r="B573" t="s">
        <v>132</v>
      </c>
      <c r="C573" s="2">
        <v>35</v>
      </c>
      <c r="D573" s="2" t="s">
        <v>1261</v>
      </c>
      <c r="E573" t="s">
        <v>15</v>
      </c>
      <c r="F573" t="s">
        <v>20</v>
      </c>
      <c r="G573" t="s">
        <v>1154</v>
      </c>
      <c r="H573" s="3">
        <v>43845</v>
      </c>
      <c r="I573" t="s">
        <v>17</v>
      </c>
      <c r="J573">
        <v>200</v>
      </c>
      <c r="K573" s="7">
        <v>371.47</v>
      </c>
      <c r="L573" s="2"/>
    </row>
    <row r="574" spans="1:12" x14ac:dyDescent="0.3">
      <c r="A574" t="s">
        <v>866</v>
      </c>
      <c r="B574" t="s">
        <v>122</v>
      </c>
      <c r="C574" s="2">
        <v>25</v>
      </c>
      <c r="D574" s="2" t="s">
        <v>1259</v>
      </c>
      <c r="E574" t="s">
        <v>15</v>
      </c>
      <c r="F574" t="s">
        <v>11</v>
      </c>
      <c r="G574" t="s">
        <v>1157</v>
      </c>
      <c r="H574" s="3">
        <v>43549</v>
      </c>
      <c r="I574" t="s">
        <v>17</v>
      </c>
      <c r="J574">
        <v>146</v>
      </c>
      <c r="K574" s="7">
        <v>90.24</v>
      </c>
      <c r="L574" s="2"/>
    </row>
    <row r="575" spans="1:12" x14ac:dyDescent="0.3">
      <c r="A575" t="s">
        <v>875</v>
      </c>
      <c r="B575" t="s">
        <v>9</v>
      </c>
      <c r="C575" s="2">
        <v>25</v>
      </c>
      <c r="D575" s="2" t="s">
        <v>1259</v>
      </c>
      <c r="E575" t="s">
        <v>10</v>
      </c>
      <c r="F575" t="s">
        <v>20</v>
      </c>
      <c r="G575" t="s">
        <v>1272</v>
      </c>
      <c r="H575" s="3">
        <v>43845</v>
      </c>
      <c r="I575" t="s">
        <v>17</v>
      </c>
      <c r="J575">
        <v>146</v>
      </c>
      <c r="K575" s="7">
        <v>401.31</v>
      </c>
      <c r="L575" s="2"/>
    </row>
    <row r="576" spans="1:12" x14ac:dyDescent="0.3">
      <c r="A576" t="s">
        <v>879</v>
      </c>
      <c r="B576" t="s">
        <v>122</v>
      </c>
      <c r="C576" s="2">
        <v>25</v>
      </c>
      <c r="D576" s="2" t="s">
        <v>1259</v>
      </c>
      <c r="E576" t="s">
        <v>10</v>
      </c>
      <c r="F576" t="s">
        <v>16</v>
      </c>
      <c r="G576" t="s">
        <v>1156</v>
      </c>
      <c r="H576" s="3">
        <v>43800</v>
      </c>
      <c r="I576" t="s">
        <v>17</v>
      </c>
      <c r="J576">
        <v>146</v>
      </c>
      <c r="K576" s="7">
        <v>401.97</v>
      </c>
      <c r="L576" s="2"/>
    </row>
    <row r="577" spans="1:12" x14ac:dyDescent="0.3">
      <c r="A577" t="s">
        <v>881</v>
      </c>
      <c r="B577" t="s">
        <v>303</v>
      </c>
      <c r="C577" s="2">
        <v>70</v>
      </c>
      <c r="D577" s="2" t="s">
        <v>1262</v>
      </c>
      <c r="E577" t="s">
        <v>15</v>
      </c>
      <c r="F577" t="s">
        <v>20</v>
      </c>
      <c r="G577" t="s">
        <v>1155</v>
      </c>
      <c r="H577" s="3">
        <v>43549</v>
      </c>
      <c r="I577" t="s">
        <v>17</v>
      </c>
      <c r="J577">
        <v>160</v>
      </c>
      <c r="K577" s="7">
        <v>112.97</v>
      </c>
      <c r="L577" s="2"/>
    </row>
    <row r="578" spans="1:12" x14ac:dyDescent="0.3">
      <c r="A578" t="s">
        <v>907</v>
      </c>
      <c r="B578" t="s">
        <v>124</v>
      </c>
      <c r="C578" s="2">
        <v>70</v>
      </c>
      <c r="D578" s="2" t="s">
        <v>1262</v>
      </c>
      <c r="E578" t="s">
        <v>15</v>
      </c>
      <c r="F578" t="s">
        <v>11</v>
      </c>
      <c r="G578" t="s">
        <v>1154</v>
      </c>
      <c r="H578" s="3">
        <v>43195</v>
      </c>
      <c r="I578" t="s">
        <v>17</v>
      </c>
      <c r="J578">
        <v>160</v>
      </c>
      <c r="K578" s="7">
        <v>416.86</v>
      </c>
      <c r="L578" s="2"/>
    </row>
    <row r="579" spans="1:12" x14ac:dyDescent="0.3">
      <c r="A579" t="s">
        <v>915</v>
      </c>
      <c r="B579" t="s">
        <v>299</v>
      </c>
      <c r="C579" s="2">
        <v>40</v>
      </c>
      <c r="D579" s="2" t="s">
        <v>1260</v>
      </c>
      <c r="E579" t="s">
        <v>15</v>
      </c>
      <c r="F579" t="s">
        <v>16</v>
      </c>
      <c r="G579" t="s">
        <v>1155</v>
      </c>
      <c r="H579" s="3">
        <v>43195</v>
      </c>
      <c r="I579" t="s">
        <v>17</v>
      </c>
      <c r="J579">
        <v>220</v>
      </c>
      <c r="K579" s="7">
        <v>432.89</v>
      </c>
      <c r="L579" s="2"/>
    </row>
    <row r="580" spans="1:12" x14ac:dyDescent="0.3">
      <c r="A580" t="s">
        <v>923</v>
      </c>
      <c r="B580" t="s">
        <v>299</v>
      </c>
      <c r="C580" s="2">
        <v>25</v>
      </c>
      <c r="D580" s="2" t="s">
        <v>1259</v>
      </c>
      <c r="E580" t="s">
        <v>10</v>
      </c>
      <c r="F580" t="s">
        <v>27</v>
      </c>
      <c r="G580" t="s">
        <v>1272</v>
      </c>
      <c r="H580" s="3">
        <v>43195</v>
      </c>
      <c r="I580" t="s">
        <v>17</v>
      </c>
      <c r="J580">
        <v>160</v>
      </c>
      <c r="K580" s="7">
        <v>479.55</v>
      </c>
      <c r="L580" s="2"/>
    </row>
    <row r="581" spans="1:12" x14ac:dyDescent="0.3">
      <c r="A581" t="s">
        <v>934</v>
      </c>
      <c r="B581" t="s">
        <v>122</v>
      </c>
      <c r="C581" s="2">
        <v>35</v>
      </c>
      <c r="D581" s="2" t="s">
        <v>1261</v>
      </c>
      <c r="E581" t="s">
        <v>15</v>
      </c>
      <c r="F581" t="s">
        <v>11</v>
      </c>
      <c r="G581" t="s">
        <v>1154</v>
      </c>
      <c r="H581" s="3">
        <v>43881</v>
      </c>
      <c r="I581" t="s">
        <v>17</v>
      </c>
      <c r="J581">
        <v>146</v>
      </c>
      <c r="K581" s="7">
        <v>50</v>
      </c>
      <c r="L581" s="2"/>
    </row>
    <row r="582" spans="1:12" x14ac:dyDescent="0.3">
      <c r="A582" t="s">
        <v>942</v>
      </c>
      <c r="B582" t="s">
        <v>303</v>
      </c>
      <c r="C582" s="2">
        <v>35</v>
      </c>
      <c r="D582" s="2" t="s">
        <v>1261</v>
      </c>
      <c r="E582" t="s">
        <v>10</v>
      </c>
      <c r="F582" t="s">
        <v>11</v>
      </c>
      <c r="G582" t="s">
        <v>1156</v>
      </c>
      <c r="H582" s="3">
        <v>43549</v>
      </c>
      <c r="I582" t="s">
        <v>17</v>
      </c>
      <c r="J582">
        <v>180</v>
      </c>
      <c r="K582" s="7">
        <v>486.91</v>
      </c>
      <c r="L582" s="2"/>
    </row>
    <row r="583" spans="1:12" x14ac:dyDescent="0.3">
      <c r="A583" t="s">
        <v>947</v>
      </c>
      <c r="B583" t="s">
        <v>134</v>
      </c>
      <c r="C583" s="2">
        <v>35</v>
      </c>
      <c r="D583" s="2" t="s">
        <v>1261</v>
      </c>
      <c r="E583" t="s">
        <v>15</v>
      </c>
      <c r="F583" t="s">
        <v>1272</v>
      </c>
      <c r="G583" t="s">
        <v>1156</v>
      </c>
      <c r="H583" s="3">
        <v>43549</v>
      </c>
      <c r="I583" t="s">
        <v>17</v>
      </c>
      <c r="J583">
        <v>180</v>
      </c>
      <c r="K583" s="7">
        <v>438.45</v>
      </c>
      <c r="L583" s="2"/>
    </row>
    <row r="584" spans="1:12" x14ac:dyDescent="0.3">
      <c r="A584" t="s">
        <v>949</v>
      </c>
      <c r="B584" t="s">
        <v>124</v>
      </c>
      <c r="C584" s="2">
        <v>70</v>
      </c>
      <c r="D584" s="2" t="s">
        <v>1262</v>
      </c>
      <c r="E584" t="s">
        <v>15</v>
      </c>
      <c r="F584" t="s">
        <v>20</v>
      </c>
      <c r="G584" t="s">
        <v>1155</v>
      </c>
      <c r="H584" s="3">
        <v>43195</v>
      </c>
      <c r="I584" t="s">
        <v>17</v>
      </c>
      <c r="J584">
        <v>146</v>
      </c>
      <c r="K584" s="7">
        <v>66.81</v>
      </c>
      <c r="L584" s="2"/>
    </row>
    <row r="585" spans="1:12" x14ac:dyDescent="0.3">
      <c r="A585" t="s">
        <v>966</v>
      </c>
      <c r="B585" t="s">
        <v>126</v>
      </c>
      <c r="C585" s="2">
        <v>70</v>
      </c>
      <c r="D585" s="2" t="s">
        <v>1262</v>
      </c>
      <c r="E585" t="s">
        <v>15</v>
      </c>
      <c r="F585" t="s">
        <v>11</v>
      </c>
      <c r="G585" t="s">
        <v>1272</v>
      </c>
      <c r="H585" s="3">
        <v>43845</v>
      </c>
      <c r="I585" t="s">
        <v>17</v>
      </c>
      <c r="J585">
        <v>180</v>
      </c>
      <c r="K585" s="7">
        <v>274.16000000000003</v>
      </c>
      <c r="L585" s="2"/>
    </row>
    <row r="586" spans="1:12" x14ac:dyDescent="0.3">
      <c r="A586" t="s">
        <v>967</v>
      </c>
      <c r="B586" t="s">
        <v>132</v>
      </c>
      <c r="C586" s="2">
        <v>40</v>
      </c>
      <c r="D586" s="2" t="s">
        <v>1260</v>
      </c>
      <c r="E586" t="s">
        <v>15</v>
      </c>
      <c r="F586" t="s">
        <v>16</v>
      </c>
      <c r="G586" t="s">
        <v>1154</v>
      </c>
      <c r="H586" s="3">
        <v>43195</v>
      </c>
      <c r="I586" t="s">
        <v>17</v>
      </c>
      <c r="J586">
        <v>220</v>
      </c>
      <c r="K586" s="7">
        <v>413.86</v>
      </c>
      <c r="L586" s="2"/>
    </row>
    <row r="587" spans="1:12" x14ac:dyDescent="0.3">
      <c r="A587" t="s">
        <v>972</v>
      </c>
      <c r="B587" t="s">
        <v>130</v>
      </c>
      <c r="C587" s="2">
        <v>35</v>
      </c>
      <c r="D587" s="2" t="s">
        <v>1261</v>
      </c>
      <c r="E587" t="s">
        <v>10</v>
      </c>
      <c r="F587" t="s">
        <v>27</v>
      </c>
      <c r="G587" t="s">
        <v>1272</v>
      </c>
      <c r="H587" s="3">
        <v>43845</v>
      </c>
      <c r="I587" t="s">
        <v>17</v>
      </c>
      <c r="J587">
        <v>160</v>
      </c>
      <c r="K587" s="7">
        <v>141.30000000000001</v>
      </c>
      <c r="L587" s="2"/>
    </row>
    <row r="588" spans="1:12" x14ac:dyDescent="0.3">
      <c r="A588" t="s">
        <v>982</v>
      </c>
      <c r="B588" t="s">
        <v>124</v>
      </c>
      <c r="C588" s="2">
        <v>46</v>
      </c>
      <c r="D588" s="2" t="s">
        <v>1260</v>
      </c>
      <c r="E588" t="s">
        <v>10</v>
      </c>
      <c r="F588" t="s">
        <v>11</v>
      </c>
      <c r="G588" t="s">
        <v>1156</v>
      </c>
      <c r="H588" s="3">
        <v>43195</v>
      </c>
      <c r="I588" t="s">
        <v>17</v>
      </c>
      <c r="J588">
        <v>220</v>
      </c>
      <c r="K588" s="7">
        <v>94.07</v>
      </c>
      <c r="L588" s="2"/>
    </row>
    <row r="589" spans="1:12" x14ac:dyDescent="0.3">
      <c r="A589" t="s">
        <v>988</v>
      </c>
      <c r="B589" t="s">
        <v>132</v>
      </c>
      <c r="C589" s="2">
        <v>46</v>
      </c>
      <c r="D589" s="2" t="s">
        <v>1260</v>
      </c>
      <c r="E589" t="s">
        <v>15</v>
      </c>
      <c r="F589" t="s">
        <v>27</v>
      </c>
      <c r="G589" t="s">
        <v>1154</v>
      </c>
      <c r="H589" s="3">
        <v>43195</v>
      </c>
      <c r="I589" t="s">
        <v>17</v>
      </c>
      <c r="J589">
        <v>180</v>
      </c>
      <c r="K589" s="7">
        <v>70.81</v>
      </c>
      <c r="L589" s="2"/>
    </row>
    <row r="590" spans="1:12" x14ac:dyDescent="0.3">
      <c r="A590" t="s">
        <v>994</v>
      </c>
      <c r="B590" t="s">
        <v>134</v>
      </c>
      <c r="C590" s="2">
        <v>46</v>
      </c>
      <c r="D590" s="2" t="s">
        <v>1260</v>
      </c>
      <c r="E590" t="s">
        <v>10</v>
      </c>
      <c r="F590" t="s">
        <v>11</v>
      </c>
      <c r="G590" t="s">
        <v>1155</v>
      </c>
      <c r="H590" s="3">
        <v>43881</v>
      </c>
      <c r="I590" t="s">
        <v>17</v>
      </c>
      <c r="J590">
        <v>160</v>
      </c>
      <c r="K590" s="7">
        <v>272.10000000000002</v>
      </c>
      <c r="L590" s="2"/>
    </row>
    <row r="591" spans="1:12" x14ac:dyDescent="0.3">
      <c r="A591" t="s">
        <v>996</v>
      </c>
      <c r="B591" t="s">
        <v>130</v>
      </c>
      <c r="C591" s="2">
        <v>40</v>
      </c>
      <c r="D591" s="2" t="s">
        <v>1260</v>
      </c>
      <c r="E591" t="s">
        <v>15</v>
      </c>
      <c r="F591" t="s">
        <v>11</v>
      </c>
      <c r="G591" t="s">
        <v>1155</v>
      </c>
      <c r="H591" s="3">
        <v>43549</v>
      </c>
      <c r="I591" t="s">
        <v>17</v>
      </c>
      <c r="J591">
        <v>160</v>
      </c>
      <c r="K591" s="7">
        <v>487.57</v>
      </c>
      <c r="L591" s="2"/>
    </row>
    <row r="592" spans="1:12" x14ac:dyDescent="0.3">
      <c r="A592" t="s">
        <v>999</v>
      </c>
      <c r="B592" t="s">
        <v>124</v>
      </c>
      <c r="C592" s="2">
        <v>25</v>
      </c>
      <c r="D592" s="2" t="s">
        <v>1259</v>
      </c>
      <c r="E592" t="s">
        <v>10</v>
      </c>
      <c r="F592" t="s">
        <v>20</v>
      </c>
      <c r="G592" t="s">
        <v>1272</v>
      </c>
      <c r="H592" s="3">
        <v>43549</v>
      </c>
      <c r="I592" t="s">
        <v>17</v>
      </c>
      <c r="J592">
        <v>220</v>
      </c>
      <c r="K592" s="7">
        <v>401.4</v>
      </c>
      <c r="L592" s="2"/>
    </row>
    <row r="593" spans="1:12" x14ac:dyDescent="0.3">
      <c r="A593" t="s">
        <v>1009</v>
      </c>
      <c r="B593" t="s">
        <v>122</v>
      </c>
      <c r="C593" s="2">
        <v>40</v>
      </c>
      <c r="D593" s="2" t="s">
        <v>1260</v>
      </c>
      <c r="E593" t="s">
        <v>15</v>
      </c>
      <c r="F593" t="s">
        <v>11</v>
      </c>
      <c r="G593" t="s">
        <v>1154</v>
      </c>
      <c r="H593" s="3">
        <v>43195</v>
      </c>
      <c r="I593" t="s">
        <v>17</v>
      </c>
      <c r="J593">
        <v>180</v>
      </c>
      <c r="K593" s="7">
        <v>435.19</v>
      </c>
      <c r="L593" s="2"/>
    </row>
    <row r="594" spans="1:12" x14ac:dyDescent="0.3">
      <c r="A594" t="s">
        <v>1011</v>
      </c>
      <c r="B594" t="s">
        <v>130</v>
      </c>
      <c r="C594" s="2">
        <v>35</v>
      </c>
      <c r="D594" s="2" t="s">
        <v>1261</v>
      </c>
      <c r="E594" t="s">
        <v>10</v>
      </c>
      <c r="F594" t="s">
        <v>11</v>
      </c>
      <c r="G594" t="s">
        <v>1156</v>
      </c>
      <c r="H594" s="3">
        <v>43881</v>
      </c>
      <c r="I594" t="s">
        <v>17</v>
      </c>
      <c r="J594">
        <v>200</v>
      </c>
      <c r="K594" s="7">
        <v>237.91</v>
      </c>
      <c r="L594" s="2"/>
    </row>
    <row r="595" spans="1:12" x14ac:dyDescent="0.3">
      <c r="A595" t="s">
        <v>1017</v>
      </c>
      <c r="B595" t="s">
        <v>124</v>
      </c>
      <c r="C595" s="2">
        <v>60</v>
      </c>
      <c r="D595" s="2" t="s">
        <v>1262</v>
      </c>
      <c r="E595" t="s">
        <v>15</v>
      </c>
      <c r="F595" t="s">
        <v>1272</v>
      </c>
      <c r="G595" t="s">
        <v>1272</v>
      </c>
      <c r="H595" s="3">
        <v>43845</v>
      </c>
      <c r="I595" t="s">
        <v>17</v>
      </c>
      <c r="J595">
        <v>200</v>
      </c>
      <c r="K595" s="7">
        <v>164.51</v>
      </c>
      <c r="L595" s="2"/>
    </row>
    <row r="596" spans="1:12" x14ac:dyDescent="0.3">
      <c r="A596" t="s">
        <v>1019</v>
      </c>
      <c r="B596" t="s">
        <v>299</v>
      </c>
      <c r="C596" s="2">
        <v>60</v>
      </c>
      <c r="D596" s="2" t="s">
        <v>1262</v>
      </c>
      <c r="E596" t="s">
        <v>15</v>
      </c>
      <c r="F596" t="s">
        <v>27</v>
      </c>
      <c r="G596" t="s">
        <v>1155</v>
      </c>
      <c r="H596" s="3">
        <v>43881</v>
      </c>
      <c r="I596" t="s">
        <v>17</v>
      </c>
      <c r="J596">
        <v>180</v>
      </c>
      <c r="K596" s="7">
        <v>363.28</v>
      </c>
      <c r="L596" s="2"/>
    </row>
    <row r="597" spans="1:12" x14ac:dyDescent="0.3">
      <c r="A597" t="s">
        <v>1021</v>
      </c>
      <c r="B597" t="s">
        <v>126</v>
      </c>
      <c r="C597" s="2">
        <v>35</v>
      </c>
      <c r="D597" s="2" t="s">
        <v>1261</v>
      </c>
      <c r="E597" t="s">
        <v>10</v>
      </c>
      <c r="F597" t="s">
        <v>27</v>
      </c>
      <c r="G597" t="s">
        <v>1154</v>
      </c>
      <c r="H597" s="3">
        <v>43881</v>
      </c>
      <c r="I597" t="s">
        <v>17</v>
      </c>
      <c r="J597">
        <v>220</v>
      </c>
      <c r="K597" s="7">
        <v>83.83</v>
      </c>
      <c r="L597" s="2"/>
    </row>
    <row r="598" spans="1:12" x14ac:dyDescent="0.3">
      <c r="A598" t="s">
        <v>1024</v>
      </c>
      <c r="B598" t="s">
        <v>9</v>
      </c>
      <c r="C598" s="2">
        <v>70</v>
      </c>
      <c r="D598" s="2" t="s">
        <v>1262</v>
      </c>
      <c r="E598" t="s">
        <v>15</v>
      </c>
      <c r="F598" t="s">
        <v>11</v>
      </c>
      <c r="G598" t="s">
        <v>1155</v>
      </c>
      <c r="H598" s="3">
        <v>43881</v>
      </c>
      <c r="I598" t="s">
        <v>17</v>
      </c>
      <c r="J598">
        <v>160</v>
      </c>
      <c r="K598" s="7">
        <v>362.15</v>
      </c>
      <c r="L598" s="2"/>
    </row>
    <row r="599" spans="1:12" x14ac:dyDescent="0.3">
      <c r="A599" t="s">
        <v>1028</v>
      </c>
      <c r="B599" t="s">
        <v>299</v>
      </c>
      <c r="C599" s="2">
        <v>70</v>
      </c>
      <c r="D599" s="2" t="s">
        <v>1262</v>
      </c>
      <c r="E599" t="s">
        <v>10</v>
      </c>
      <c r="F599" t="s">
        <v>27</v>
      </c>
      <c r="G599" t="s">
        <v>1156</v>
      </c>
      <c r="H599" s="3">
        <v>43845</v>
      </c>
      <c r="I599" t="s">
        <v>17</v>
      </c>
      <c r="J599">
        <v>160</v>
      </c>
      <c r="K599" s="7">
        <v>292.63</v>
      </c>
      <c r="L599" s="2"/>
    </row>
    <row r="600" spans="1:12" x14ac:dyDescent="0.3">
      <c r="A600" t="s">
        <v>1031</v>
      </c>
      <c r="B600" t="s">
        <v>126</v>
      </c>
      <c r="C600" s="2">
        <v>60</v>
      </c>
      <c r="D600" s="2" t="s">
        <v>1262</v>
      </c>
      <c r="E600" t="s">
        <v>15</v>
      </c>
      <c r="F600" t="s">
        <v>16</v>
      </c>
      <c r="G600" t="s">
        <v>1155</v>
      </c>
      <c r="H600" s="3">
        <v>43549</v>
      </c>
      <c r="I600" t="s">
        <v>17</v>
      </c>
      <c r="J600">
        <v>200</v>
      </c>
      <c r="K600" s="7">
        <v>398.28</v>
      </c>
      <c r="L600" s="2"/>
    </row>
    <row r="601" spans="1:12" x14ac:dyDescent="0.3">
      <c r="A601" t="s">
        <v>1038</v>
      </c>
      <c r="B601" t="s">
        <v>124</v>
      </c>
      <c r="C601" s="2">
        <v>60</v>
      </c>
      <c r="D601" s="2" t="s">
        <v>1262</v>
      </c>
      <c r="E601" t="s">
        <v>15</v>
      </c>
      <c r="F601" t="s">
        <v>27</v>
      </c>
      <c r="G601" t="s">
        <v>1272</v>
      </c>
      <c r="H601" s="3">
        <v>43549</v>
      </c>
      <c r="I601" t="s">
        <v>17</v>
      </c>
      <c r="J601">
        <v>160</v>
      </c>
      <c r="K601" s="7">
        <v>51.49</v>
      </c>
      <c r="L601" s="2"/>
    </row>
    <row r="602" spans="1:12" x14ac:dyDescent="0.3">
      <c r="A602" t="s">
        <v>1040</v>
      </c>
      <c r="B602" t="s">
        <v>299</v>
      </c>
      <c r="C602" s="2">
        <v>25</v>
      </c>
      <c r="D602" s="2" t="s">
        <v>1259</v>
      </c>
      <c r="E602" t="s">
        <v>15</v>
      </c>
      <c r="F602" t="s">
        <v>1272</v>
      </c>
      <c r="G602" t="s">
        <v>1156</v>
      </c>
      <c r="H602" s="3">
        <v>43549</v>
      </c>
      <c r="I602" t="s">
        <v>17</v>
      </c>
      <c r="J602">
        <v>146</v>
      </c>
      <c r="K602" s="7">
        <v>139.97999999999999</v>
      </c>
      <c r="L602" s="2"/>
    </row>
    <row r="603" spans="1:12" x14ac:dyDescent="0.3">
      <c r="A603" t="s">
        <v>1043</v>
      </c>
      <c r="B603" t="s">
        <v>303</v>
      </c>
      <c r="C603" s="2">
        <v>70</v>
      </c>
      <c r="D603" s="2" t="s">
        <v>1262</v>
      </c>
      <c r="E603" t="s">
        <v>15</v>
      </c>
      <c r="F603" t="s">
        <v>27</v>
      </c>
      <c r="G603" t="s">
        <v>1272</v>
      </c>
      <c r="H603" s="3">
        <v>43195</v>
      </c>
      <c r="I603" t="s">
        <v>17</v>
      </c>
      <c r="J603">
        <v>200</v>
      </c>
      <c r="K603" s="7">
        <v>116.95</v>
      </c>
      <c r="L603" s="2"/>
    </row>
    <row r="604" spans="1:12" x14ac:dyDescent="0.3">
      <c r="A604" t="s">
        <v>1054</v>
      </c>
      <c r="B604" t="s">
        <v>9</v>
      </c>
      <c r="C604" s="2">
        <v>46</v>
      </c>
      <c r="D604" s="2" t="s">
        <v>1260</v>
      </c>
      <c r="E604" t="s">
        <v>15</v>
      </c>
      <c r="F604" t="s">
        <v>20</v>
      </c>
      <c r="G604" t="s">
        <v>1156</v>
      </c>
      <c r="H604" s="3">
        <v>43800</v>
      </c>
      <c r="I604" t="s">
        <v>17</v>
      </c>
      <c r="J604">
        <v>146</v>
      </c>
      <c r="K604" s="7">
        <v>484.01</v>
      </c>
      <c r="L604" s="2"/>
    </row>
    <row r="605" spans="1:12" x14ac:dyDescent="0.3">
      <c r="A605" t="s">
        <v>1068</v>
      </c>
      <c r="B605" t="s">
        <v>124</v>
      </c>
      <c r="C605" s="2">
        <v>25</v>
      </c>
      <c r="D605" s="2" t="s">
        <v>1259</v>
      </c>
      <c r="E605" t="s">
        <v>15</v>
      </c>
      <c r="F605" t="s">
        <v>11</v>
      </c>
      <c r="G605" t="s">
        <v>1155</v>
      </c>
      <c r="H605" s="3">
        <v>43800</v>
      </c>
      <c r="I605" t="s">
        <v>17</v>
      </c>
      <c r="J605">
        <v>200</v>
      </c>
      <c r="K605" s="7">
        <v>455.41</v>
      </c>
      <c r="L605" s="2"/>
    </row>
    <row r="606" spans="1:12" x14ac:dyDescent="0.3">
      <c r="A606" t="s">
        <v>1078</v>
      </c>
      <c r="B606" t="s">
        <v>134</v>
      </c>
      <c r="C606" s="2">
        <v>25</v>
      </c>
      <c r="D606" s="2" t="s">
        <v>1259</v>
      </c>
      <c r="E606" t="s">
        <v>15</v>
      </c>
      <c r="F606" t="s">
        <v>1272</v>
      </c>
      <c r="G606" t="s">
        <v>1155</v>
      </c>
      <c r="H606" s="3">
        <v>43845</v>
      </c>
      <c r="I606" t="s">
        <v>17</v>
      </c>
      <c r="J606">
        <v>180</v>
      </c>
      <c r="K606" s="7">
        <v>469.83</v>
      </c>
      <c r="L606" s="2"/>
    </row>
    <row r="607" spans="1:12" x14ac:dyDescent="0.3">
      <c r="A607" t="s">
        <v>1088</v>
      </c>
      <c r="B607" t="s">
        <v>9</v>
      </c>
      <c r="C607" s="2">
        <v>70</v>
      </c>
      <c r="D607" s="2" t="s">
        <v>1262</v>
      </c>
      <c r="E607" t="s">
        <v>15</v>
      </c>
      <c r="F607" t="s">
        <v>20</v>
      </c>
      <c r="G607" t="s">
        <v>1157</v>
      </c>
      <c r="H607" s="3">
        <v>43881</v>
      </c>
      <c r="I607" t="s">
        <v>17</v>
      </c>
      <c r="J607">
        <v>180</v>
      </c>
      <c r="K607" s="7">
        <v>258.56</v>
      </c>
      <c r="L607" s="2"/>
    </row>
    <row r="608" spans="1:12" x14ac:dyDescent="0.3">
      <c r="A608" t="s">
        <v>1090</v>
      </c>
      <c r="B608" t="s">
        <v>9</v>
      </c>
      <c r="C608" s="2">
        <v>35</v>
      </c>
      <c r="D608" s="2" t="s">
        <v>1261</v>
      </c>
      <c r="E608" t="s">
        <v>15</v>
      </c>
      <c r="F608" t="s">
        <v>27</v>
      </c>
      <c r="G608" t="s">
        <v>1154</v>
      </c>
      <c r="H608" s="3">
        <v>43549</v>
      </c>
      <c r="I608" t="s">
        <v>17</v>
      </c>
      <c r="J608">
        <v>180</v>
      </c>
      <c r="K608" s="7">
        <v>180.62</v>
      </c>
      <c r="L608" s="2"/>
    </row>
    <row r="609" spans="1:12" x14ac:dyDescent="0.3">
      <c r="A609" t="s">
        <v>1093</v>
      </c>
      <c r="B609" t="s">
        <v>303</v>
      </c>
      <c r="C609" s="2">
        <v>40</v>
      </c>
      <c r="D609" s="2" t="s">
        <v>1260</v>
      </c>
      <c r="E609" t="s">
        <v>15</v>
      </c>
      <c r="F609" t="s">
        <v>16</v>
      </c>
      <c r="G609" t="s">
        <v>1157</v>
      </c>
      <c r="H609" s="3">
        <v>43800</v>
      </c>
      <c r="I609" t="s">
        <v>17</v>
      </c>
      <c r="J609">
        <v>220</v>
      </c>
      <c r="K609" s="7">
        <v>470.37</v>
      </c>
      <c r="L609" s="2"/>
    </row>
    <row r="610" spans="1:12" x14ac:dyDescent="0.3">
      <c r="A610" t="s">
        <v>1094</v>
      </c>
      <c r="B610" t="s">
        <v>124</v>
      </c>
      <c r="C610" s="2">
        <v>70</v>
      </c>
      <c r="D610" s="2" t="s">
        <v>1262</v>
      </c>
      <c r="E610" t="s">
        <v>15</v>
      </c>
      <c r="F610" t="s">
        <v>16</v>
      </c>
      <c r="G610" t="s">
        <v>1157</v>
      </c>
      <c r="H610" s="3">
        <v>43800</v>
      </c>
      <c r="I610" t="s">
        <v>17</v>
      </c>
      <c r="J610">
        <v>200</v>
      </c>
      <c r="K610" s="7">
        <v>434.3</v>
      </c>
      <c r="L610" s="2"/>
    </row>
    <row r="611" spans="1:12" x14ac:dyDescent="0.3">
      <c r="A611" t="s">
        <v>1095</v>
      </c>
      <c r="B611" t="s">
        <v>122</v>
      </c>
      <c r="C611" s="2">
        <v>40</v>
      </c>
      <c r="D611" s="2" t="s">
        <v>1260</v>
      </c>
      <c r="E611" t="s">
        <v>15</v>
      </c>
      <c r="F611" t="s">
        <v>1272</v>
      </c>
      <c r="G611" t="s">
        <v>1157</v>
      </c>
      <c r="H611" s="3">
        <v>43845</v>
      </c>
      <c r="I611" t="s">
        <v>17</v>
      </c>
      <c r="J611">
        <v>220</v>
      </c>
      <c r="K611" s="7">
        <v>299.98</v>
      </c>
      <c r="L611" s="2"/>
    </row>
    <row r="612" spans="1:12" x14ac:dyDescent="0.3">
      <c r="A612" t="s">
        <v>1098</v>
      </c>
      <c r="B612" t="s">
        <v>120</v>
      </c>
      <c r="C612" s="2">
        <v>46</v>
      </c>
      <c r="D612" s="2" t="s">
        <v>1260</v>
      </c>
      <c r="E612" t="s">
        <v>15</v>
      </c>
      <c r="F612" t="s">
        <v>16</v>
      </c>
      <c r="G612" t="s">
        <v>1156</v>
      </c>
      <c r="H612" s="3">
        <v>43800</v>
      </c>
      <c r="I612" t="s">
        <v>17</v>
      </c>
      <c r="J612">
        <v>160</v>
      </c>
      <c r="K612" s="7">
        <v>127.93</v>
      </c>
      <c r="L612" s="2"/>
    </row>
    <row r="613" spans="1:12" x14ac:dyDescent="0.3">
      <c r="A613" t="s">
        <v>1105</v>
      </c>
      <c r="B613" t="s">
        <v>122</v>
      </c>
      <c r="C613" s="2">
        <v>60</v>
      </c>
      <c r="D613" s="2" t="s">
        <v>1262</v>
      </c>
      <c r="E613" t="s">
        <v>10</v>
      </c>
      <c r="F613" t="s">
        <v>11</v>
      </c>
      <c r="G613" t="s">
        <v>1157</v>
      </c>
      <c r="H613" s="3">
        <v>43845</v>
      </c>
      <c r="I613" t="s">
        <v>17</v>
      </c>
      <c r="J613">
        <v>180</v>
      </c>
      <c r="K613" s="7">
        <v>186.78</v>
      </c>
      <c r="L613" s="2"/>
    </row>
    <row r="614" spans="1:12" x14ac:dyDescent="0.3">
      <c r="A614" t="s">
        <v>1107</v>
      </c>
      <c r="B614" t="s">
        <v>126</v>
      </c>
      <c r="C614" s="2">
        <v>60</v>
      </c>
      <c r="D614" s="2" t="s">
        <v>1262</v>
      </c>
      <c r="E614" t="s">
        <v>15</v>
      </c>
      <c r="F614" t="s">
        <v>1272</v>
      </c>
      <c r="G614" t="s">
        <v>1154</v>
      </c>
      <c r="H614" s="3">
        <v>43845</v>
      </c>
      <c r="I614" t="s">
        <v>17</v>
      </c>
      <c r="J614">
        <v>220</v>
      </c>
      <c r="K614" s="7">
        <v>100.12</v>
      </c>
      <c r="L614" s="2"/>
    </row>
    <row r="615" spans="1:12" x14ac:dyDescent="0.3">
      <c r="A615" t="s">
        <v>1110</v>
      </c>
      <c r="B615" t="s">
        <v>120</v>
      </c>
      <c r="C615" s="2">
        <v>35</v>
      </c>
      <c r="D615" s="2" t="s">
        <v>1261</v>
      </c>
      <c r="E615" t="s">
        <v>15</v>
      </c>
      <c r="F615" t="s">
        <v>27</v>
      </c>
      <c r="G615" t="s">
        <v>1157</v>
      </c>
      <c r="H615" s="3">
        <v>43881</v>
      </c>
      <c r="I615" t="s">
        <v>17</v>
      </c>
      <c r="J615">
        <v>160</v>
      </c>
      <c r="K615" s="7">
        <v>267.36</v>
      </c>
      <c r="L615" s="2"/>
    </row>
    <row r="616" spans="1:12" x14ac:dyDescent="0.3">
      <c r="A616" t="s">
        <v>1115</v>
      </c>
      <c r="B616" t="s">
        <v>124</v>
      </c>
      <c r="C616" s="2">
        <v>60</v>
      </c>
      <c r="D616" s="2" t="s">
        <v>1262</v>
      </c>
      <c r="E616" t="s">
        <v>10</v>
      </c>
      <c r="F616" t="s">
        <v>27</v>
      </c>
      <c r="G616" t="s">
        <v>1157</v>
      </c>
      <c r="H616" s="3">
        <v>43800</v>
      </c>
      <c r="I616" t="s">
        <v>17</v>
      </c>
      <c r="J616">
        <v>200</v>
      </c>
      <c r="K616" s="7">
        <v>93.24</v>
      </c>
      <c r="L616" s="2"/>
    </row>
    <row r="617" spans="1:12" x14ac:dyDescent="0.3">
      <c r="A617" t="s">
        <v>1116</v>
      </c>
      <c r="B617" t="s">
        <v>120</v>
      </c>
      <c r="C617" s="2">
        <v>40</v>
      </c>
      <c r="D617" s="2" t="s">
        <v>1260</v>
      </c>
      <c r="E617" t="s">
        <v>15</v>
      </c>
      <c r="F617" t="s">
        <v>1272</v>
      </c>
      <c r="G617" t="s">
        <v>1155</v>
      </c>
      <c r="H617" s="3">
        <v>43800</v>
      </c>
      <c r="I617" t="s">
        <v>17</v>
      </c>
      <c r="J617">
        <v>180</v>
      </c>
      <c r="K617" s="7">
        <v>309.52999999999997</v>
      </c>
      <c r="L617" s="2"/>
    </row>
    <row r="618" spans="1:12" x14ac:dyDescent="0.3">
      <c r="A618" t="s">
        <v>1123</v>
      </c>
      <c r="B618" t="s">
        <v>299</v>
      </c>
      <c r="C618" s="2">
        <v>60</v>
      </c>
      <c r="D618" s="2" t="s">
        <v>1262</v>
      </c>
      <c r="E618" t="s">
        <v>15</v>
      </c>
      <c r="F618" t="s">
        <v>1272</v>
      </c>
      <c r="G618" t="s">
        <v>1157</v>
      </c>
      <c r="H618" s="3">
        <v>43549</v>
      </c>
      <c r="I618" t="s">
        <v>17</v>
      </c>
      <c r="J618">
        <v>160</v>
      </c>
      <c r="K618" s="7">
        <v>444.91</v>
      </c>
      <c r="L618" s="2"/>
    </row>
    <row r="619" spans="1:12" x14ac:dyDescent="0.3">
      <c r="A619" t="s">
        <v>1128</v>
      </c>
      <c r="B619" t="s">
        <v>122</v>
      </c>
      <c r="C619" s="2">
        <v>70</v>
      </c>
      <c r="D619" s="2" t="s">
        <v>1262</v>
      </c>
      <c r="E619" t="s">
        <v>15</v>
      </c>
      <c r="F619" t="s">
        <v>16</v>
      </c>
      <c r="G619" t="s">
        <v>1157</v>
      </c>
      <c r="H619" s="3">
        <v>43800</v>
      </c>
      <c r="I619" t="s">
        <v>17</v>
      </c>
      <c r="J619">
        <v>160</v>
      </c>
      <c r="K619" s="7">
        <v>304.95999999999998</v>
      </c>
      <c r="L619" s="2"/>
    </row>
    <row r="620" spans="1:12" x14ac:dyDescent="0.3">
      <c r="A620" t="s">
        <v>1131</v>
      </c>
      <c r="B620" t="s">
        <v>122</v>
      </c>
      <c r="C620" s="2">
        <v>60</v>
      </c>
      <c r="D620" s="2" t="s">
        <v>1262</v>
      </c>
      <c r="E620" t="s">
        <v>15</v>
      </c>
      <c r="F620" t="s">
        <v>27</v>
      </c>
      <c r="G620" t="s">
        <v>1272</v>
      </c>
      <c r="H620" s="3">
        <v>43195</v>
      </c>
      <c r="I620" t="s">
        <v>17</v>
      </c>
      <c r="J620">
        <v>160</v>
      </c>
      <c r="K620" s="7">
        <v>491.88</v>
      </c>
      <c r="L620" s="2"/>
    </row>
    <row r="621" spans="1:12" x14ac:dyDescent="0.3">
      <c r="A621" t="s">
        <v>1132</v>
      </c>
      <c r="B621" t="s">
        <v>124</v>
      </c>
      <c r="C621" s="2">
        <v>46</v>
      </c>
      <c r="D621" s="2" t="s">
        <v>1260</v>
      </c>
      <c r="E621" t="s">
        <v>10</v>
      </c>
      <c r="F621" t="s">
        <v>11</v>
      </c>
      <c r="G621" t="s">
        <v>1155</v>
      </c>
      <c r="H621" s="3">
        <v>43845</v>
      </c>
      <c r="I621" t="s">
        <v>17</v>
      </c>
      <c r="J621">
        <v>146</v>
      </c>
      <c r="K621" s="7">
        <v>74.09</v>
      </c>
      <c r="L621" s="2"/>
    </row>
    <row r="622" spans="1:12" x14ac:dyDescent="0.3">
      <c r="A622" t="s">
        <v>1138</v>
      </c>
      <c r="B622" t="s">
        <v>126</v>
      </c>
      <c r="C622" s="2">
        <v>25</v>
      </c>
      <c r="D622" s="2" t="s">
        <v>1259</v>
      </c>
      <c r="E622" t="s">
        <v>10</v>
      </c>
      <c r="F622" t="s">
        <v>20</v>
      </c>
      <c r="G622" t="s">
        <v>1157</v>
      </c>
      <c r="H622" s="3">
        <v>43845</v>
      </c>
      <c r="I622" t="s">
        <v>17</v>
      </c>
      <c r="J622">
        <v>146</v>
      </c>
      <c r="K622" s="7">
        <v>162.12</v>
      </c>
      <c r="L622" s="2"/>
    </row>
    <row r="623" spans="1:12" x14ac:dyDescent="0.3">
      <c r="A623" t="s">
        <v>1140</v>
      </c>
      <c r="B623" t="s">
        <v>124</v>
      </c>
      <c r="C623" s="2">
        <v>70</v>
      </c>
      <c r="D623" s="2" t="s">
        <v>1262</v>
      </c>
      <c r="E623" t="s">
        <v>10</v>
      </c>
      <c r="F623" t="s">
        <v>1272</v>
      </c>
      <c r="G623" t="s">
        <v>1155</v>
      </c>
      <c r="H623" s="3">
        <v>43800</v>
      </c>
      <c r="I623" t="s">
        <v>17</v>
      </c>
      <c r="J623">
        <v>220</v>
      </c>
      <c r="K623" s="7">
        <v>352.52</v>
      </c>
      <c r="L623" s="2"/>
    </row>
    <row r="624" spans="1:12" x14ac:dyDescent="0.3">
      <c r="A624" t="s">
        <v>1152</v>
      </c>
      <c r="B624" t="s">
        <v>134</v>
      </c>
      <c r="C624" s="2">
        <v>40</v>
      </c>
      <c r="D624" s="2" t="s">
        <v>1260</v>
      </c>
      <c r="E624" t="s">
        <v>10</v>
      </c>
      <c r="F624" t="s">
        <v>16</v>
      </c>
      <c r="G624" t="s">
        <v>1157</v>
      </c>
      <c r="H624" s="3">
        <v>43881</v>
      </c>
      <c r="I624" t="s">
        <v>17</v>
      </c>
      <c r="J624">
        <v>220</v>
      </c>
      <c r="K624" s="7">
        <v>189.48</v>
      </c>
      <c r="L624" s="2"/>
    </row>
    <row r="625" spans="1:12" x14ac:dyDescent="0.3">
      <c r="A625" t="s">
        <v>18</v>
      </c>
      <c r="B625" t="s">
        <v>19</v>
      </c>
      <c r="C625" s="2">
        <v>35</v>
      </c>
      <c r="D625" s="2" t="s">
        <v>1261</v>
      </c>
      <c r="E625" t="s">
        <v>10</v>
      </c>
      <c r="F625" t="s">
        <v>20</v>
      </c>
      <c r="G625" t="s">
        <v>1154</v>
      </c>
      <c r="H625" s="3">
        <v>43800</v>
      </c>
      <c r="I625" t="s">
        <v>21</v>
      </c>
      <c r="J625">
        <v>160</v>
      </c>
      <c r="K625" s="7">
        <v>121.83</v>
      </c>
      <c r="L625" s="2"/>
    </row>
    <row r="626" spans="1:12" x14ac:dyDescent="0.3">
      <c r="A626" t="s">
        <v>22</v>
      </c>
      <c r="B626" t="s">
        <v>1222</v>
      </c>
      <c r="C626" s="2">
        <v>46</v>
      </c>
      <c r="D626" s="2" t="s">
        <v>1260</v>
      </c>
      <c r="E626" t="s">
        <v>15</v>
      </c>
      <c r="F626" t="s">
        <v>16</v>
      </c>
      <c r="G626" t="s">
        <v>1155</v>
      </c>
      <c r="H626" s="3">
        <v>43845</v>
      </c>
      <c r="I626" t="s">
        <v>21</v>
      </c>
      <c r="J626">
        <v>146</v>
      </c>
      <c r="K626" s="7">
        <v>170.57</v>
      </c>
      <c r="L626" s="2"/>
    </row>
    <row r="627" spans="1:12" x14ac:dyDescent="0.3">
      <c r="A627" t="s">
        <v>23</v>
      </c>
      <c r="B627" t="s">
        <v>24</v>
      </c>
      <c r="C627" s="2">
        <v>46</v>
      </c>
      <c r="D627" s="2" t="s">
        <v>1260</v>
      </c>
      <c r="E627" t="s">
        <v>15</v>
      </c>
      <c r="F627" t="s">
        <v>20</v>
      </c>
      <c r="G627" t="s">
        <v>1272</v>
      </c>
      <c r="H627" s="3">
        <v>43881</v>
      </c>
      <c r="I627" t="s">
        <v>21</v>
      </c>
      <c r="J627">
        <v>180</v>
      </c>
      <c r="K627" s="7">
        <v>452.69</v>
      </c>
      <c r="L627" s="2"/>
    </row>
    <row r="628" spans="1:12" x14ac:dyDescent="0.3">
      <c r="A628" t="s">
        <v>46</v>
      </c>
      <c r="B628" t="s">
        <v>47</v>
      </c>
      <c r="C628" s="2">
        <v>35</v>
      </c>
      <c r="D628" s="2" t="s">
        <v>1261</v>
      </c>
      <c r="E628" t="s">
        <v>10</v>
      </c>
      <c r="F628" t="s">
        <v>11</v>
      </c>
      <c r="G628" t="s">
        <v>1157</v>
      </c>
      <c r="H628" s="3">
        <v>43549</v>
      </c>
      <c r="I628" t="s">
        <v>21</v>
      </c>
      <c r="J628">
        <v>180</v>
      </c>
      <c r="K628" s="7">
        <v>242.21</v>
      </c>
      <c r="L628" s="2"/>
    </row>
    <row r="629" spans="1:12" x14ac:dyDescent="0.3">
      <c r="A629" t="s">
        <v>53</v>
      </c>
      <c r="B629" t="s">
        <v>1225</v>
      </c>
      <c r="C629" s="2">
        <v>70</v>
      </c>
      <c r="D629" s="2" t="s">
        <v>1262</v>
      </c>
      <c r="E629" t="s">
        <v>10</v>
      </c>
      <c r="F629" t="s">
        <v>11</v>
      </c>
      <c r="G629" t="s">
        <v>1272</v>
      </c>
      <c r="H629" s="3">
        <v>43549</v>
      </c>
      <c r="I629" t="s">
        <v>21</v>
      </c>
      <c r="J629">
        <v>160</v>
      </c>
      <c r="K629" s="7">
        <v>133.27000000000001</v>
      </c>
      <c r="L629" s="2"/>
    </row>
    <row r="630" spans="1:12" x14ac:dyDescent="0.3">
      <c r="A630" t="s">
        <v>65</v>
      </c>
      <c r="B630" t="s">
        <v>66</v>
      </c>
      <c r="C630" s="2">
        <v>46</v>
      </c>
      <c r="D630" s="2" t="s">
        <v>1260</v>
      </c>
      <c r="E630" t="s">
        <v>15</v>
      </c>
      <c r="F630" t="s">
        <v>20</v>
      </c>
      <c r="G630" t="s">
        <v>1157</v>
      </c>
      <c r="H630" s="3">
        <v>43195</v>
      </c>
      <c r="I630" t="s">
        <v>21</v>
      </c>
      <c r="J630">
        <v>220</v>
      </c>
      <c r="K630" s="7">
        <v>304.32</v>
      </c>
      <c r="L630" s="2"/>
    </row>
    <row r="631" spans="1:12" x14ac:dyDescent="0.3">
      <c r="A631" t="s">
        <v>67</v>
      </c>
      <c r="B631" t="s">
        <v>68</v>
      </c>
      <c r="C631" s="2">
        <v>70</v>
      </c>
      <c r="D631" s="2" t="s">
        <v>1262</v>
      </c>
      <c r="E631" t="s">
        <v>10</v>
      </c>
      <c r="F631" t="s">
        <v>20</v>
      </c>
      <c r="G631" t="s">
        <v>1155</v>
      </c>
      <c r="H631" s="3">
        <v>43195</v>
      </c>
      <c r="I631" t="s">
        <v>21</v>
      </c>
      <c r="J631">
        <v>220</v>
      </c>
      <c r="K631" s="7">
        <v>90.76</v>
      </c>
      <c r="L631" s="2"/>
    </row>
    <row r="632" spans="1:12" x14ac:dyDescent="0.3">
      <c r="A632" t="s">
        <v>75</v>
      </c>
      <c r="B632" t="s">
        <v>1229</v>
      </c>
      <c r="C632" s="2">
        <v>35</v>
      </c>
      <c r="D632" s="2" t="s">
        <v>1261</v>
      </c>
      <c r="E632" t="s">
        <v>15</v>
      </c>
      <c r="F632" t="s">
        <v>27</v>
      </c>
      <c r="G632" t="s">
        <v>1157</v>
      </c>
      <c r="H632" s="3">
        <v>43881</v>
      </c>
      <c r="I632" t="s">
        <v>21</v>
      </c>
      <c r="J632">
        <v>180</v>
      </c>
      <c r="K632" s="7">
        <v>397.82</v>
      </c>
      <c r="L632" s="2"/>
    </row>
    <row r="633" spans="1:12" x14ac:dyDescent="0.3">
      <c r="A633" t="s">
        <v>76</v>
      </c>
      <c r="B633" t="s">
        <v>77</v>
      </c>
      <c r="C633" s="2">
        <v>60</v>
      </c>
      <c r="D633" s="2" t="s">
        <v>1262</v>
      </c>
      <c r="E633" t="s">
        <v>15</v>
      </c>
      <c r="F633" t="s">
        <v>16</v>
      </c>
      <c r="G633" t="s">
        <v>1156</v>
      </c>
      <c r="H633" s="3">
        <v>43549</v>
      </c>
      <c r="I633" t="s">
        <v>21</v>
      </c>
      <c r="J633">
        <v>160</v>
      </c>
      <c r="K633" s="7">
        <v>220.66</v>
      </c>
      <c r="L633" s="2"/>
    </row>
    <row r="634" spans="1:12" x14ac:dyDescent="0.3">
      <c r="A634" t="s">
        <v>82</v>
      </c>
      <c r="B634" t="s">
        <v>83</v>
      </c>
      <c r="C634" s="2">
        <v>25</v>
      </c>
      <c r="D634" s="2" t="s">
        <v>1259</v>
      </c>
      <c r="E634" t="s">
        <v>15</v>
      </c>
      <c r="F634" t="s">
        <v>20</v>
      </c>
      <c r="G634" t="s">
        <v>1156</v>
      </c>
      <c r="H634" s="3">
        <v>43845</v>
      </c>
      <c r="I634" t="s">
        <v>21</v>
      </c>
      <c r="J634">
        <v>200</v>
      </c>
      <c r="K634" s="7">
        <v>384.98</v>
      </c>
      <c r="L634" s="2"/>
    </row>
    <row r="635" spans="1:12" x14ac:dyDescent="0.3">
      <c r="A635" t="s">
        <v>86</v>
      </c>
      <c r="B635" t="s">
        <v>1230</v>
      </c>
      <c r="C635" s="2">
        <v>46</v>
      </c>
      <c r="D635" s="2" t="s">
        <v>1260</v>
      </c>
      <c r="E635" t="s">
        <v>15</v>
      </c>
      <c r="F635" t="s">
        <v>16</v>
      </c>
      <c r="G635" t="s">
        <v>1154</v>
      </c>
      <c r="H635" s="3">
        <v>43845</v>
      </c>
      <c r="I635" t="s">
        <v>21</v>
      </c>
      <c r="J635">
        <v>220</v>
      </c>
      <c r="K635" s="7">
        <v>167.85</v>
      </c>
      <c r="L635" s="2"/>
    </row>
    <row r="636" spans="1:12" x14ac:dyDescent="0.3">
      <c r="A636" t="s">
        <v>93</v>
      </c>
      <c r="B636" t="s">
        <v>94</v>
      </c>
      <c r="C636" s="2">
        <v>25</v>
      </c>
      <c r="D636" s="2" t="s">
        <v>1259</v>
      </c>
      <c r="E636" t="s">
        <v>15</v>
      </c>
      <c r="F636" t="s">
        <v>11</v>
      </c>
      <c r="G636" t="s">
        <v>1154</v>
      </c>
      <c r="H636" s="3">
        <v>43845</v>
      </c>
      <c r="I636" t="s">
        <v>21</v>
      </c>
      <c r="J636">
        <v>180</v>
      </c>
      <c r="K636" s="7">
        <v>322.23</v>
      </c>
      <c r="L636" s="2"/>
    </row>
    <row r="637" spans="1:12" x14ac:dyDescent="0.3">
      <c r="A637" t="s">
        <v>99</v>
      </c>
      <c r="B637" t="s">
        <v>1231</v>
      </c>
      <c r="C637" s="2">
        <v>25</v>
      </c>
      <c r="D637" s="2" t="s">
        <v>1259</v>
      </c>
      <c r="E637" t="s">
        <v>10</v>
      </c>
      <c r="F637" t="s">
        <v>1272</v>
      </c>
      <c r="G637" t="s">
        <v>1154</v>
      </c>
      <c r="H637" s="3">
        <v>43881</v>
      </c>
      <c r="I637" t="s">
        <v>21</v>
      </c>
      <c r="J637">
        <v>220</v>
      </c>
      <c r="K637" s="7">
        <v>83.28</v>
      </c>
      <c r="L637" s="2"/>
    </row>
    <row r="638" spans="1:12" x14ac:dyDescent="0.3">
      <c r="A638" t="s">
        <v>100</v>
      </c>
      <c r="B638" t="s">
        <v>101</v>
      </c>
      <c r="C638" s="2">
        <v>40</v>
      </c>
      <c r="D638" s="2" t="s">
        <v>1260</v>
      </c>
      <c r="E638" t="s">
        <v>15</v>
      </c>
      <c r="F638" t="s">
        <v>20</v>
      </c>
      <c r="G638" t="s">
        <v>1157</v>
      </c>
      <c r="H638" s="3">
        <v>43881</v>
      </c>
      <c r="I638" t="s">
        <v>21</v>
      </c>
      <c r="J638">
        <v>200</v>
      </c>
      <c r="K638" s="7">
        <v>135.22</v>
      </c>
      <c r="L638" s="2"/>
    </row>
    <row r="639" spans="1:12" x14ac:dyDescent="0.3">
      <c r="A639" t="s">
        <v>104</v>
      </c>
      <c r="B639" t="s">
        <v>105</v>
      </c>
      <c r="C639" s="2">
        <v>70</v>
      </c>
      <c r="D639" s="2" t="s">
        <v>1262</v>
      </c>
      <c r="E639" t="s">
        <v>15</v>
      </c>
      <c r="F639" t="s">
        <v>11</v>
      </c>
      <c r="G639" t="s">
        <v>1272</v>
      </c>
      <c r="H639" s="3">
        <v>43845</v>
      </c>
      <c r="I639" t="s">
        <v>21</v>
      </c>
      <c r="J639">
        <v>220</v>
      </c>
      <c r="K639" s="7">
        <v>478.73</v>
      </c>
      <c r="L639" s="2"/>
    </row>
    <row r="640" spans="1:12" x14ac:dyDescent="0.3">
      <c r="A640" t="s">
        <v>107</v>
      </c>
      <c r="B640" t="s">
        <v>108</v>
      </c>
      <c r="C640" s="2">
        <v>40</v>
      </c>
      <c r="D640" s="2" t="s">
        <v>1260</v>
      </c>
      <c r="E640" t="s">
        <v>10</v>
      </c>
      <c r="F640" t="s">
        <v>16</v>
      </c>
      <c r="G640" t="s">
        <v>1154</v>
      </c>
      <c r="H640" s="3">
        <v>43845</v>
      </c>
      <c r="I640" t="s">
        <v>21</v>
      </c>
      <c r="J640">
        <v>180</v>
      </c>
      <c r="K640" s="7">
        <v>351.64</v>
      </c>
      <c r="L640" s="2"/>
    </row>
    <row r="641" spans="1:12" x14ac:dyDescent="0.3">
      <c r="A641" t="s">
        <v>111</v>
      </c>
      <c r="B641" t="s">
        <v>112</v>
      </c>
      <c r="C641" s="2">
        <v>40</v>
      </c>
      <c r="D641" s="2" t="s">
        <v>1260</v>
      </c>
      <c r="E641" t="s">
        <v>10</v>
      </c>
      <c r="F641" t="s">
        <v>1272</v>
      </c>
      <c r="G641" t="s">
        <v>1157</v>
      </c>
      <c r="H641" s="3">
        <v>43800</v>
      </c>
      <c r="I641" t="s">
        <v>21</v>
      </c>
      <c r="J641">
        <v>180</v>
      </c>
      <c r="K641" s="7">
        <v>264.20999999999998</v>
      </c>
      <c r="L641" s="2"/>
    </row>
    <row r="642" spans="1:12" x14ac:dyDescent="0.3">
      <c r="A642" t="s">
        <v>125</v>
      </c>
      <c r="B642" t="s">
        <v>126</v>
      </c>
      <c r="C642" s="2">
        <v>35</v>
      </c>
      <c r="D642" s="2" t="s">
        <v>1261</v>
      </c>
      <c r="E642" t="s">
        <v>10</v>
      </c>
      <c r="F642" t="s">
        <v>20</v>
      </c>
      <c r="G642" t="s">
        <v>1156</v>
      </c>
      <c r="H642" s="3">
        <v>43800</v>
      </c>
      <c r="I642" t="s">
        <v>21</v>
      </c>
      <c r="J642">
        <v>160</v>
      </c>
      <c r="K642" s="7">
        <v>105.84</v>
      </c>
      <c r="L642" s="2"/>
    </row>
    <row r="643" spans="1:12" x14ac:dyDescent="0.3">
      <c r="A643" t="s">
        <v>127</v>
      </c>
      <c r="B643" t="s">
        <v>122</v>
      </c>
      <c r="C643" s="2">
        <v>70</v>
      </c>
      <c r="D643" s="2" t="s">
        <v>1262</v>
      </c>
      <c r="E643" t="s">
        <v>10</v>
      </c>
      <c r="F643" t="s">
        <v>16</v>
      </c>
      <c r="G643" t="s">
        <v>1272</v>
      </c>
      <c r="H643" s="3">
        <v>43195</v>
      </c>
      <c r="I643" t="s">
        <v>21</v>
      </c>
      <c r="J643">
        <v>200</v>
      </c>
      <c r="K643" s="7">
        <v>146.72999999999999</v>
      </c>
      <c r="L643" s="2"/>
    </row>
    <row r="644" spans="1:12" x14ac:dyDescent="0.3">
      <c r="A644" t="s">
        <v>131</v>
      </c>
      <c r="B644" t="s">
        <v>132</v>
      </c>
      <c r="C644" s="2">
        <v>70</v>
      </c>
      <c r="D644" s="2" t="s">
        <v>1262</v>
      </c>
      <c r="E644" t="s">
        <v>15</v>
      </c>
      <c r="F644" t="s">
        <v>27</v>
      </c>
      <c r="G644" t="s">
        <v>1156</v>
      </c>
      <c r="H644" s="3">
        <v>43881</v>
      </c>
      <c r="I644" t="s">
        <v>21</v>
      </c>
      <c r="J644">
        <v>180</v>
      </c>
      <c r="K644" s="7">
        <v>309.51</v>
      </c>
      <c r="L644" s="2"/>
    </row>
    <row r="645" spans="1:12" x14ac:dyDescent="0.3">
      <c r="A645" t="s">
        <v>143</v>
      </c>
      <c r="B645" t="s">
        <v>144</v>
      </c>
      <c r="C645" s="2">
        <v>70</v>
      </c>
      <c r="D645" s="2" t="s">
        <v>1262</v>
      </c>
      <c r="E645" t="s">
        <v>15</v>
      </c>
      <c r="F645" t="s">
        <v>1272</v>
      </c>
      <c r="G645" t="s">
        <v>1155</v>
      </c>
      <c r="H645" s="3">
        <v>43800</v>
      </c>
      <c r="I645" t="s">
        <v>21</v>
      </c>
      <c r="J645">
        <v>180</v>
      </c>
      <c r="K645" s="7">
        <v>328.02</v>
      </c>
      <c r="L645" s="2"/>
    </row>
    <row r="646" spans="1:12" x14ac:dyDescent="0.3">
      <c r="A646" t="s">
        <v>149</v>
      </c>
      <c r="B646" t="s">
        <v>1233</v>
      </c>
      <c r="C646" s="2">
        <v>40</v>
      </c>
      <c r="D646" s="2" t="s">
        <v>1260</v>
      </c>
      <c r="E646" t="s">
        <v>15</v>
      </c>
      <c r="F646" t="s">
        <v>20</v>
      </c>
      <c r="G646" t="s">
        <v>1157</v>
      </c>
      <c r="H646" s="3">
        <v>43800</v>
      </c>
      <c r="I646" t="s">
        <v>21</v>
      </c>
      <c r="J646">
        <v>146</v>
      </c>
      <c r="K646" s="7">
        <v>393.35</v>
      </c>
      <c r="L646" s="2"/>
    </row>
    <row r="647" spans="1:12" x14ac:dyDescent="0.3">
      <c r="A647" t="s">
        <v>166</v>
      </c>
      <c r="B647" t="s">
        <v>167</v>
      </c>
      <c r="C647" s="2">
        <v>46</v>
      </c>
      <c r="D647" s="2" t="s">
        <v>1260</v>
      </c>
      <c r="E647" t="s">
        <v>10</v>
      </c>
      <c r="F647" t="s">
        <v>11</v>
      </c>
      <c r="G647" t="s">
        <v>1155</v>
      </c>
      <c r="H647" s="3">
        <v>43845</v>
      </c>
      <c r="I647" t="s">
        <v>21</v>
      </c>
      <c r="J647">
        <v>180</v>
      </c>
      <c r="K647" s="7">
        <v>498.84</v>
      </c>
      <c r="L647" s="2"/>
    </row>
    <row r="648" spans="1:12" x14ac:dyDescent="0.3">
      <c r="A648" t="s">
        <v>209</v>
      </c>
      <c r="B648" t="s">
        <v>210</v>
      </c>
      <c r="C648" s="2">
        <v>70</v>
      </c>
      <c r="D648" s="2" t="s">
        <v>1262</v>
      </c>
      <c r="E648" t="s">
        <v>15</v>
      </c>
      <c r="F648" t="s">
        <v>16</v>
      </c>
      <c r="G648" t="s">
        <v>1272</v>
      </c>
      <c r="H648" s="3">
        <v>43845</v>
      </c>
      <c r="I648" t="s">
        <v>21</v>
      </c>
      <c r="J648">
        <v>146</v>
      </c>
      <c r="K648" s="7">
        <v>456.65</v>
      </c>
      <c r="L648" s="2"/>
    </row>
    <row r="649" spans="1:12" x14ac:dyDescent="0.3">
      <c r="A649" t="s">
        <v>211</v>
      </c>
      <c r="B649" t="s">
        <v>1240</v>
      </c>
      <c r="C649" s="2">
        <v>46</v>
      </c>
      <c r="D649" s="2" t="s">
        <v>1260</v>
      </c>
      <c r="E649" t="s">
        <v>15</v>
      </c>
      <c r="F649" t="s">
        <v>11</v>
      </c>
      <c r="G649" t="s">
        <v>1157</v>
      </c>
      <c r="H649" s="3">
        <v>43845</v>
      </c>
      <c r="I649" t="s">
        <v>21</v>
      </c>
      <c r="J649">
        <v>220</v>
      </c>
      <c r="K649" s="7">
        <v>407.85</v>
      </c>
      <c r="L649" s="2"/>
    </row>
    <row r="650" spans="1:12" x14ac:dyDescent="0.3">
      <c r="A650" t="s">
        <v>224</v>
      </c>
      <c r="B650" t="s">
        <v>225</v>
      </c>
      <c r="C650" s="2">
        <v>25</v>
      </c>
      <c r="D650" s="2" t="s">
        <v>1259</v>
      </c>
      <c r="E650" t="s">
        <v>10</v>
      </c>
      <c r="F650" t="s">
        <v>1272</v>
      </c>
      <c r="G650" t="s">
        <v>1155</v>
      </c>
      <c r="H650" s="3">
        <v>43800</v>
      </c>
      <c r="I650" t="s">
        <v>21</v>
      </c>
      <c r="J650">
        <v>200</v>
      </c>
      <c r="K650" s="7">
        <v>212.49</v>
      </c>
      <c r="L650" s="2"/>
    </row>
    <row r="651" spans="1:12" x14ac:dyDescent="0.3">
      <c r="A651" t="s">
        <v>243</v>
      </c>
      <c r="B651" t="s">
        <v>244</v>
      </c>
      <c r="C651" s="2">
        <v>46</v>
      </c>
      <c r="D651" s="2" t="s">
        <v>1260</v>
      </c>
      <c r="E651" t="s">
        <v>15</v>
      </c>
      <c r="F651" t="s">
        <v>16</v>
      </c>
      <c r="G651" t="s">
        <v>1157</v>
      </c>
      <c r="H651" s="3">
        <v>43800</v>
      </c>
      <c r="I651" t="s">
        <v>21</v>
      </c>
      <c r="J651">
        <v>180</v>
      </c>
      <c r="K651" s="7">
        <v>65.27</v>
      </c>
      <c r="L651" s="2"/>
    </row>
    <row r="652" spans="1:12" x14ac:dyDescent="0.3">
      <c r="A652" t="s">
        <v>249</v>
      </c>
      <c r="B652" t="s">
        <v>250</v>
      </c>
      <c r="C652" s="2">
        <v>25</v>
      </c>
      <c r="D652" s="2" t="s">
        <v>1259</v>
      </c>
      <c r="E652" t="s">
        <v>15</v>
      </c>
      <c r="F652" t="s">
        <v>20</v>
      </c>
      <c r="G652" t="s">
        <v>1155</v>
      </c>
      <c r="H652" s="3">
        <v>43845</v>
      </c>
      <c r="I652" t="s">
        <v>21</v>
      </c>
      <c r="J652">
        <v>146</v>
      </c>
      <c r="K652" s="7">
        <v>81.099999999999994</v>
      </c>
      <c r="L652" s="2"/>
    </row>
    <row r="653" spans="1:12" x14ac:dyDescent="0.3">
      <c r="A653" t="s">
        <v>260</v>
      </c>
      <c r="B653" t="s">
        <v>1243</v>
      </c>
      <c r="C653" s="2">
        <v>25</v>
      </c>
      <c r="D653" s="2" t="s">
        <v>1259</v>
      </c>
      <c r="E653" t="s">
        <v>15</v>
      </c>
      <c r="F653" t="s">
        <v>1272</v>
      </c>
      <c r="G653" t="s">
        <v>1272</v>
      </c>
      <c r="H653" s="3">
        <v>43845</v>
      </c>
      <c r="I653" t="s">
        <v>21</v>
      </c>
      <c r="J653">
        <v>180</v>
      </c>
      <c r="K653" s="7">
        <v>418.02</v>
      </c>
      <c r="L653" s="2"/>
    </row>
    <row r="654" spans="1:12" x14ac:dyDescent="0.3">
      <c r="A654" t="s">
        <v>263</v>
      </c>
      <c r="B654" t="s">
        <v>264</v>
      </c>
      <c r="C654" s="2">
        <v>35</v>
      </c>
      <c r="D654" s="2" t="s">
        <v>1261</v>
      </c>
      <c r="E654" t="s">
        <v>10</v>
      </c>
      <c r="F654" t="s">
        <v>1272</v>
      </c>
      <c r="G654" t="s">
        <v>1155</v>
      </c>
      <c r="H654" s="3">
        <v>43881</v>
      </c>
      <c r="I654" t="s">
        <v>21</v>
      </c>
      <c r="J654">
        <v>160</v>
      </c>
      <c r="K654" s="7">
        <v>237.53</v>
      </c>
      <c r="L654" s="2"/>
    </row>
    <row r="655" spans="1:12" x14ac:dyDescent="0.3">
      <c r="A655" t="s">
        <v>273</v>
      </c>
      <c r="B655" t="s">
        <v>1244</v>
      </c>
      <c r="C655" s="2">
        <v>35</v>
      </c>
      <c r="D655" s="2" t="s">
        <v>1261</v>
      </c>
      <c r="E655" t="s">
        <v>15</v>
      </c>
      <c r="F655" t="s">
        <v>27</v>
      </c>
      <c r="G655" t="s">
        <v>1155</v>
      </c>
      <c r="H655" s="3">
        <v>43549</v>
      </c>
      <c r="I655" t="s">
        <v>21</v>
      </c>
      <c r="J655">
        <v>146</v>
      </c>
      <c r="K655" s="7">
        <v>453.37</v>
      </c>
      <c r="L655" s="2"/>
    </row>
    <row r="656" spans="1:12" x14ac:dyDescent="0.3">
      <c r="A656" t="s">
        <v>289</v>
      </c>
      <c r="B656" t="s">
        <v>290</v>
      </c>
      <c r="C656" s="2">
        <v>70</v>
      </c>
      <c r="D656" s="2" t="s">
        <v>1262</v>
      </c>
      <c r="E656" t="s">
        <v>15</v>
      </c>
      <c r="F656" t="s">
        <v>1272</v>
      </c>
      <c r="G656" t="s">
        <v>1156</v>
      </c>
      <c r="H656" s="3">
        <v>43549</v>
      </c>
      <c r="I656" t="s">
        <v>21</v>
      </c>
      <c r="J656">
        <v>180</v>
      </c>
      <c r="K656" s="7">
        <v>347</v>
      </c>
      <c r="L656" s="2"/>
    </row>
    <row r="657" spans="1:12" x14ac:dyDescent="0.3">
      <c r="A657" t="s">
        <v>295</v>
      </c>
      <c r="B657" t="s">
        <v>122</v>
      </c>
      <c r="C657" s="2">
        <v>60</v>
      </c>
      <c r="D657" s="2" t="s">
        <v>1262</v>
      </c>
      <c r="E657" t="s">
        <v>15</v>
      </c>
      <c r="F657" t="s">
        <v>16</v>
      </c>
      <c r="G657" t="s">
        <v>1155</v>
      </c>
      <c r="H657" s="3">
        <v>43549</v>
      </c>
      <c r="I657" t="s">
        <v>21</v>
      </c>
      <c r="J657">
        <v>220</v>
      </c>
      <c r="K657" s="7">
        <v>360.46</v>
      </c>
      <c r="L657" s="2"/>
    </row>
    <row r="658" spans="1:12" x14ac:dyDescent="0.3">
      <c r="A658" t="s">
        <v>301</v>
      </c>
      <c r="B658" t="s">
        <v>124</v>
      </c>
      <c r="C658" s="2">
        <v>60</v>
      </c>
      <c r="D658" s="2" t="s">
        <v>1262</v>
      </c>
      <c r="E658" t="s">
        <v>15</v>
      </c>
      <c r="F658" t="s">
        <v>16</v>
      </c>
      <c r="G658" t="s">
        <v>1156</v>
      </c>
      <c r="H658" s="3">
        <v>43881</v>
      </c>
      <c r="I658" t="s">
        <v>21</v>
      </c>
      <c r="J658">
        <v>200</v>
      </c>
      <c r="K658" s="7">
        <v>172.23</v>
      </c>
      <c r="L658" s="2"/>
    </row>
    <row r="659" spans="1:12" x14ac:dyDescent="0.3">
      <c r="A659" t="s">
        <v>308</v>
      </c>
      <c r="B659" t="s">
        <v>309</v>
      </c>
      <c r="C659" s="2">
        <v>60</v>
      </c>
      <c r="D659" s="2" t="s">
        <v>1262</v>
      </c>
      <c r="E659" t="s">
        <v>10</v>
      </c>
      <c r="F659" t="s">
        <v>11</v>
      </c>
      <c r="G659" t="s">
        <v>1272</v>
      </c>
      <c r="H659" s="3">
        <v>43549</v>
      </c>
      <c r="I659" t="s">
        <v>21</v>
      </c>
      <c r="J659">
        <v>160</v>
      </c>
      <c r="K659" s="7">
        <v>220.53</v>
      </c>
      <c r="L659" s="2"/>
    </row>
    <row r="660" spans="1:12" x14ac:dyDescent="0.3">
      <c r="A660" t="s">
        <v>310</v>
      </c>
      <c r="B660" t="s">
        <v>311</v>
      </c>
      <c r="C660" s="2">
        <v>46</v>
      </c>
      <c r="D660" s="2" t="s">
        <v>1260</v>
      </c>
      <c r="E660" t="s">
        <v>10</v>
      </c>
      <c r="F660" t="s">
        <v>27</v>
      </c>
      <c r="G660" t="s">
        <v>1156</v>
      </c>
      <c r="H660" s="3">
        <v>43881</v>
      </c>
      <c r="I660" t="s">
        <v>21</v>
      </c>
      <c r="J660">
        <v>220</v>
      </c>
      <c r="K660" s="7">
        <v>225.6</v>
      </c>
      <c r="L660" s="2"/>
    </row>
    <row r="661" spans="1:12" x14ac:dyDescent="0.3">
      <c r="A661" t="s">
        <v>327</v>
      </c>
      <c r="B661" t="s">
        <v>122</v>
      </c>
      <c r="C661" s="2">
        <v>25</v>
      </c>
      <c r="D661" s="2" t="s">
        <v>1259</v>
      </c>
      <c r="E661" t="s">
        <v>15</v>
      </c>
      <c r="F661" t="s">
        <v>20</v>
      </c>
      <c r="G661" t="s">
        <v>1154</v>
      </c>
      <c r="H661" s="3">
        <v>43800</v>
      </c>
      <c r="I661" t="s">
        <v>21</v>
      </c>
      <c r="J661">
        <v>160</v>
      </c>
      <c r="K661" s="7">
        <v>351.47</v>
      </c>
      <c r="L661" s="2"/>
    </row>
    <row r="662" spans="1:12" x14ac:dyDescent="0.3">
      <c r="A662" t="s">
        <v>330</v>
      </c>
      <c r="B662" t="s">
        <v>303</v>
      </c>
      <c r="C662" s="2">
        <v>46</v>
      </c>
      <c r="D662" s="2" t="s">
        <v>1260</v>
      </c>
      <c r="E662" t="s">
        <v>10</v>
      </c>
      <c r="F662" t="s">
        <v>1272</v>
      </c>
      <c r="G662" t="s">
        <v>1154</v>
      </c>
      <c r="H662" s="3">
        <v>43800</v>
      </c>
      <c r="I662" t="s">
        <v>21</v>
      </c>
      <c r="J662">
        <v>220</v>
      </c>
      <c r="K662" s="7">
        <v>59.49</v>
      </c>
      <c r="L662" s="2"/>
    </row>
    <row r="663" spans="1:12" x14ac:dyDescent="0.3">
      <c r="A663" t="s">
        <v>333</v>
      </c>
      <c r="B663" t="s">
        <v>120</v>
      </c>
      <c r="C663" s="2">
        <v>40</v>
      </c>
      <c r="D663" s="2" t="s">
        <v>1260</v>
      </c>
      <c r="E663" t="s">
        <v>10</v>
      </c>
      <c r="F663" t="s">
        <v>27</v>
      </c>
      <c r="G663" t="s">
        <v>1157</v>
      </c>
      <c r="H663" s="3">
        <v>43549</v>
      </c>
      <c r="I663" t="s">
        <v>21</v>
      </c>
      <c r="J663">
        <v>180</v>
      </c>
      <c r="K663" s="7">
        <v>412.3</v>
      </c>
      <c r="L663" s="2"/>
    </row>
    <row r="664" spans="1:12" x14ac:dyDescent="0.3">
      <c r="A664" t="s">
        <v>338</v>
      </c>
      <c r="B664" t="s">
        <v>303</v>
      </c>
      <c r="C664" s="2">
        <v>70</v>
      </c>
      <c r="D664" s="2" t="s">
        <v>1262</v>
      </c>
      <c r="E664" t="s">
        <v>10</v>
      </c>
      <c r="F664" t="s">
        <v>16</v>
      </c>
      <c r="G664" t="s">
        <v>1156</v>
      </c>
      <c r="H664" s="3">
        <v>43549</v>
      </c>
      <c r="I664" t="s">
        <v>21</v>
      </c>
      <c r="J664">
        <v>220</v>
      </c>
      <c r="K664" s="7">
        <v>386.89</v>
      </c>
      <c r="L664" s="2"/>
    </row>
    <row r="665" spans="1:12" x14ac:dyDescent="0.3">
      <c r="A665" t="s">
        <v>341</v>
      </c>
      <c r="B665" t="s">
        <v>132</v>
      </c>
      <c r="C665" s="2">
        <v>25</v>
      </c>
      <c r="D665" s="2" t="s">
        <v>1259</v>
      </c>
      <c r="E665" t="s">
        <v>10</v>
      </c>
      <c r="F665" t="s">
        <v>1272</v>
      </c>
      <c r="G665" t="s">
        <v>1156</v>
      </c>
      <c r="H665" s="3">
        <v>43845</v>
      </c>
      <c r="I665" t="s">
        <v>21</v>
      </c>
      <c r="J665">
        <v>160</v>
      </c>
      <c r="K665" s="7">
        <v>176.5</v>
      </c>
      <c r="L665" s="2"/>
    </row>
    <row r="666" spans="1:12" x14ac:dyDescent="0.3">
      <c r="A666" t="s">
        <v>342</v>
      </c>
      <c r="B666" t="s">
        <v>120</v>
      </c>
      <c r="C666" s="2">
        <v>40</v>
      </c>
      <c r="D666" s="2" t="s">
        <v>1260</v>
      </c>
      <c r="E666" t="s">
        <v>15</v>
      </c>
      <c r="F666" t="s">
        <v>20</v>
      </c>
      <c r="G666" t="s">
        <v>1157</v>
      </c>
      <c r="H666" s="3">
        <v>43549</v>
      </c>
      <c r="I666" t="s">
        <v>21</v>
      </c>
      <c r="J666">
        <v>220</v>
      </c>
      <c r="K666" s="7">
        <v>296.47000000000003</v>
      </c>
      <c r="L666" s="2"/>
    </row>
    <row r="667" spans="1:12" x14ac:dyDescent="0.3">
      <c r="A667" t="s">
        <v>347</v>
      </c>
      <c r="B667" t="s">
        <v>132</v>
      </c>
      <c r="C667" s="2">
        <v>40</v>
      </c>
      <c r="D667" s="2" t="s">
        <v>1260</v>
      </c>
      <c r="E667" t="s">
        <v>15</v>
      </c>
      <c r="F667" t="s">
        <v>27</v>
      </c>
      <c r="G667" t="s">
        <v>1154</v>
      </c>
      <c r="H667" s="3">
        <v>43800</v>
      </c>
      <c r="I667" t="s">
        <v>21</v>
      </c>
      <c r="J667">
        <v>160</v>
      </c>
      <c r="K667" s="7">
        <v>442.75</v>
      </c>
      <c r="L667" s="2"/>
    </row>
    <row r="668" spans="1:12" x14ac:dyDescent="0.3">
      <c r="A668" t="s">
        <v>349</v>
      </c>
      <c r="B668" t="s">
        <v>124</v>
      </c>
      <c r="C668" s="2">
        <v>25</v>
      </c>
      <c r="D668" s="2" t="s">
        <v>1259</v>
      </c>
      <c r="E668" t="s">
        <v>10</v>
      </c>
      <c r="F668" t="s">
        <v>16</v>
      </c>
      <c r="G668" t="s">
        <v>1155</v>
      </c>
      <c r="H668" s="3">
        <v>43195</v>
      </c>
      <c r="I668" t="s">
        <v>21</v>
      </c>
      <c r="J668">
        <v>160</v>
      </c>
      <c r="K668" s="7">
        <v>98.4</v>
      </c>
      <c r="L668" s="2"/>
    </row>
    <row r="669" spans="1:12" x14ac:dyDescent="0.3">
      <c r="A669" t="s">
        <v>351</v>
      </c>
      <c r="B669" t="s">
        <v>303</v>
      </c>
      <c r="C669" s="2">
        <v>70</v>
      </c>
      <c r="D669" s="2" t="s">
        <v>1262</v>
      </c>
      <c r="E669" t="s">
        <v>10</v>
      </c>
      <c r="F669" t="s">
        <v>1272</v>
      </c>
      <c r="G669" t="s">
        <v>1155</v>
      </c>
      <c r="H669" s="3">
        <v>43549</v>
      </c>
      <c r="I669" t="s">
        <v>21</v>
      </c>
      <c r="J669">
        <v>200</v>
      </c>
      <c r="K669" s="7">
        <v>397.2</v>
      </c>
      <c r="L669" s="2"/>
    </row>
    <row r="670" spans="1:12" x14ac:dyDescent="0.3">
      <c r="A670" t="s">
        <v>352</v>
      </c>
      <c r="B670" t="s">
        <v>132</v>
      </c>
      <c r="C670" s="2">
        <v>70</v>
      </c>
      <c r="D670" s="2" t="s">
        <v>1262</v>
      </c>
      <c r="E670" t="s">
        <v>10</v>
      </c>
      <c r="F670" t="s">
        <v>16</v>
      </c>
      <c r="G670" t="s">
        <v>1157</v>
      </c>
      <c r="H670" s="3">
        <v>43800</v>
      </c>
      <c r="I670" t="s">
        <v>21</v>
      </c>
      <c r="J670">
        <v>200</v>
      </c>
      <c r="K670" s="7">
        <v>263.14</v>
      </c>
      <c r="L670" s="2"/>
    </row>
    <row r="671" spans="1:12" x14ac:dyDescent="0.3">
      <c r="A671" t="s">
        <v>353</v>
      </c>
      <c r="B671" t="s">
        <v>132</v>
      </c>
      <c r="C671" s="2">
        <v>35</v>
      </c>
      <c r="D671" s="2" t="s">
        <v>1261</v>
      </c>
      <c r="E671" t="s">
        <v>10</v>
      </c>
      <c r="F671" t="s">
        <v>11</v>
      </c>
      <c r="G671" t="s">
        <v>1156</v>
      </c>
      <c r="H671" s="3">
        <v>43800</v>
      </c>
      <c r="I671" t="s">
        <v>21</v>
      </c>
      <c r="J671">
        <v>160</v>
      </c>
      <c r="K671" s="7">
        <v>462.56</v>
      </c>
      <c r="L671" s="2"/>
    </row>
    <row r="672" spans="1:12" x14ac:dyDescent="0.3">
      <c r="A672" t="s">
        <v>355</v>
      </c>
      <c r="B672" t="s">
        <v>134</v>
      </c>
      <c r="C672" s="2">
        <v>46</v>
      </c>
      <c r="D672" s="2" t="s">
        <v>1260</v>
      </c>
      <c r="E672" t="s">
        <v>10</v>
      </c>
      <c r="F672" t="s">
        <v>1272</v>
      </c>
      <c r="G672" t="s">
        <v>1156</v>
      </c>
      <c r="H672" s="3">
        <v>43800</v>
      </c>
      <c r="I672" t="s">
        <v>21</v>
      </c>
      <c r="J672">
        <v>180</v>
      </c>
      <c r="K672" s="7">
        <v>430.62</v>
      </c>
      <c r="L672" s="2"/>
    </row>
    <row r="673" spans="1:12" x14ac:dyDescent="0.3">
      <c r="A673" t="s">
        <v>364</v>
      </c>
      <c r="B673" t="s">
        <v>126</v>
      </c>
      <c r="C673" s="2">
        <v>40</v>
      </c>
      <c r="D673" s="2" t="s">
        <v>1260</v>
      </c>
      <c r="E673" t="s">
        <v>10</v>
      </c>
      <c r="F673" t="s">
        <v>20</v>
      </c>
      <c r="G673" t="s">
        <v>1157</v>
      </c>
      <c r="H673" s="3">
        <v>43881</v>
      </c>
      <c r="I673" t="s">
        <v>21</v>
      </c>
      <c r="J673">
        <v>180</v>
      </c>
      <c r="K673" s="7">
        <v>246.14</v>
      </c>
      <c r="L673" s="2"/>
    </row>
    <row r="674" spans="1:12" x14ac:dyDescent="0.3">
      <c r="A674" t="s">
        <v>368</v>
      </c>
      <c r="B674" t="s">
        <v>9</v>
      </c>
      <c r="C674" s="2">
        <v>25</v>
      </c>
      <c r="D674" s="2" t="s">
        <v>1259</v>
      </c>
      <c r="E674" t="s">
        <v>15</v>
      </c>
      <c r="F674" t="s">
        <v>1272</v>
      </c>
      <c r="G674" t="s">
        <v>1155</v>
      </c>
      <c r="H674" s="3">
        <v>43881</v>
      </c>
      <c r="I674" t="s">
        <v>21</v>
      </c>
      <c r="J674">
        <v>146</v>
      </c>
      <c r="K674" s="7">
        <v>132.21</v>
      </c>
      <c r="L674" s="2"/>
    </row>
    <row r="675" spans="1:12" x14ac:dyDescent="0.3">
      <c r="A675" t="s">
        <v>369</v>
      </c>
      <c r="B675" t="s">
        <v>122</v>
      </c>
      <c r="C675" s="2">
        <v>70</v>
      </c>
      <c r="D675" s="2" t="s">
        <v>1262</v>
      </c>
      <c r="E675" t="s">
        <v>15</v>
      </c>
      <c r="F675" t="s">
        <v>16</v>
      </c>
      <c r="G675" t="s">
        <v>1154</v>
      </c>
      <c r="H675" s="3">
        <v>43549</v>
      </c>
      <c r="I675" t="s">
        <v>21</v>
      </c>
      <c r="J675">
        <v>200</v>
      </c>
      <c r="K675" s="7">
        <v>65.010000000000005</v>
      </c>
      <c r="L675" s="2"/>
    </row>
    <row r="676" spans="1:12" x14ac:dyDescent="0.3">
      <c r="A676" t="s">
        <v>373</v>
      </c>
      <c r="B676" t="s">
        <v>9</v>
      </c>
      <c r="C676" s="2">
        <v>25</v>
      </c>
      <c r="D676" s="2" t="s">
        <v>1259</v>
      </c>
      <c r="E676" t="s">
        <v>15</v>
      </c>
      <c r="F676" t="s">
        <v>16</v>
      </c>
      <c r="G676" t="s">
        <v>1156</v>
      </c>
      <c r="H676" s="3">
        <v>43195</v>
      </c>
      <c r="I676" t="s">
        <v>21</v>
      </c>
      <c r="J676">
        <v>146</v>
      </c>
      <c r="K676" s="7">
        <v>408.74</v>
      </c>
      <c r="L676" s="2"/>
    </row>
    <row r="677" spans="1:12" x14ac:dyDescent="0.3">
      <c r="A677" t="s">
        <v>375</v>
      </c>
      <c r="B677" t="s">
        <v>134</v>
      </c>
      <c r="C677" s="2">
        <v>40</v>
      </c>
      <c r="D677" s="2" t="s">
        <v>1260</v>
      </c>
      <c r="E677" t="s">
        <v>15</v>
      </c>
      <c r="F677" t="s">
        <v>16</v>
      </c>
      <c r="G677" t="s">
        <v>1157</v>
      </c>
      <c r="H677" s="3">
        <v>43845</v>
      </c>
      <c r="I677" t="s">
        <v>21</v>
      </c>
      <c r="J677">
        <v>220</v>
      </c>
      <c r="K677" s="7">
        <v>431.58</v>
      </c>
      <c r="L677" s="2"/>
    </row>
    <row r="678" spans="1:12" x14ac:dyDescent="0.3">
      <c r="A678" t="s">
        <v>383</v>
      </c>
      <c r="B678" t="s">
        <v>126</v>
      </c>
      <c r="C678" s="2">
        <v>70</v>
      </c>
      <c r="D678" s="2" t="s">
        <v>1262</v>
      </c>
      <c r="E678" t="s">
        <v>15</v>
      </c>
      <c r="F678" t="s">
        <v>11</v>
      </c>
      <c r="G678" t="s">
        <v>1155</v>
      </c>
      <c r="H678" s="3">
        <v>43549</v>
      </c>
      <c r="I678" t="s">
        <v>21</v>
      </c>
      <c r="J678">
        <v>200</v>
      </c>
      <c r="K678" s="7">
        <v>112.45</v>
      </c>
      <c r="L678" s="2"/>
    </row>
    <row r="679" spans="1:12" x14ac:dyDescent="0.3">
      <c r="A679" t="s">
        <v>392</v>
      </c>
      <c r="B679" t="s">
        <v>130</v>
      </c>
      <c r="C679" s="2">
        <v>25</v>
      </c>
      <c r="D679" s="2" t="s">
        <v>1259</v>
      </c>
      <c r="E679" t="s">
        <v>10</v>
      </c>
      <c r="F679" t="s">
        <v>1272</v>
      </c>
      <c r="G679" t="s">
        <v>1154</v>
      </c>
      <c r="H679" s="3">
        <v>43549</v>
      </c>
      <c r="I679" t="s">
        <v>21</v>
      </c>
      <c r="J679">
        <v>160</v>
      </c>
      <c r="K679" s="7">
        <v>117.53</v>
      </c>
      <c r="L679" s="2"/>
    </row>
    <row r="680" spans="1:12" x14ac:dyDescent="0.3">
      <c r="A680" t="s">
        <v>407</v>
      </c>
      <c r="B680" t="s">
        <v>126</v>
      </c>
      <c r="C680" s="2">
        <v>35</v>
      </c>
      <c r="D680" s="2" t="s">
        <v>1261</v>
      </c>
      <c r="E680" t="s">
        <v>15</v>
      </c>
      <c r="F680" t="s">
        <v>20</v>
      </c>
      <c r="G680" t="s">
        <v>1154</v>
      </c>
      <c r="H680" s="3">
        <v>43845</v>
      </c>
      <c r="I680" t="s">
        <v>21</v>
      </c>
      <c r="J680">
        <v>160</v>
      </c>
      <c r="K680" s="7">
        <v>57.96</v>
      </c>
      <c r="L680" s="2"/>
    </row>
    <row r="681" spans="1:12" x14ac:dyDescent="0.3">
      <c r="A681" t="s">
        <v>409</v>
      </c>
      <c r="B681" t="s">
        <v>134</v>
      </c>
      <c r="C681" s="2">
        <v>60</v>
      </c>
      <c r="D681" s="2" t="s">
        <v>1262</v>
      </c>
      <c r="E681" t="s">
        <v>15</v>
      </c>
      <c r="F681" t="s">
        <v>27</v>
      </c>
      <c r="G681" t="s">
        <v>1155</v>
      </c>
      <c r="H681" s="3">
        <v>43845</v>
      </c>
      <c r="I681" t="s">
        <v>21</v>
      </c>
      <c r="J681">
        <v>180</v>
      </c>
      <c r="K681" s="7">
        <v>178.84</v>
      </c>
      <c r="L681" s="2"/>
    </row>
    <row r="682" spans="1:12" x14ac:dyDescent="0.3">
      <c r="A682" t="s">
        <v>411</v>
      </c>
      <c r="B682" t="s">
        <v>134</v>
      </c>
      <c r="C682" s="2">
        <v>35</v>
      </c>
      <c r="D682" s="2" t="s">
        <v>1261</v>
      </c>
      <c r="E682" t="s">
        <v>15</v>
      </c>
      <c r="F682" t="s">
        <v>20</v>
      </c>
      <c r="G682" t="s">
        <v>1157</v>
      </c>
      <c r="H682" s="3">
        <v>43549</v>
      </c>
      <c r="I682" t="s">
        <v>21</v>
      </c>
      <c r="J682">
        <v>220</v>
      </c>
      <c r="K682" s="7">
        <v>298.12</v>
      </c>
      <c r="L682" s="2"/>
    </row>
    <row r="683" spans="1:12" x14ac:dyDescent="0.3">
      <c r="A683" t="s">
        <v>413</v>
      </c>
      <c r="B683" t="s">
        <v>303</v>
      </c>
      <c r="C683" s="2">
        <v>46</v>
      </c>
      <c r="D683" s="2" t="s">
        <v>1260</v>
      </c>
      <c r="E683" t="s">
        <v>10</v>
      </c>
      <c r="F683" t="s">
        <v>20</v>
      </c>
      <c r="G683" t="s">
        <v>1157</v>
      </c>
      <c r="H683" s="3">
        <v>43881</v>
      </c>
      <c r="I683" t="s">
        <v>21</v>
      </c>
      <c r="J683">
        <v>160</v>
      </c>
      <c r="K683" s="7">
        <v>204.65</v>
      </c>
      <c r="L683" s="2"/>
    </row>
    <row r="684" spans="1:12" x14ac:dyDescent="0.3">
      <c r="A684" t="s">
        <v>432</v>
      </c>
      <c r="B684" t="s">
        <v>120</v>
      </c>
      <c r="C684" s="2">
        <v>35</v>
      </c>
      <c r="D684" s="2" t="s">
        <v>1261</v>
      </c>
      <c r="E684" t="s">
        <v>10</v>
      </c>
      <c r="F684" t="s">
        <v>1272</v>
      </c>
      <c r="G684" t="s">
        <v>1156</v>
      </c>
      <c r="H684" s="3">
        <v>43549</v>
      </c>
      <c r="I684" t="s">
        <v>21</v>
      </c>
      <c r="J684">
        <v>160</v>
      </c>
      <c r="K684" s="7">
        <v>97.32</v>
      </c>
      <c r="L684" s="2"/>
    </row>
    <row r="685" spans="1:12" x14ac:dyDescent="0.3">
      <c r="A685" t="s">
        <v>433</v>
      </c>
      <c r="B685" t="s">
        <v>132</v>
      </c>
      <c r="C685" s="2">
        <v>60</v>
      </c>
      <c r="D685" s="2" t="s">
        <v>1262</v>
      </c>
      <c r="E685" t="s">
        <v>10</v>
      </c>
      <c r="F685" t="s">
        <v>27</v>
      </c>
      <c r="G685" t="s">
        <v>1157</v>
      </c>
      <c r="H685" s="3">
        <v>43800</v>
      </c>
      <c r="I685" t="s">
        <v>21</v>
      </c>
      <c r="J685">
        <v>146</v>
      </c>
      <c r="K685" s="7">
        <v>124.24</v>
      </c>
      <c r="L685" s="2"/>
    </row>
    <row r="686" spans="1:12" x14ac:dyDescent="0.3">
      <c r="A686" t="s">
        <v>450</v>
      </c>
      <c r="B686" t="s">
        <v>132</v>
      </c>
      <c r="C686" s="2">
        <v>35</v>
      </c>
      <c r="D686" s="2" t="s">
        <v>1261</v>
      </c>
      <c r="E686" t="s">
        <v>15</v>
      </c>
      <c r="F686" t="s">
        <v>11</v>
      </c>
      <c r="G686" t="s">
        <v>1157</v>
      </c>
      <c r="H686" s="3">
        <v>43195</v>
      </c>
      <c r="I686" t="s">
        <v>21</v>
      </c>
      <c r="J686">
        <v>146</v>
      </c>
      <c r="K686" s="7">
        <v>495.87</v>
      </c>
      <c r="L686" s="2"/>
    </row>
    <row r="687" spans="1:12" x14ac:dyDescent="0.3">
      <c r="A687" t="s">
        <v>453</v>
      </c>
      <c r="B687" t="s">
        <v>124</v>
      </c>
      <c r="C687" s="2">
        <v>46</v>
      </c>
      <c r="D687" s="2" t="s">
        <v>1260</v>
      </c>
      <c r="E687" t="s">
        <v>15</v>
      </c>
      <c r="F687" t="s">
        <v>1272</v>
      </c>
      <c r="G687" t="s">
        <v>1154</v>
      </c>
      <c r="H687" s="3">
        <v>43845</v>
      </c>
      <c r="I687" t="s">
        <v>21</v>
      </c>
      <c r="J687">
        <v>180</v>
      </c>
      <c r="K687" s="7">
        <v>139.08000000000001</v>
      </c>
      <c r="L687" s="2"/>
    </row>
    <row r="688" spans="1:12" x14ac:dyDescent="0.3">
      <c r="A688" t="s">
        <v>470</v>
      </c>
      <c r="B688" t="s">
        <v>122</v>
      </c>
      <c r="C688" s="2">
        <v>25</v>
      </c>
      <c r="D688" s="2" t="s">
        <v>1259</v>
      </c>
      <c r="E688" t="s">
        <v>15</v>
      </c>
      <c r="F688" t="s">
        <v>20</v>
      </c>
      <c r="G688" t="s">
        <v>1157</v>
      </c>
      <c r="H688" s="3">
        <v>43800</v>
      </c>
      <c r="I688" t="s">
        <v>21</v>
      </c>
      <c r="J688">
        <v>146</v>
      </c>
      <c r="K688" s="7">
        <v>301.8</v>
      </c>
      <c r="L688" s="2"/>
    </row>
    <row r="689" spans="1:12" x14ac:dyDescent="0.3">
      <c r="A689" t="s">
        <v>473</v>
      </c>
      <c r="B689" t="s">
        <v>132</v>
      </c>
      <c r="C689" s="2">
        <v>35</v>
      </c>
      <c r="D689" s="2" t="s">
        <v>1261</v>
      </c>
      <c r="E689" t="s">
        <v>15</v>
      </c>
      <c r="F689" t="s">
        <v>11</v>
      </c>
      <c r="G689" t="s">
        <v>1156</v>
      </c>
      <c r="H689" s="3">
        <v>43195</v>
      </c>
      <c r="I689" t="s">
        <v>21</v>
      </c>
      <c r="J689">
        <v>146</v>
      </c>
      <c r="K689" s="7">
        <v>60.13</v>
      </c>
      <c r="L689" s="2"/>
    </row>
    <row r="690" spans="1:12" x14ac:dyDescent="0.3">
      <c r="A690" t="s">
        <v>474</v>
      </c>
      <c r="B690" t="s">
        <v>120</v>
      </c>
      <c r="C690" s="2">
        <v>60</v>
      </c>
      <c r="D690" s="2" t="s">
        <v>1262</v>
      </c>
      <c r="E690" t="s">
        <v>15</v>
      </c>
      <c r="F690" t="s">
        <v>11</v>
      </c>
      <c r="G690" t="s">
        <v>1155</v>
      </c>
      <c r="H690" s="3">
        <v>43195</v>
      </c>
      <c r="I690" t="s">
        <v>21</v>
      </c>
      <c r="J690">
        <v>146</v>
      </c>
      <c r="K690" s="7">
        <v>406.36</v>
      </c>
      <c r="L690" s="2"/>
    </row>
    <row r="691" spans="1:12" x14ac:dyDescent="0.3">
      <c r="A691" t="s">
        <v>475</v>
      </c>
      <c r="B691" t="s">
        <v>303</v>
      </c>
      <c r="C691" s="2">
        <v>25</v>
      </c>
      <c r="D691" s="2" t="s">
        <v>1259</v>
      </c>
      <c r="E691" t="s">
        <v>10</v>
      </c>
      <c r="F691" t="s">
        <v>20</v>
      </c>
      <c r="G691" t="s">
        <v>1156</v>
      </c>
      <c r="H691" s="3">
        <v>43549</v>
      </c>
      <c r="I691" t="s">
        <v>21</v>
      </c>
      <c r="J691">
        <v>220</v>
      </c>
      <c r="K691" s="7">
        <v>375.83</v>
      </c>
      <c r="L691" s="2"/>
    </row>
    <row r="692" spans="1:12" x14ac:dyDescent="0.3">
      <c r="A692" t="s">
        <v>480</v>
      </c>
      <c r="B692" t="s">
        <v>122</v>
      </c>
      <c r="C692" s="2">
        <v>40</v>
      </c>
      <c r="D692" s="2" t="s">
        <v>1260</v>
      </c>
      <c r="E692" t="s">
        <v>15</v>
      </c>
      <c r="F692" t="s">
        <v>11</v>
      </c>
      <c r="G692" t="s">
        <v>1156</v>
      </c>
      <c r="H692" s="3">
        <v>43549</v>
      </c>
      <c r="I692" t="s">
        <v>21</v>
      </c>
      <c r="J692">
        <v>180</v>
      </c>
      <c r="K692" s="7">
        <v>268.16000000000003</v>
      </c>
      <c r="L692" s="2"/>
    </row>
    <row r="693" spans="1:12" x14ac:dyDescent="0.3">
      <c r="A693" t="s">
        <v>481</v>
      </c>
      <c r="B693" t="s">
        <v>9</v>
      </c>
      <c r="C693" s="2">
        <v>25</v>
      </c>
      <c r="D693" s="2" t="s">
        <v>1259</v>
      </c>
      <c r="E693" t="s">
        <v>15</v>
      </c>
      <c r="F693" t="s">
        <v>16</v>
      </c>
      <c r="G693" t="s">
        <v>1156</v>
      </c>
      <c r="H693" s="3">
        <v>43195</v>
      </c>
      <c r="I693" t="s">
        <v>21</v>
      </c>
      <c r="J693">
        <v>146</v>
      </c>
      <c r="K693" s="7">
        <v>263.64</v>
      </c>
      <c r="L693" s="2"/>
    </row>
    <row r="694" spans="1:12" x14ac:dyDescent="0.3">
      <c r="A694" t="s">
        <v>484</v>
      </c>
      <c r="B694" t="s">
        <v>120</v>
      </c>
      <c r="C694" s="2">
        <v>40</v>
      </c>
      <c r="D694" s="2" t="s">
        <v>1260</v>
      </c>
      <c r="E694" t="s">
        <v>15</v>
      </c>
      <c r="F694" t="s">
        <v>16</v>
      </c>
      <c r="G694" t="s">
        <v>1154</v>
      </c>
      <c r="H694" s="3">
        <v>43845</v>
      </c>
      <c r="I694" t="s">
        <v>21</v>
      </c>
      <c r="J694">
        <v>160</v>
      </c>
      <c r="K694" s="7">
        <v>370.85</v>
      </c>
      <c r="L694" s="2"/>
    </row>
    <row r="695" spans="1:12" x14ac:dyDescent="0.3">
      <c r="A695" t="s">
        <v>495</v>
      </c>
      <c r="B695" t="s">
        <v>126</v>
      </c>
      <c r="C695" s="2">
        <v>60</v>
      </c>
      <c r="D695" s="2" t="s">
        <v>1262</v>
      </c>
      <c r="E695" t="s">
        <v>15</v>
      </c>
      <c r="F695" t="s">
        <v>27</v>
      </c>
      <c r="G695" t="s">
        <v>1154</v>
      </c>
      <c r="H695" s="3">
        <v>43800</v>
      </c>
      <c r="I695" t="s">
        <v>21</v>
      </c>
      <c r="J695">
        <v>220</v>
      </c>
      <c r="K695" s="7">
        <v>67.34</v>
      </c>
      <c r="L695" s="2"/>
    </row>
    <row r="696" spans="1:12" x14ac:dyDescent="0.3">
      <c r="A696" t="s">
        <v>498</v>
      </c>
      <c r="B696" t="s">
        <v>122</v>
      </c>
      <c r="C696" s="2">
        <v>40</v>
      </c>
      <c r="D696" s="2" t="s">
        <v>1260</v>
      </c>
      <c r="E696" t="s">
        <v>15</v>
      </c>
      <c r="F696" t="s">
        <v>20</v>
      </c>
      <c r="G696" t="s">
        <v>1272</v>
      </c>
      <c r="H696" s="3">
        <v>43195</v>
      </c>
      <c r="I696" t="s">
        <v>21</v>
      </c>
      <c r="J696">
        <v>160</v>
      </c>
      <c r="K696" s="7">
        <v>399</v>
      </c>
      <c r="L696" s="2"/>
    </row>
    <row r="697" spans="1:12" x14ac:dyDescent="0.3">
      <c r="A697" t="s">
        <v>504</v>
      </c>
      <c r="B697" t="s">
        <v>132</v>
      </c>
      <c r="C697" s="2">
        <v>35</v>
      </c>
      <c r="D697" s="2" t="s">
        <v>1261</v>
      </c>
      <c r="E697" t="s">
        <v>10</v>
      </c>
      <c r="F697" t="s">
        <v>16</v>
      </c>
      <c r="G697" t="s">
        <v>1157</v>
      </c>
      <c r="H697" s="3">
        <v>43845</v>
      </c>
      <c r="I697" t="s">
        <v>21</v>
      </c>
      <c r="J697">
        <v>200</v>
      </c>
      <c r="K697" s="7">
        <v>66.02</v>
      </c>
      <c r="L697" s="2"/>
    </row>
    <row r="698" spans="1:12" x14ac:dyDescent="0.3">
      <c r="A698" t="s">
        <v>506</v>
      </c>
      <c r="B698" t="s">
        <v>134</v>
      </c>
      <c r="C698" s="2">
        <v>35</v>
      </c>
      <c r="D698" s="2" t="s">
        <v>1261</v>
      </c>
      <c r="E698" t="s">
        <v>10</v>
      </c>
      <c r="F698" t="s">
        <v>27</v>
      </c>
      <c r="G698" t="s">
        <v>1155</v>
      </c>
      <c r="H698" s="3">
        <v>43845</v>
      </c>
      <c r="I698" t="s">
        <v>21</v>
      </c>
      <c r="J698">
        <v>200</v>
      </c>
      <c r="K698" s="7">
        <v>122.79</v>
      </c>
      <c r="L698" s="2"/>
    </row>
    <row r="699" spans="1:12" x14ac:dyDescent="0.3">
      <c r="A699" t="s">
        <v>511</v>
      </c>
      <c r="B699" t="s">
        <v>132</v>
      </c>
      <c r="C699" s="2">
        <v>46</v>
      </c>
      <c r="D699" s="2" t="s">
        <v>1260</v>
      </c>
      <c r="E699" t="s">
        <v>15</v>
      </c>
      <c r="F699" t="s">
        <v>16</v>
      </c>
      <c r="G699" t="s">
        <v>1154</v>
      </c>
      <c r="H699" s="3">
        <v>43195</v>
      </c>
      <c r="I699" t="s">
        <v>21</v>
      </c>
      <c r="J699">
        <v>220</v>
      </c>
      <c r="K699" s="7">
        <v>246.22</v>
      </c>
      <c r="L699" s="2"/>
    </row>
    <row r="700" spans="1:12" x14ac:dyDescent="0.3">
      <c r="A700" t="s">
        <v>515</v>
      </c>
      <c r="B700" t="s">
        <v>132</v>
      </c>
      <c r="C700" s="2">
        <v>35</v>
      </c>
      <c r="D700" s="2" t="s">
        <v>1261</v>
      </c>
      <c r="E700" t="s">
        <v>15</v>
      </c>
      <c r="F700" t="s">
        <v>11</v>
      </c>
      <c r="G700" t="s">
        <v>1157</v>
      </c>
      <c r="H700" s="3">
        <v>43195</v>
      </c>
      <c r="I700" t="s">
        <v>21</v>
      </c>
      <c r="J700">
        <v>160</v>
      </c>
      <c r="K700" s="7">
        <v>466.21</v>
      </c>
      <c r="L700" s="2"/>
    </row>
    <row r="701" spans="1:12" x14ac:dyDescent="0.3">
      <c r="A701" t="s">
        <v>518</v>
      </c>
      <c r="B701" t="s">
        <v>9</v>
      </c>
      <c r="C701" s="2">
        <v>40</v>
      </c>
      <c r="D701" s="2" t="s">
        <v>1260</v>
      </c>
      <c r="E701" t="s">
        <v>10</v>
      </c>
      <c r="F701" t="s">
        <v>1272</v>
      </c>
      <c r="G701" t="s">
        <v>1272</v>
      </c>
      <c r="H701" s="3">
        <v>43881</v>
      </c>
      <c r="I701" t="s">
        <v>21</v>
      </c>
      <c r="J701">
        <v>146</v>
      </c>
      <c r="K701" s="7">
        <v>277.75</v>
      </c>
      <c r="L701" s="2"/>
    </row>
    <row r="702" spans="1:12" x14ac:dyDescent="0.3">
      <c r="A702" t="s">
        <v>524</v>
      </c>
      <c r="B702" t="s">
        <v>132</v>
      </c>
      <c r="C702" s="2">
        <v>25</v>
      </c>
      <c r="D702" s="2" t="s">
        <v>1259</v>
      </c>
      <c r="E702" t="s">
        <v>10</v>
      </c>
      <c r="F702" t="s">
        <v>27</v>
      </c>
      <c r="G702" t="s">
        <v>1272</v>
      </c>
      <c r="H702" s="3">
        <v>43549</v>
      </c>
      <c r="I702" t="s">
        <v>21</v>
      </c>
      <c r="J702">
        <v>200</v>
      </c>
      <c r="K702" s="7">
        <v>312.69</v>
      </c>
      <c r="L702" s="2"/>
    </row>
    <row r="703" spans="1:12" x14ac:dyDescent="0.3">
      <c r="A703" t="s">
        <v>527</v>
      </c>
      <c r="B703" t="s">
        <v>120</v>
      </c>
      <c r="C703" s="2">
        <v>25</v>
      </c>
      <c r="D703" s="2" t="s">
        <v>1259</v>
      </c>
      <c r="E703" t="s">
        <v>10</v>
      </c>
      <c r="F703" t="s">
        <v>11</v>
      </c>
      <c r="G703" t="s">
        <v>1154</v>
      </c>
      <c r="H703" s="3">
        <v>43845</v>
      </c>
      <c r="I703" t="s">
        <v>21</v>
      </c>
      <c r="J703">
        <v>160</v>
      </c>
      <c r="K703" s="7">
        <v>61.09</v>
      </c>
      <c r="L703" s="2"/>
    </row>
    <row r="704" spans="1:12" x14ac:dyDescent="0.3">
      <c r="A704" t="s">
        <v>528</v>
      </c>
      <c r="B704" t="s">
        <v>122</v>
      </c>
      <c r="C704" s="2">
        <v>60</v>
      </c>
      <c r="D704" s="2" t="s">
        <v>1262</v>
      </c>
      <c r="E704" t="s">
        <v>15</v>
      </c>
      <c r="F704" t="s">
        <v>1272</v>
      </c>
      <c r="G704" t="s">
        <v>1156</v>
      </c>
      <c r="H704" s="3">
        <v>43800</v>
      </c>
      <c r="I704" t="s">
        <v>21</v>
      </c>
      <c r="J704">
        <v>200</v>
      </c>
      <c r="K704" s="7">
        <v>239.32</v>
      </c>
      <c r="L704" s="2"/>
    </row>
    <row r="705" spans="1:12" x14ac:dyDescent="0.3">
      <c r="A705" t="s">
        <v>532</v>
      </c>
      <c r="B705" t="s">
        <v>130</v>
      </c>
      <c r="C705" s="2">
        <v>40</v>
      </c>
      <c r="D705" s="2" t="s">
        <v>1260</v>
      </c>
      <c r="E705" t="s">
        <v>15</v>
      </c>
      <c r="F705" t="s">
        <v>27</v>
      </c>
      <c r="G705" t="s">
        <v>1272</v>
      </c>
      <c r="H705" s="3">
        <v>43881</v>
      </c>
      <c r="I705" t="s">
        <v>21</v>
      </c>
      <c r="J705">
        <v>180</v>
      </c>
      <c r="K705" s="7">
        <v>54.82</v>
      </c>
      <c r="L705" s="2"/>
    </row>
    <row r="706" spans="1:12" x14ac:dyDescent="0.3">
      <c r="A706" t="s">
        <v>536</v>
      </c>
      <c r="B706" t="s">
        <v>299</v>
      </c>
      <c r="C706" s="2">
        <v>70</v>
      </c>
      <c r="D706" s="2" t="s">
        <v>1262</v>
      </c>
      <c r="E706" t="s">
        <v>15</v>
      </c>
      <c r="F706" t="s">
        <v>20</v>
      </c>
      <c r="G706" t="s">
        <v>1272</v>
      </c>
      <c r="H706" s="3">
        <v>43881</v>
      </c>
      <c r="I706" t="s">
        <v>21</v>
      </c>
      <c r="J706">
        <v>180</v>
      </c>
      <c r="K706" s="7">
        <v>177.98</v>
      </c>
      <c r="L706" s="2"/>
    </row>
    <row r="707" spans="1:12" x14ac:dyDescent="0.3">
      <c r="A707" t="s">
        <v>547</v>
      </c>
      <c r="B707" t="s">
        <v>299</v>
      </c>
      <c r="C707" s="2">
        <v>25</v>
      </c>
      <c r="D707" s="2" t="s">
        <v>1259</v>
      </c>
      <c r="E707" t="s">
        <v>10</v>
      </c>
      <c r="F707" t="s">
        <v>20</v>
      </c>
      <c r="G707" t="s">
        <v>1272</v>
      </c>
      <c r="H707" s="3">
        <v>43881</v>
      </c>
      <c r="I707" t="s">
        <v>21</v>
      </c>
      <c r="J707">
        <v>180</v>
      </c>
      <c r="K707" s="7">
        <v>337.43</v>
      </c>
      <c r="L707" s="2"/>
    </row>
    <row r="708" spans="1:12" x14ac:dyDescent="0.3">
      <c r="A708" t="s">
        <v>553</v>
      </c>
      <c r="B708" t="s">
        <v>124</v>
      </c>
      <c r="C708" s="2">
        <v>46</v>
      </c>
      <c r="D708" s="2" t="s">
        <v>1260</v>
      </c>
      <c r="E708" t="s">
        <v>15</v>
      </c>
      <c r="F708" t="s">
        <v>16</v>
      </c>
      <c r="G708" t="s">
        <v>1156</v>
      </c>
      <c r="H708" s="3">
        <v>43845</v>
      </c>
      <c r="I708" t="s">
        <v>21</v>
      </c>
      <c r="J708">
        <v>180</v>
      </c>
      <c r="K708" s="7">
        <v>188.95</v>
      </c>
      <c r="L708" s="2"/>
    </row>
    <row r="709" spans="1:12" x14ac:dyDescent="0.3">
      <c r="A709" t="s">
        <v>572</v>
      </c>
      <c r="B709" t="s">
        <v>120</v>
      </c>
      <c r="C709" s="2">
        <v>25</v>
      </c>
      <c r="D709" s="2" t="s">
        <v>1259</v>
      </c>
      <c r="E709" t="s">
        <v>15</v>
      </c>
      <c r="F709" t="s">
        <v>11</v>
      </c>
      <c r="G709" t="s">
        <v>1157</v>
      </c>
      <c r="H709" s="3">
        <v>43549</v>
      </c>
      <c r="I709" t="s">
        <v>21</v>
      </c>
      <c r="J709">
        <v>220</v>
      </c>
      <c r="K709" s="7">
        <v>453.06</v>
      </c>
      <c r="L709" s="2"/>
    </row>
    <row r="710" spans="1:12" x14ac:dyDescent="0.3">
      <c r="A710" t="s">
        <v>580</v>
      </c>
      <c r="B710" t="s">
        <v>124</v>
      </c>
      <c r="C710" s="2">
        <v>46</v>
      </c>
      <c r="D710" s="2" t="s">
        <v>1260</v>
      </c>
      <c r="E710" t="s">
        <v>15</v>
      </c>
      <c r="F710" t="s">
        <v>27</v>
      </c>
      <c r="G710" t="s">
        <v>1157</v>
      </c>
      <c r="H710" s="3">
        <v>43845</v>
      </c>
      <c r="I710" t="s">
        <v>21</v>
      </c>
      <c r="J710">
        <v>160</v>
      </c>
      <c r="K710" s="7">
        <v>269.95999999999998</v>
      </c>
      <c r="L710" s="2"/>
    </row>
    <row r="711" spans="1:12" x14ac:dyDescent="0.3">
      <c r="A711" t="s">
        <v>582</v>
      </c>
      <c r="B711" t="s">
        <v>303</v>
      </c>
      <c r="C711" s="2">
        <v>40</v>
      </c>
      <c r="D711" s="2" t="s">
        <v>1260</v>
      </c>
      <c r="E711" t="s">
        <v>15</v>
      </c>
      <c r="F711" t="s">
        <v>20</v>
      </c>
      <c r="G711" t="s">
        <v>1156</v>
      </c>
      <c r="H711" s="3">
        <v>43881</v>
      </c>
      <c r="I711" t="s">
        <v>21</v>
      </c>
      <c r="J711">
        <v>180</v>
      </c>
      <c r="K711" s="7">
        <v>107.53</v>
      </c>
      <c r="L711" s="2"/>
    </row>
    <row r="712" spans="1:12" x14ac:dyDescent="0.3">
      <c r="A712" t="s">
        <v>584</v>
      </c>
      <c r="B712" t="s">
        <v>299</v>
      </c>
      <c r="C712" s="2">
        <v>60</v>
      </c>
      <c r="D712" s="2" t="s">
        <v>1262</v>
      </c>
      <c r="E712" t="s">
        <v>15</v>
      </c>
      <c r="F712" t="s">
        <v>1272</v>
      </c>
      <c r="G712" t="s">
        <v>1272</v>
      </c>
      <c r="H712" s="3">
        <v>43881</v>
      </c>
      <c r="I712" t="s">
        <v>21</v>
      </c>
      <c r="J712">
        <v>220</v>
      </c>
      <c r="K712" s="7">
        <v>84.6</v>
      </c>
      <c r="L712" s="2"/>
    </row>
    <row r="713" spans="1:12" x14ac:dyDescent="0.3">
      <c r="A713" t="s">
        <v>587</v>
      </c>
      <c r="B713" t="s">
        <v>299</v>
      </c>
      <c r="C713" s="2">
        <v>46</v>
      </c>
      <c r="D713" s="2" t="s">
        <v>1260</v>
      </c>
      <c r="E713" t="s">
        <v>15</v>
      </c>
      <c r="F713" t="s">
        <v>20</v>
      </c>
      <c r="G713" t="s">
        <v>1157</v>
      </c>
      <c r="H713" s="3">
        <v>43845</v>
      </c>
      <c r="I713" t="s">
        <v>21</v>
      </c>
      <c r="J713">
        <v>160</v>
      </c>
      <c r="K713" s="7">
        <v>469.78</v>
      </c>
      <c r="L713" s="2"/>
    </row>
    <row r="714" spans="1:12" x14ac:dyDescent="0.3">
      <c r="A714" t="s">
        <v>596</v>
      </c>
      <c r="B714" t="s">
        <v>126</v>
      </c>
      <c r="C714" s="2">
        <v>46</v>
      </c>
      <c r="D714" s="2" t="s">
        <v>1260</v>
      </c>
      <c r="E714" t="s">
        <v>15</v>
      </c>
      <c r="F714" t="s">
        <v>16</v>
      </c>
      <c r="G714" t="s">
        <v>1272</v>
      </c>
      <c r="H714" s="3">
        <v>43845</v>
      </c>
      <c r="I714" t="s">
        <v>21</v>
      </c>
      <c r="J714">
        <v>200</v>
      </c>
      <c r="K714" s="7">
        <v>107.25</v>
      </c>
      <c r="L714" s="2"/>
    </row>
    <row r="715" spans="1:12" x14ac:dyDescent="0.3">
      <c r="A715" t="s">
        <v>600</v>
      </c>
      <c r="B715" t="s">
        <v>9</v>
      </c>
      <c r="C715" s="2">
        <v>70</v>
      </c>
      <c r="D715" s="2" t="s">
        <v>1262</v>
      </c>
      <c r="E715" t="s">
        <v>15</v>
      </c>
      <c r="F715" t="s">
        <v>11</v>
      </c>
      <c r="G715" t="s">
        <v>1272</v>
      </c>
      <c r="H715" s="3">
        <v>43881</v>
      </c>
      <c r="I715" t="s">
        <v>21</v>
      </c>
      <c r="J715">
        <v>146</v>
      </c>
      <c r="K715" s="7">
        <v>373.42</v>
      </c>
      <c r="L715" s="2"/>
    </row>
    <row r="716" spans="1:12" x14ac:dyDescent="0.3">
      <c r="A716" t="s">
        <v>601</v>
      </c>
      <c r="B716" t="s">
        <v>9</v>
      </c>
      <c r="C716" s="2">
        <v>60</v>
      </c>
      <c r="D716" s="2" t="s">
        <v>1262</v>
      </c>
      <c r="E716" t="s">
        <v>15</v>
      </c>
      <c r="F716" t="s">
        <v>1272</v>
      </c>
      <c r="G716" t="s">
        <v>1156</v>
      </c>
      <c r="H716" s="3">
        <v>43195</v>
      </c>
      <c r="I716" t="s">
        <v>21</v>
      </c>
      <c r="J716">
        <v>180</v>
      </c>
      <c r="K716" s="7">
        <v>405.26</v>
      </c>
      <c r="L716" s="2"/>
    </row>
    <row r="717" spans="1:12" x14ac:dyDescent="0.3">
      <c r="A717" t="s">
        <v>603</v>
      </c>
      <c r="B717" t="s">
        <v>124</v>
      </c>
      <c r="C717" s="2">
        <v>60</v>
      </c>
      <c r="D717" s="2" t="s">
        <v>1262</v>
      </c>
      <c r="E717" t="s">
        <v>10</v>
      </c>
      <c r="F717" t="s">
        <v>11</v>
      </c>
      <c r="G717" t="s">
        <v>1157</v>
      </c>
      <c r="H717" s="3">
        <v>43195</v>
      </c>
      <c r="I717" t="s">
        <v>21</v>
      </c>
      <c r="J717">
        <v>180</v>
      </c>
      <c r="K717" s="7">
        <v>343.89</v>
      </c>
      <c r="L717" s="2"/>
    </row>
    <row r="718" spans="1:12" x14ac:dyDescent="0.3">
      <c r="A718" t="s">
        <v>605</v>
      </c>
      <c r="B718" t="s">
        <v>9</v>
      </c>
      <c r="C718" s="2">
        <v>40</v>
      </c>
      <c r="D718" s="2" t="s">
        <v>1260</v>
      </c>
      <c r="E718" t="s">
        <v>10</v>
      </c>
      <c r="F718" t="s">
        <v>20</v>
      </c>
      <c r="G718" t="s">
        <v>1154</v>
      </c>
      <c r="H718" s="3">
        <v>43845</v>
      </c>
      <c r="I718" t="s">
        <v>21</v>
      </c>
      <c r="J718">
        <v>180</v>
      </c>
      <c r="K718" s="7">
        <v>256.93</v>
      </c>
      <c r="L718" s="2"/>
    </row>
    <row r="719" spans="1:12" x14ac:dyDescent="0.3">
      <c r="A719" t="s">
        <v>610</v>
      </c>
      <c r="B719" t="s">
        <v>130</v>
      </c>
      <c r="C719" s="2">
        <v>25</v>
      </c>
      <c r="D719" s="2" t="s">
        <v>1259</v>
      </c>
      <c r="E719" t="s">
        <v>10</v>
      </c>
      <c r="F719" t="s">
        <v>16</v>
      </c>
      <c r="G719" t="s">
        <v>1157</v>
      </c>
      <c r="H719" s="3">
        <v>43195</v>
      </c>
      <c r="I719" t="s">
        <v>21</v>
      </c>
      <c r="J719">
        <v>146</v>
      </c>
      <c r="K719" s="7">
        <v>389.53</v>
      </c>
      <c r="L719" s="2"/>
    </row>
    <row r="720" spans="1:12" x14ac:dyDescent="0.3">
      <c r="A720" t="s">
        <v>611</v>
      </c>
      <c r="B720" t="s">
        <v>303</v>
      </c>
      <c r="C720" s="2">
        <v>25</v>
      </c>
      <c r="D720" s="2" t="s">
        <v>1259</v>
      </c>
      <c r="E720" t="s">
        <v>10</v>
      </c>
      <c r="F720" t="s">
        <v>20</v>
      </c>
      <c r="G720" t="s">
        <v>1154</v>
      </c>
      <c r="H720" s="3">
        <v>43881</v>
      </c>
      <c r="I720" t="s">
        <v>21</v>
      </c>
      <c r="J720">
        <v>200</v>
      </c>
      <c r="K720" s="7">
        <v>166.91</v>
      </c>
      <c r="L720" s="2"/>
    </row>
    <row r="721" spans="1:12" x14ac:dyDescent="0.3">
      <c r="A721" t="s">
        <v>616</v>
      </c>
      <c r="B721" t="s">
        <v>122</v>
      </c>
      <c r="C721" s="2">
        <v>60</v>
      </c>
      <c r="D721" s="2" t="s">
        <v>1262</v>
      </c>
      <c r="E721" t="s">
        <v>15</v>
      </c>
      <c r="F721" t="s">
        <v>11</v>
      </c>
      <c r="G721" t="s">
        <v>1272</v>
      </c>
      <c r="H721" s="3">
        <v>43549</v>
      </c>
      <c r="I721" t="s">
        <v>21</v>
      </c>
      <c r="J721">
        <v>220</v>
      </c>
      <c r="K721" s="7">
        <v>169.26</v>
      </c>
      <c r="L721" s="2"/>
    </row>
    <row r="722" spans="1:12" x14ac:dyDescent="0.3">
      <c r="A722" t="s">
        <v>624</v>
      </c>
      <c r="B722" t="s">
        <v>126</v>
      </c>
      <c r="C722" s="2">
        <v>60</v>
      </c>
      <c r="D722" s="2" t="s">
        <v>1262</v>
      </c>
      <c r="E722" t="s">
        <v>15</v>
      </c>
      <c r="F722" t="s">
        <v>11</v>
      </c>
      <c r="G722" t="s">
        <v>1272</v>
      </c>
      <c r="H722" s="3">
        <v>43195</v>
      </c>
      <c r="I722" t="s">
        <v>21</v>
      </c>
      <c r="J722">
        <v>220</v>
      </c>
      <c r="K722" s="7">
        <v>53.29</v>
      </c>
      <c r="L722" s="2"/>
    </row>
    <row r="723" spans="1:12" x14ac:dyDescent="0.3">
      <c r="A723" t="s">
        <v>627</v>
      </c>
      <c r="B723" t="s">
        <v>303</v>
      </c>
      <c r="C723" s="2">
        <v>35</v>
      </c>
      <c r="D723" s="2" t="s">
        <v>1261</v>
      </c>
      <c r="E723" t="s">
        <v>15</v>
      </c>
      <c r="F723" t="s">
        <v>11</v>
      </c>
      <c r="G723" t="s">
        <v>1157</v>
      </c>
      <c r="H723" s="3">
        <v>43881</v>
      </c>
      <c r="I723" t="s">
        <v>21</v>
      </c>
      <c r="J723">
        <v>220</v>
      </c>
      <c r="K723" s="7">
        <v>250.49</v>
      </c>
      <c r="L723" s="2"/>
    </row>
    <row r="724" spans="1:12" x14ac:dyDescent="0.3">
      <c r="A724" t="s">
        <v>638</v>
      </c>
      <c r="B724" t="s">
        <v>130</v>
      </c>
      <c r="C724" s="2">
        <v>25</v>
      </c>
      <c r="D724" s="2" t="s">
        <v>1259</v>
      </c>
      <c r="E724" t="s">
        <v>10</v>
      </c>
      <c r="F724" t="s">
        <v>20</v>
      </c>
      <c r="G724" t="s">
        <v>1157</v>
      </c>
      <c r="H724" s="3">
        <v>43845</v>
      </c>
      <c r="I724" t="s">
        <v>21</v>
      </c>
      <c r="J724">
        <v>200</v>
      </c>
      <c r="K724" s="7">
        <v>51.43</v>
      </c>
      <c r="L724" s="2"/>
    </row>
    <row r="725" spans="1:12" x14ac:dyDescent="0.3">
      <c r="A725" t="s">
        <v>656</v>
      </c>
      <c r="B725" t="s">
        <v>126</v>
      </c>
      <c r="C725" s="2">
        <v>25</v>
      </c>
      <c r="D725" s="2" t="s">
        <v>1259</v>
      </c>
      <c r="E725" t="s">
        <v>10</v>
      </c>
      <c r="F725" t="s">
        <v>11</v>
      </c>
      <c r="G725" t="s">
        <v>1155</v>
      </c>
      <c r="H725" s="3">
        <v>43195</v>
      </c>
      <c r="I725" t="s">
        <v>21</v>
      </c>
      <c r="J725">
        <v>146</v>
      </c>
      <c r="K725" s="7">
        <v>371.34</v>
      </c>
      <c r="L725" s="2"/>
    </row>
    <row r="726" spans="1:12" x14ac:dyDescent="0.3">
      <c r="A726" t="s">
        <v>658</v>
      </c>
      <c r="B726" t="s">
        <v>132</v>
      </c>
      <c r="C726" s="2">
        <v>35</v>
      </c>
      <c r="D726" s="2" t="s">
        <v>1261</v>
      </c>
      <c r="E726" t="s">
        <v>10</v>
      </c>
      <c r="F726" t="s">
        <v>27</v>
      </c>
      <c r="G726" t="s">
        <v>1157</v>
      </c>
      <c r="H726" s="3">
        <v>43845</v>
      </c>
      <c r="I726" t="s">
        <v>21</v>
      </c>
      <c r="J726">
        <v>220</v>
      </c>
      <c r="K726" s="7">
        <v>61.56</v>
      </c>
      <c r="L726" s="2"/>
    </row>
    <row r="727" spans="1:12" x14ac:dyDescent="0.3">
      <c r="A727" t="s">
        <v>664</v>
      </c>
      <c r="B727" t="s">
        <v>134</v>
      </c>
      <c r="C727" s="2">
        <v>60</v>
      </c>
      <c r="D727" s="2" t="s">
        <v>1262</v>
      </c>
      <c r="E727" t="s">
        <v>10</v>
      </c>
      <c r="F727" t="s">
        <v>11</v>
      </c>
      <c r="G727" t="s">
        <v>1157</v>
      </c>
      <c r="H727" s="3">
        <v>43195</v>
      </c>
      <c r="I727" t="s">
        <v>21</v>
      </c>
      <c r="J727">
        <v>220</v>
      </c>
      <c r="K727" s="7">
        <v>472.05</v>
      </c>
      <c r="L727" s="2"/>
    </row>
    <row r="728" spans="1:12" x14ac:dyDescent="0.3">
      <c r="A728" t="s">
        <v>674</v>
      </c>
      <c r="B728" t="s">
        <v>35</v>
      </c>
      <c r="C728" s="2">
        <v>25</v>
      </c>
      <c r="D728" s="2" t="s">
        <v>1259</v>
      </c>
      <c r="E728" t="s">
        <v>10</v>
      </c>
      <c r="F728" t="s">
        <v>16</v>
      </c>
      <c r="G728" t="s">
        <v>1156</v>
      </c>
      <c r="H728" s="3">
        <v>43549</v>
      </c>
      <c r="I728" t="s">
        <v>21</v>
      </c>
      <c r="J728">
        <v>146</v>
      </c>
      <c r="K728" s="7">
        <v>317.22000000000003</v>
      </c>
      <c r="L728" s="2"/>
    </row>
    <row r="729" spans="1:12" x14ac:dyDescent="0.3">
      <c r="A729" t="s">
        <v>679</v>
      </c>
      <c r="B729" t="s">
        <v>120</v>
      </c>
      <c r="C729" s="2">
        <v>35</v>
      </c>
      <c r="D729" s="2" t="s">
        <v>1261</v>
      </c>
      <c r="E729" t="s">
        <v>15</v>
      </c>
      <c r="F729" t="s">
        <v>1272</v>
      </c>
      <c r="G729" t="s">
        <v>1156</v>
      </c>
      <c r="H729" s="3">
        <v>43800</v>
      </c>
      <c r="I729" t="s">
        <v>21</v>
      </c>
      <c r="J729">
        <v>180</v>
      </c>
      <c r="K729" s="7">
        <v>470.73</v>
      </c>
      <c r="L729" s="2"/>
    </row>
    <row r="730" spans="1:12" x14ac:dyDescent="0.3">
      <c r="A730" t="s">
        <v>689</v>
      </c>
      <c r="B730" t="s">
        <v>61</v>
      </c>
      <c r="C730" s="2">
        <v>46</v>
      </c>
      <c r="D730" s="2" t="s">
        <v>1260</v>
      </c>
      <c r="E730" t="s">
        <v>15</v>
      </c>
      <c r="F730" t="s">
        <v>11</v>
      </c>
      <c r="G730" t="s">
        <v>1155</v>
      </c>
      <c r="H730" s="3">
        <v>43195</v>
      </c>
      <c r="I730" t="s">
        <v>21</v>
      </c>
      <c r="J730">
        <v>180</v>
      </c>
      <c r="K730" s="7">
        <v>238.15</v>
      </c>
      <c r="L730" s="2"/>
    </row>
    <row r="731" spans="1:12" x14ac:dyDescent="0.3">
      <c r="A731" t="s">
        <v>693</v>
      </c>
      <c r="B731" t="s">
        <v>68</v>
      </c>
      <c r="C731" s="2">
        <v>25</v>
      </c>
      <c r="D731" s="2" t="s">
        <v>1259</v>
      </c>
      <c r="E731" t="s">
        <v>10</v>
      </c>
      <c r="F731" t="s">
        <v>1272</v>
      </c>
      <c r="G731" t="s">
        <v>1157</v>
      </c>
      <c r="H731" s="3">
        <v>43881</v>
      </c>
      <c r="I731" t="s">
        <v>21</v>
      </c>
      <c r="J731">
        <v>146</v>
      </c>
      <c r="K731" s="7">
        <v>50</v>
      </c>
      <c r="L731" s="2"/>
    </row>
    <row r="732" spans="1:12" x14ac:dyDescent="0.3">
      <c r="A732" t="s">
        <v>699</v>
      </c>
      <c r="B732" t="s">
        <v>79</v>
      </c>
      <c r="C732" s="2">
        <v>40</v>
      </c>
      <c r="D732" s="2" t="s">
        <v>1260</v>
      </c>
      <c r="E732" t="s">
        <v>15</v>
      </c>
      <c r="F732" t="s">
        <v>11</v>
      </c>
      <c r="G732" t="s">
        <v>1155</v>
      </c>
      <c r="H732" s="3">
        <v>43800</v>
      </c>
      <c r="I732" t="s">
        <v>21</v>
      </c>
      <c r="J732">
        <v>146</v>
      </c>
      <c r="K732" s="7">
        <v>411.4</v>
      </c>
      <c r="L732" s="2"/>
    </row>
    <row r="733" spans="1:12" x14ac:dyDescent="0.3">
      <c r="A733" t="s">
        <v>713</v>
      </c>
      <c r="B733" t="s">
        <v>105</v>
      </c>
      <c r="C733" s="2">
        <v>60</v>
      </c>
      <c r="D733" s="2" t="s">
        <v>1262</v>
      </c>
      <c r="E733" t="s">
        <v>10</v>
      </c>
      <c r="F733" t="s">
        <v>11</v>
      </c>
      <c r="G733" t="s">
        <v>1272</v>
      </c>
      <c r="H733" s="3">
        <v>43195</v>
      </c>
      <c r="I733" t="s">
        <v>21</v>
      </c>
      <c r="J733">
        <v>160</v>
      </c>
      <c r="K733" s="7">
        <v>243.93</v>
      </c>
      <c r="L733" s="2"/>
    </row>
    <row r="734" spans="1:12" x14ac:dyDescent="0.3">
      <c r="A734" t="s">
        <v>714</v>
      </c>
      <c r="B734" t="s">
        <v>1232</v>
      </c>
      <c r="C734" s="2">
        <v>70</v>
      </c>
      <c r="D734" s="2" t="s">
        <v>1262</v>
      </c>
      <c r="E734" t="s">
        <v>15</v>
      </c>
      <c r="F734" t="s">
        <v>1272</v>
      </c>
      <c r="G734" t="s">
        <v>1272</v>
      </c>
      <c r="H734" s="3">
        <v>43195</v>
      </c>
      <c r="I734" t="s">
        <v>21</v>
      </c>
      <c r="J734">
        <v>160</v>
      </c>
      <c r="K734" s="7">
        <v>340.11</v>
      </c>
      <c r="L734" s="2"/>
    </row>
    <row r="735" spans="1:12" x14ac:dyDescent="0.3">
      <c r="A735" t="s">
        <v>720</v>
      </c>
      <c r="B735" t="s">
        <v>118</v>
      </c>
      <c r="C735" s="2">
        <v>60</v>
      </c>
      <c r="D735" s="2" t="s">
        <v>1262</v>
      </c>
      <c r="E735" t="s">
        <v>15</v>
      </c>
      <c r="F735" t="s">
        <v>1272</v>
      </c>
      <c r="G735" t="s">
        <v>1156</v>
      </c>
      <c r="H735" s="3">
        <v>43549</v>
      </c>
      <c r="I735" t="s">
        <v>21</v>
      </c>
      <c r="J735">
        <v>220</v>
      </c>
      <c r="K735" s="7">
        <v>161.03</v>
      </c>
      <c r="L735" s="2"/>
    </row>
    <row r="736" spans="1:12" x14ac:dyDescent="0.3">
      <c r="A736" t="s">
        <v>725</v>
      </c>
      <c r="B736" t="s">
        <v>122</v>
      </c>
      <c r="C736" s="2">
        <v>35</v>
      </c>
      <c r="D736" s="2" t="s">
        <v>1261</v>
      </c>
      <c r="E736" t="s">
        <v>15</v>
      </c>
      <c r="F736" t="s">
        <v>16</v>
      </c>
      <c r="G736" t="s">
        <v>1154</v>
      </c>
      <c r="H736" s="3">
        <v>43800</v>
      </c>
      <c r="I736" t="s">
        <v>21</v>
      </c>
      <c r="J736">
        <v>146</v>
      </c>
      <c r="K736" s="7">
        <v>485.43</v>
      </c>
      <c r="L736" s="2"/>
    </row>
    <row r="737" spans="1:12" x14ac:dyDescent="0.3">
      <c r="A737" t="s">
        <v>727</v>
      </c>
      <c r="B737" t="s">
        <v>130</v>
      </c>
      <c r="C737" s="2">
        <v>25</v>
      </c>
      <c r="D737" s="2" t="s">
        <v>1259</v>
      </c>
      <c r="E737" t="s">
        <v>10</v>
      </c>
      <c r="F737" t="s">
        <v>16</v>
      </c>
      <c r="G737" t="s">
        <v>1156</v>
      </c>
      <c r="H737" s="3">
        <v>43195</v>
      </c>
      <c r="I737" t="s">
        <v>21</v>
      </c>
      <c r="J737">
        <v>146</v>
      </c>
      <c r="K737" s="7">
        <v>349.21</v>
      </c>
      <c r="L737" s="2"/>
    </row>
    <row r="738" spans="1:12" x14ac:dyDescent="0.3">
      <c r="A738" t="s">
        <v>729</v>
      </c>
      <c r="B738" t="s">
        <v>134</v>
      </c>
      <c r="C738" s="2">
        <v>40</v>
      </c>
      <c r="D738" s="2" t="s">
        <v>1260</v>
      </c>
      <c r="E738" t="s">
        <v>15</v>
      </c>
      <c r="F738" t="s">
        <v>27</v>
      </c>
      <c r="G738" t="s">
        <v>1155</v>
      </c>
      <c r="H738" s="3">
        <v>43195</v>
      </c>
      <c r="I738" t="s">
        <v>21</v>
      </c>
      <c r="J738">
        <v>146</v>
      </c>
      <c r="K738" s="7">
        <v>216.78</v>
      </c>
      <c r="L738" s="2"/>
    </row>
    <row r="739" spans="1:12" x14ac:dyDescent="0.3">
      <c r="A739" t="s">
        <v>733</v>
      </c>
      <c r="B739" t="s">
        <v>142</v>
      </c>
      <c r="C739" s="2">
        <v>70</v>
      </c>
      <c r="D739" s="2" t="s">
        <v>1262</v>
      </c>
      <c r="E739" t="s">
        <v>15</v>
      </c>
      <c r="F739" t="s">
        <v>27</v>
      </c>
      <c r="G739" t="s">
        <v>1154</v>
      </c>
      <c r="H739" s="3">
        <v>43549</v>
      </c>
      <c r="I739" t="s">
        <v>21</v>
      </c>
      <c r="J739">
        <v>200</v>
      </c>
      <c r="K739" s="7">
        <v>411.3</v>
      </c>
      <c r="L739" s="2"/>
    </row>
    <row r="740" spans="1:12" x14ac:dyDescent="0.3">
      <c r="A740" t="s">
        <v>734</v>
      </c>
      <c r="B740" t="s">
        <v>144</v>
      </c>
      <c r="C740" s="2">
        <v>35</v>
      </c>
      <c r="D740" s="2" t="s">
        <v>1261</v>
      </c>
      <c r="E740" t="s">
        <v>15</v>
      </c>
      <c r="F740" t="s">
        <v>27</v>
      </c>
      <c r="G740" t="s">
        <v>1154</v>
      </c>
      <c r="H740" s="3">
        <v>43549</v>
      </c>
      <c r="I740" t="s">
        <v>21</v>
      </c>
      <c r="J740">
        <v>160</v>
      </c>
      <c r="K740" s="7">
        <v>467.35</v>
      </c>
      <c r="L740" s="2"/>
    </row>
    <row r="741" spans="1:12" x14ac:dyDescent="0.3">
      <c r="A741" t="s">
        <v>735</v>
      </c>
      <c r="B741" t="s">
        <v>146</v>
      </c>
      <c r="C741" s="2">
        <v>70</v>
      </c>
      <c r="D741" s="2" t="s">
        <v>1262</v>
      </c>
      <c r="E741" t="s">
        <v>15</v>
      </c>
      <c r="F741" t="s">
        <v>20</v>
      </c>
      <c r="G741" t="s">
        <v>1157</v>
      </c>
      <c r="H741" s="3">
        <v>43195</v>
      </c>
      <c r="I741" t="s">
        <v>21</v>
      </c>
      <c r="J741">
        <v>220</v>
      </c>
      <c r="K741" s="7">
        <v>265.54000000000002</v>
      </c>
      <c r="L741" s="2"/>
    </row>
    <row r="742" spans="1:12" x14ac:dyDescent="0.3">
      <c r="A742" t="s">
        <v>738</v>
      </c>
      <c r="B742" t="s">
        <v>151</v>
      </c>
      <c r="C742" s="2">
        <v>40</v>
      </c>
      <c r="D742" s="2" t="s">
        <v>1260</v>
      </c>
      <c r="E742" t="s">
        <v>15</v>
      </c>
      <c r="F742" t="s">
        <v>20</v>
      </c>
      <c r="G742" t="s">
        <v>1154</v>
      </c>
      <c r="H742" s="3">
        <v>43549</v>
      </c>
      <c r="I742" t="s">
        <v>21</v>
      </c>
      <c r="J742">
        <v>220</v>
      </c>
      <c r="K742" s="7">
        <v>406.72</v>
      </c>
      <c r="L742" s="2"/>
    </row>
    <row r="743" spans="1:12" x14ac:dyDescent="0.3">
      <c r="A743" t="s">
        <v>741</v>
      </c>
      <c r="B743" t="s">
        <v>156</v>
      </c>
      <c r="C743" s="2">
        <v>70</v>
      </c>
      <c r="D743" s="2" t="s">
        <v>1262</v>
      </c>
      <c r="E743" t="s">
        <v>15</v>
      </c>
      <c r="F743" t="s">
        <v>27</v>
      </c>
      <c r="G743" t="s">
        <v>1272</v>
      </c>
      <c r="H743" s="3">
        <v>43800</v>
      </c>
      <c r="I743" t="s">
        <v>21</v>
      </c>
      <c r="J743">
        <v>146</v>
      </c>
      <c r="K743" s="7">
        <v>131.36000000000001</v>
      </c>
      <c r="L743" s="2"/>
    </row>
    <row r="744" spans="1:12" x14ac:dyDescent="0.3">
      <c r="A744" t="s">
        <v>742</v>
      </c>
      <c r="B744" t="s">
        <v>1235</v>
      </c>
      <c r="C744" s="2">
        <v>60</v>
      </c>
      <c r="D744" s="2" t="s">
        <v>1262</v>
      </c>
      <c r="E744" t="s">
        <v>15</v>
      </c>
      <c r="F744" t="s">
        <v>20</v>
      </c>
      <c r="G744" t="s">
        <v>1156</v>
      </c>
      <c r="H744" s="3">
        <v>43195</v>
      </c>
      <c r="I744" t="s">
        <v>21</v>
      </c>
      <c r="J744">
        <v>220</v>
      </c>
      <c r="K744" s="7">
        <v>392.02</v>
      </c>
      <c r="L744" s="2"/>
    </row>
    <row r="745" spans="1:12" x14ac:dyDescent="0.3">
      <c r="A745" t="s">
        <v>746</v>
      </c>
      <c r="B745" t="s">
        <v>165</v>
      </c>
      <c r="C745" s="2">
        <v>46</v>
      </c>
      <c r="D745" s="2" t="s">
        <v>1260</v>
      </c>
      <c r="E745" t="s">
        <v>10</v>
      </c>
      <c r="F745" t="s">
        <v>11</v>
      </c>
      <c r="G745" t="s">
        <v>1156</v>
      </c>
      <c r="H745" s="3">
        <v>43549</v>
      </c>
      <c r="I745" t="s">
        <v>21</v>
      </c>
      <c r="J745">
        <v>200</v>
      </c>
      <c r="K745" s="7">
        <v>115.43</v>
      </c>
      <c r="L745" s="2"/>
    </row>
    <row r="746" spans="1:12" x14ac:dyDescent="0.3">
      <c r="A746" t="s">
        <v>763</v>
      </c>
      <c r="B746" t="s">
        <v>198</v>
      </c>
      <c r="C746" s="2">
        <v>70</v>
      </c>
      <c r="D746" s="2" t="s">
        <v>1262</v>
      </c>
      <c r="E746" t="s">
        <v>10</v>
      </c>
      <c r="F746" t="s">
        <v>20</v>
      </c>
      <c r="G746" t="s">
        <v>1156</v>
      </c>
      <c r="H746" s="3">
        <v>43195</v>
      </c>
      <c r="I746" t="s">
        <v>21</v>
      </c>
      <c r="J746">
        <v>180</v>
      </c>
      <c r="K746" s="7">
        <v>210.16</v>
      </c>
      <c r="L746" s="2"/>
    </row>
    <row r="747" spans="1:12" x14ac:dyDescent="0.3">
      <c r="A747" t="s">
        <v>766</v>
      </c>
      <c r="B747" t="s">
        <v>203</v>
      </c>
      <c r="C747" s="2">
        <v>46</v>
      </c>
      <c r="D747" s="2" t="s">
        <v>1260</v>
      </c>
      <c r="E747" t="s">
        <v>10</v>
      </c>
      <c r="F747" t="s">
        <v>16</v>
      </c>
      <c r="G747" t="s">
        <v>1272</v>
      </c>
      <c r="H747" s="3">
        <v>43195</v>
      </c>
      <c r="I747" t="s">
        <v>21</v>
      </c>
      <c r="J747">
        <v>180</v>
      </c>
      <c r="K747" s="7">
        <v>213.17</v>
      </c>
      <c r="L747" s="2"/>
    </row>
    <row r="748" spans="1:12" x14ac:dyDescent="0.3">
      <c r="A748" t="s">
        <v>770</v>
      </c>
      <c r="B748" t="s">
        <v>210</v>
      </c>
      <c r="C748" s="2">
        <v>60</v>
      </c>
      <c r="D748" s="2" t="s">
        <v>1262</v>
      </c>
      <c r="E748" t="s">
        <v>10</v>
      </c>
      <c r="F748" t="s">
        <v>11</v>
      </c>
      <c r="G748" t="s">
        <v>1157</v>
      </c>
      <c r="H748" s="3">
        <v>43195</v>
      </c>
      <c r="I748" t="s">
        <v>21</v>
      </c>
      <c r="J748">
        <v>200</v>
      </c>
      <c r="K748" s="7">
        <v>357.58</v>
      </c>
      <c r="L748" s="2"/>
    </row>
    <row r="749" spans="1:12" x14ac:dyDescent="0.3">
      <c r="A749" t="s">
        <v>777</v>
      </c>
      <c r="B749" t="s">
        <v>223</v>
      </c>
      <c r="C749" s="2">
        <v>35</v>
      </c>
      <c r="D749" s="2" t="s">
        <v>1261</v>
      </c>
      <c r="E749" t="s">
        <v>15</v>
      </c>
      <c r="F749" t="s">
        <v>1272</v>
      </c>
      <c r="G749" t="s">
        <v>1272</v>
      </c>
      <c r="H749" s="3">
        <v>43800</v>
      </c>
      <c r="I749" t="s">
        <v>21</v>
      </c>
      <c r="J749">
        <v>146</v>
      </c>
      <c r="K749" s="7">
        <v>240.22</v>
      </c>
      <c r="L749" s="2"/>
    </row>
    <row r="750" spans="1:12" x14ac:dyDescent="0.3">
      <c r="A750" t="s">
        <v>787</v>
      </c>
      <c r="B750" t="s">
        <v>242</v>
      </c>
      <c r="C750" s="2">
        <v>60</v>
      </c>
      <c r="D750" s="2" t="s">
        <v>1262</v>
      </c>
      <c r="E750" t="s">
        <v>15</v>
      </c>
      <c r="F750" t="s">
        <v>16</v>
      </c>
      <c r="G750" t="s">
        <v>1154</v>
      </c>
      <c r="H750" s="3">
        <v>43195</v>
      </c>
      <c r="I750" t="s">
        <v>21</v>
      </c>
      <c r="J750">
        <v>180</v>
      </c>
      <c r="K750" s="7">
        <v>312.79000000000002</v>
      </c>
      <c r="L750" s="2"/>
    </row>
    <row r="751" spans="1:12" x14ac:dyDescent="0.3">
      <c r="A751" t="s">
        <v>790</v>
      </c>
      <c r="B751" t="s">
        <v>248</v>
      </c>
      <c r="C751" s="2">
        <v>60</v>
      </c>
      <c r="D751" s="2" t="s">
        <v>1262</v>
      </c>
      <c r="E751" t="s">
        <v>15</v>
      </c>
      <c r="F751" t="s">
        <v>16</v>
      </c>
      <c r="G751" t="s">
        <v>1157</v>
      </c>
      <c r="H751" s="3">
        <v>43881</v>
      </c>
      <c r="I751" t="s">
        <v>21</v>
      </c>
      <c r="J751">
        <v>160</v>
      </c>
      <c r="K751" s="7">
        <v>99.23</v>
      </c>
      <c r="L751" s="2"/>
    </row>
    <row r="752" spans="1:12" x14ac:dyDescent="0.3">
      <c r="A752" t="s">
        <v>793</v>
      </c>
      <c r="B752" t="s">
        <v>254</v>
      </c>
      <c r="C752" s="2">
        <v>40</v>
      </c>
      <c r="D752" s="2" t="s">
        <v>1260</v>
      </c>
      <c r="E752" t="s">
        <v>10</v>
      </c>
      <c r="F752" t="s">
        <v>1272</v>
      </c>
      <c r="G752" t="s">
        <v>1157</v>
      </c>
      <c r="H752" s="3">
        <v>43845</v>
      </c>
      <c r="I752" t="s">
        <v>21</v>
      </c>
      <c r="J752">
        <v>146</v>
      </c>
      <c r="K752" s="7">
        <v>340.53</v>
      </c>
      <c r="L752" s="2"/>
    </row>
    <row r="753" spans="1:12" x14ac:dyDescent="0.3">
      <c r="A753" t="s">
        <v>796</v>
      </c>
      <c r="B753" t="s">
        <v>259</v>
      </c>
      <c r="C753" s="2">
        <v>70</v>
      </c>
      <c r="D753" s="2" t="s">
        <v>1262</v>
      </c>
      <c r="E753" t="s">
        <v>15</v>
      </c>
      <c r="F753" t="s">
        <v>1272</v>
      </c>
      <c r="G753" t="s">
        <v>1272</v>
      </c>
      <c r="H753" s="3">
        <v>43800</v>
      </c>
      <c r="I753" t="s">
        <v>21</v>
      </c>
      <c r="J753">
        <v>220</v>
      </c>
      <c r="K753" s="7">
        <v>468.27</v>
      </c>
      <c r="L753" s="2"/>
    </row>
    <row r="754" spans="1:12" x14ac:dyDescent="0.3">
      <c r="A754" t="s">
        <v>798</v>
      </c>
      <c r="B754" t="s">
        <v>262</v>
      </c>
      <c r="C754" s="2">
        <v>35</v>
      </c>
      <c r="D754" s="2" t="s">
        <v>1261</v>
      </c>
      <c r="E754" t="s">
        <v>10</v>
      </c>
      <c r="F754" t="s">
        <v>20</v>
      </c>
      <c r="G754" t="s">
        <v>1156</v>
      </c>
      <c r="H754" s="3">
        <v>43845</v>
      </c>
      <c r="I754" t="s">
        <v>21</v>
      </c>
      <c r="J754">
        <v>220</v>
      </c>
      <c r="K754" s="7">
        <v>188.04</v>
      </c>
      <c r="L754" s="2"/>
    </row>
    <row r="755" spans="1:12" x14ac:dyDescent="0.3">
      <c r="A755" t="s">
        <v>799</v>
      </c>
      <c r="B755" t="s">
        <v>264</v>
      </c>
      <c r="C755" s="2">
        <v>35</v>
      </c>
      <c r="D755" s="2" t="s">
        <v>1261</v>
      </c>
      <c r="E755" t="s">
        <v>10</v>
      </c>
      <c r="F755" t="s">
        <v>11</v>
      </c>
      <c r="G755" t="s">
        <v>1154</v>
      </c>
      <c r="H755" s="3">
        <v>43195</v>
      </c>
      <c r="I755" t="s">
        <v>21</v>
      </c>
      <c r="J755">
        <v>146</v>
      </c>
      <c r="K755" s="7">
        <v>89.08</v>
      </c>
      <c r="L755" s="2"/>
    </row>
    <row r="756" spans="1:12" x14ac:dyDescent="0.3">
      <c r="A756" t="s">
        <v>806</v>
      </c>
      <c r="B756" t="s">
        <v>1245</v>
      </c>
      <c r="C756" s="2">
        <v>60</v>
      </c>
      <c r="D756" s="2" t="s">
        <v>1262</v>
      </c>
      <c r="E756" t="s">
        <v>10</v>
      </c>
      <c r="F756" t="s">
        <v>11</v>
      </c>
      <c r="G756" t="s">
        <v>1272</v>
      </c>
      <c r="H756" s="3">
        <v>43800</v>
      </c>
      <c r="I756" t="s">
        <v>21</v>
      </c>
      <c r="J756">
        <v>220</v>
      </c>
      <c r="K756" s="7">
        <v>261.7</v>
      </c>
      <c r="L756" s="2"/>
    </row>
    <row r="757" spans="1:12" x14ac:dyDescent="0.3">
      <c r="A757" t="s">
        <v>816</v>
      </c>
      <c r="B757" t="s">
        <v>126</v>
      </c>
      <c r="C757" s="2">
        <v>40</v>
      </c>
      <c r="D757" s="2" t="s">
        <v>1260</v>
      </c>
      <c r="E757" t="s">
        <v>10</v>
      </c>
      <c r="F757" t="s">
        <v>27</v>
      </c>
      <c r="G757" t="s">
        <v>1156</v>
      </c>
      <c r="H757" s="3">
        <v>43845</v>
      </c>
      <c r="I757" t="s">
        <v>21</v>
      </c>
      <c r="J757">
        <v>200</v>
      </c>
      <c r="K757" s="7">
        <v>236.04</v>
      </c>
      <c r="L757" s="2"/>
    </row>
    <row r="758" spans="1:12" x14ac:dyDescent="0.3">
      <c r="A758" t="s">
        <v>817</v>
      </c>
      <c r="B758" t="s">
        <v>122</v>
      </c>
      <c r="C758" s="2">
        <v>46</v>
      </c>
      <c r="D758" s="2" t="s">
        <v>1260</v>
      </c>
      <c r="E758" t="s">
        <v>10</v>
      </c>
      <c r="F758" t="s">
        <v>11</v>
      </c>
      <c r="G758" t="s">
        <v>1156</v>
      </c>
      <c r="H758" s="3">
        <v>43881</v>
      </c>
      <c r="I758" t="s">
        <v>21</v>
      </c>
      <c r="J758">
        <v>180</v>
      </c>
      <c r="K758" s="7">
        <v>357.79</v>
      </c>
      <c r="L758" s="2"/>
    </row>
    <row r="759" spans="1:12" x14ac:dyDescent="0.3">
      <c r="A759" t="s">
        <v>839</v>
      </c>
      <c r="B759" t="s">
        <v>132</v>
      </c>
      <c r="C759" s="2">
        <v>60</v>
      </c>
      <c r="D759" s="2" t="s">
        <v>1262</v>
      </c>
      <c r="E759" t="s">
        <v>15</v>
      </c>
      <c r="F759" t="s">
        <v>27</v>
      </c>
      <c r="G759" t="s">
        <v>1157</v>
      </c>
      <c r="H759" s="3">
        <v>43845</v>
      </c>
      <c r="I759" t="s">
        <v>21</v>
      </c>
      <c r="J759">
        <v>220</v>
      </c>
      <c r="K759" s="7">
        <v>127.79</v>
      </c>
      <c r="L759" s="2"/>
    </row>
    <row r="760" spans="1:12" x14ac:dyDescent="0.3">
      <c r="A760" t="s">
        <v>841</v>
      </c>
      <c r="B760" t="s">
        <v>130</v>
      </c>
      <c r="C760" s="2">
        <v>60</v>
      </c>
      <c r="D760" s="2" t="s">
        <v>1262</v>
      </c>
      <c r="E760" t="s">
        <v>15</v>
      </c>
      <c r="F760" t="s">
        <v>20</v>
      </c>
      <c r="G760" t="s">
        <v>1156</v>
      </c>
      <c r="H760" s="3">
        <v>43845</v>
      </c>
      <c r="I760" t="s">
        <v>21</v>
      </c>
      <c r="J760">
        <v>146</v>
      </c>
      <c r="K760" s="7">
        <v>263.95999999999998</v>
      </c>
      <c r="L760" s="2"/>
    </row>
    <row r="761" spans="1:12" x14ac:dyDescent="0.3">
      <c r="A761" t="s">
        <v>845</v>
      </c>
      <c r="B761" t="s">
        <v>124</v>
      </c>
      <c r="C761" s="2">
        <v>46</v>
      </c>
      <c r="D761" s="2" t="s">
        <v>1260</v>
      </c>
      <c r="E761" t="s">
        <v>10</v>
      </c>
      <c r="F761" t="s">
        <v>20</v>
      </c>
      <c r="G761" t="s">
        <v>1272</v>
      </c>
      <c r="H761" s="3">
        <v>43549</v>
      </c>
      <c r="I761" t="s">
        <v>21</v>
      </c>
      <c r="J761">
        <v>200</v>
      </c>
      <c r="K761" s="7">
        <v>369.02</v>
      </c>
      <c r="L761" s="2"/>
    </row>
    <row r="762" spans="1:12" x14ac:dyDescent="0.3">
      <c r="A762" t="s">
        <v>851</v>
      </c>
      <c r="B762" t="s">
        <v>303</v>
      </c>
      <c r="C762" s="2">
        <v>70</v>
      </c>
      <c r="D762" s="2" t="s">
        <v>1262</v>
      </c>
      <c r="E762" t="s">
        <v>15</v>
      </c>
      <c r="F762" t="s">
        <v>11</v>
      </c>
      <c r="G762" t="s">
        <v>1154</v>
      </c>
      <c r="H762" s="3">
        <v>43549</v>
      </c>
      <c r="I762" t="s">
        <v>21</v>
      </c>
      <c r="J762">
        <v>180</v>
      </c>
      <c r="K762" s="7">
        <v>255.89</v>
      </c>
      <c r="L762" s="2"/>
    </row>
    <row r="763" spans="1:12" x14ac:dyDescent="0.3">
      <c r="A763" t="s">
        <v>853</v>
      </c>
      <c r="B763" t="s">
        <v>120</v>
      </c>
      <c r="C763" s="2">
        <v>46</v>
      </c>
      <c r="D763" s="2" t="s">
        <v>1260</v>
      </c>
      <c r="E763" t="s">
        <v>10</v>
      </c>
      <c r="F763" t="s">
        <v>16</v>
      </c>
      <c r="G763" t="s">
        <v>1157</v>
      </c>
      <c r="H763" s="3">
        <v>43881</v>
      </c>
      <c r="I763" t="s">
        <v>21</v>
      </c>
      <c r="J763">
        <v>180</v>
      </c>
      <c r="K763" s="7">
        <v>293.68</v>
      </c>
      <c r="L763" s="2"/>
    </row>
    <row r="764" spans="1:12" x14ac:dyDescent="0.3">
      <c r="A764" t="s">
        <v>855</v>
      </c>
      <c r="B764" t="s">
        <v>303</v>
      </c>
      <c r="C764" s="2">
        <v>25</v>
      </c>
      <c r="D764" s="2" t="s">
        <v>1259</v>
      </c>
      <c r="E764" t="s">
        <v>15</v>
      </c>
      <c r="F764" t="s">
        <v>27</v>
      </c>
      <c r="G764" t="s">
        <v>1155</v>
      </c>
      <c r="H764" s="3">
        <v>43195</v>
      </c>
      <c r="I764" t="s">
        <v>21</v>
      </c>
      <c r="J764">
        <v>146</v>
      </c>
      <c r="K764" s="7">
        <v>353.84</v>
      </c>
      <c r="L764" s="2"/>
    </row>
    <row r="765" spans="1:12" x14ac:dyDescent="0.3">
      <c r="A765" t="s">
        <v>865</v>
      </c>
      <c r="B765" t="s">
        <v>9</v>
      </c>
      <c r="C765" s="2">
        <v>60</v>
      </c>
      <c r="D765" s="2" t="s">
        <v>1262</v>
      </c>
      <c r="E765" t="s">
        <v>15</v>
      </c>
      <c r="F765" t="s">
        <v>27</v>
      </c>
      <c r="G765" t="s">
        <v>1157</v>
      </c>
      <c r="H765" s="3">
        <v>43195</v>
      </c>
      <c r="I765" t="s">
        <v>21</v>
      </c>
      <c r="J765">
        <v>146</v>
      </c>
      <c r="K765" s="7">
        <v>469.9</v>
      </c>
      <c r="L765" s="2"/>
    </row>
    <row r="766" spans="1:12" x14ac:dyDescent="0.3">
      <c r="A766" t="s">
        <v>871</v>
      </c>
      <c r="B766" t="s">
        <v>124</v>
      </c>
      <c r="C766" s="2">
        <v>70</v>
      </c>
      <c r="D766" s="2" t="s">
        <v>1262</v>
      </c>
      <c r="E766" t="s">
        <v>15</v>
      </c>
      <c r="F766" t="s">
        <v>20</v>
      </c>
      <c r="G766" t="s">
        <v>1156</v>
      </c>
      <c r="H766" s="3">
        <v>43881</v>
      </c>
      <c r="I766" t="s">
        <v>21</v>
      </c>
      <c r="J766">
        <v>146</v>
      </c>
      <c r="K766" s="7">
        <v>58.8</v>
      </c>
      <c r="L766" s="2"/>
    </row>
    <row r="767" spans="1:12" x14ac:dyDescent="0.3">
      <c r="A767" t="s">
        <v>878</v>
      </c>
      <c r="B767" t="s">
        <v>126</v>
      </c>
      <c r="C767" s="2">
        <v>70</v>
      </c>
      <c r="D767" s="2" t="s">
        <v>1262</v>
      </c>
      <c r="E767" t="s">
        <v>15</v>
      </c>
      <c r="F767" t="s">
        <v>27</v>
      </c>
      <c r="G767" t="s">
        <v>1155</v>
      </c>
      <c r="H767" s="3">
        <v>43881</v>
      </c>
      <c r="I767" t="s">
        <v>21</v>
      </c>
      <c r="J767">
        <v>180</v>
      </c>
      <c r="K767" s="7">
        <v>471.45</v>
      </c>
      <c r="L767" s="2"/>
    </row>
    <row r="768" spans="1:12" x14ac:dyDescent="0.3">
      <c r="A768" t="s">
        <v>882</v>
      </c>
      <c r="B768" t="s">
        <v>132</v>
      </c>
      <c r="C768" s="2">
        <v>35</v>
      </c>
      <c r="D768" s="2" t="s">
        <v>1261</v>
      </c>
      <c r="E768" t="s">
        <v>10</v>
      </c>
      <c r="F768" t="s">
        <v>16</v>
      </c>
      <c r="G768" t="s">
        <v>1157</v>
      </c>
      <c r="H768" s="3">
        <v>43800</v>
      </c>
      <c r="I768" t="s">
        <v>21</v>
      </c>
      <c r="J768">
        <v>160</v>
      </c>
      <c r="K768" s="7">
        <v>184.04</v>
      </c>
      <c r="L768" s="2"/>
    </row>
    <row r="769" spans="1:12" x14ac:dyDescent="0.3">
      <c r="A769" t="s">
        <v>884</v>
      </c>
      <c r="B769" t="s">
        <v>303</v>
      </c>
      <c r="C769" s="2">
        <v>25</v>
      </c>
      <c r="D769" s="2" t="s">
        <v>1259</v>
      </c>
      <c r="E769" t="s">
        <v>15</v>
      </c>
      <c r="F769" t="s">
        <v>27</v>
      </c>
      <c r="G769" t="s">
        <v>1272</v>
      </c>
      <c r="H769" s="3">
        <v>43800</v>
      </c>
      <c r="I769" t="s">
        <v>21</v>
      </c>
      <c r="J769">
        <v>146</v>
      </c>
      <c r="K769" s="7">
        <v>160.63999999999999</v>
      </c>
      <c r="L769" s="2"/>
    </row>
    <row r="770" spans="1:12" x14ac:dyDescent="0.3">
      <c r="A770" t="s">
        <v>886</v>
      </c>
      <c r="B770" t="s">
        <v>134</v>
      </c>
      <c r="C770" s="2">
        <v>25</v>
      </c>
      <c r="D770" s="2" t="s">
        <v>1259</v>
      </c>
      <c r="E770" t="s">
        <v>15</v>
      </c>
      <c r="F770" t="s">
        <v>11</v>
      </c>
      <c r="G770" t="s">
        <v>1154</v>
      </c>
      <c r="H770" s="3">
        <v>43881</v>
      </c>
      <c r="I770" t="s">
        <v>21</v>
      </c>
      <c r="J770">
        <v>180</v>
      </c>
      <c r="K770" s="7">
        <v>450.06</v>
      </c>
      <c r="L770" s="2"/>
    </row>
    <row r="771" spans="1:12" x14ac:dyDescent="0.3">
      <c r="A771" t="s">
        <v>898</v>
      </c>
      <c r="B771" t="s">
        <v>303</v>
      </c>
      <c r="C771" s="2">
        <v>25</v>
      </c>
      <c r="D771" s="2" t="s">
        <v>1259</v>
      </c>
      <c r="E771" t="s">
        <v>10</v>
      </c>
      <c r="F771" t="s">
        <v>16</v>
      </c>
      <c r="G771" t="s">
        <v>1272</v>
      </c>
      <c r="H771" s="3">
        <v>43800</v>
      </c>
      <c r="I771" t="s">
        <v>21</v>
      </c>
      <c r="J771">
        <v>146</v>
      </c>
      <c r="K771" s="7">
        <v>416.16</v>
      </c>
      <c r="L771" s="2"/>
    </row>
    <row r="772" spans="1:12" x14ac:dyDescent="0.3">
      <c r="A772" t="s">
        <v>899</v>
      </c>
      <c r="B772" t="s">
        <v>299</v>
      </c>
      <c r="C772" s="2">
        <v>25</v>
      </c>
      <c r="D772" s="2" t="s">
        <v>1259</v>
      </c>
      <c r="E772" t="s">
        <v>10</v>
      </c>
      <c r="F772" t="s">
        <v>20</v>
      </c>
      <c r="G772" t="s">
        <v>1156</v>
      </c>
      <c r="H772" s="3">
        <v>43881</v>
      </c>
      <c r="I772" t="s">
        <v>21</v>
      </c>
      <c r="J772">
        <v>180</v>
      </c>
      <c r="K772" s="7">
        <v>465.85</v>
      </c>
      <c r="L772" s="2"/>
    </row>
    <row r="773" spans="1:12" x14ac:dyDescent="0.3">
      <c r="A773" t="s">
        <v>902</v>
      </c>
      <c r="B773" t="s">
        <v>124</v>
      </c>
      <c r="C773" s="2">
        <v>70</v>
      </c>
      <c r="D773" s="2" t="s">
        <v>1262</v>
      </c>
      <c r="E773" t="s">
        <v>15</v>
      </c>
      <c r="F773" t="s">
        <v>20</v>
      </c>
      <c r="G773" t="s">
        <v>1272</v>
      </c>
      <c r="H773" s="3">
        <v>43195</v>
      </c>
      <c r="I773" t="s">
        <v>21</v>
      </c>
      <c r="J773">
        <v>180</v>
      </c>
      <c r="K773" s="7">
        <v>411.6</v>
      </c>
      <c r="L773" s="2"/>
    </row>
    <row r="774" spans="1:12" x14ac:dyDescent="0.3">
      <c r="A774" t="s">
        <v>908</v>
      </c>
      <c r="B774" t="s">
        <v>132</v>
      </c>
      <c r="C774" s="2">
        <v>40</v>
      </c>
      <c r="D774" s="2" t="s">
        <v>1260</v>
      </c>
      <c r="E774" t="s">
        <v>15</v>
      </c>
      <c r="F774" t="s">
        <v>16</v>
      </c>
      <c r="G774" t="s">
        <v>1154</v>
      </c>
      <c r="H774" s="3">
        <v>43800</v>
      </c>
      <c r="I774" t="s">
        <v>21</v>
      </c>
      <c r="J774">
        <v>180</v>
      </c>
      <c r="K774" s="7">
        <v>437.51</v>
      </c>
      <c r="L774" s="2"/>
    </row>
    <row r="775" spans="1:12" x14ac:dyDescent="0.3">
      <c r="A775" t="s">
        <v>909</v>
      </c>
      <c r="B775" t="s">
        <v>9</v>
      </c>
      <c r="C775" s="2">
        <v>70</v>
      </c>
      <c r="D775" s="2" t="s">
        <v>1262</v>
      </c>
      <c r="E775" t="s">
        <v>10</v>
      </c>
      <c r="F775" t="s">
        <v>16</v>
      </c>
      <c r="G775" t="s">
        <v>1156</v>
      </c>
      <c r="H775" s="3">
        <v>43881</v>
      </c>
      <c r="I775" t="s">
        <v>21</v>
      </c>
      <c r="J775">
        <v>180</v>
      </c>
      <c r="K775" s="7">
        <v>249.8</v>
      </c>
      <c r="L775" s="2"/>
    </row>
    <row r="776" spans="1:12" x14ac:dyDescent="0.3">
      <c r="A776" t="s">
        <v>910</v>
      </c>
      <c r="B776" t="s">
        <v>124</v>
      </c>
      <c r="C776" s="2">
        <v>40</v>
      </c>
      <c r="D776" s="2" t="s">
        <v>1260</v>
      </c>
      <c r="E776" t="s">
        <v>15</v>
      </c>
      <c r="F776" t="s">
        <v>1272</v>
      </c>
      <c r="G776" t="s">
        <v>1272</v>
      </c>
      <c r="H776" s="3">
        <v>43845</v>
      </c>
      <c r="I776" t="s">
        <v>21</v>
      </c>
      <c r="J776">
        <v>200</v>
      </c>
      <c r="K776" s="7">
        <v>100</v>
      </c>
      <c r="L776" s="2"/>
    </row>
    <row r="777" spans="1:12" x14ac:dyDescent="0.3">
      <c r="A777" t="s">
        <v>914</v>
      </c>
      <c r="B777" t="s">
        <v>9</v>
      </c>
      <c r="C777" s="2">
        <v>40</v>
      </c>
      <c r="D777" s="2" t="s">
        <v>1260</v>
      </c>
      <c r="E777" t="s">
        <v>15</v>
      </c>
      <c r="F777" t="s">
        <v>1272</v>
      </c>
      <c r="G777" t="s">
        <v>1156</v>
      </c>
      <c r="H777" s="3">
        <v>43549</v>
      </c>
      <c r="I777" t="s">
        <v>21</v>
      </c>
      <c r="J777">
        <v>180</v>
      </c>
      <c r="K777" s="7">
        <v>442.55</v>
      </c>
      <c r="L777" s="2"/>
    </row>
    <row r="778" spans="1:12" x14ac:dyDescent="0.3">
      <c r="A778" t="s">
        <v>916</v>
      </c>
      <c r="B778" t="s">
        <v>134</v>
      </c>
      <c r="C778" s="2">
        <v>46</v>
      </c>
      <c r="D778" s="2" t="s">
        <v>1260</v>
      </c>
      <c r="E778" t="s">
        <v>15</v>
      </c>
      <c r="F778" t="s">
        <v>1272</v>
      </c>
      <c r="G778" t="s">
        <v>1156</v>
      </c>
      <c r="H778" s="3">
        <v>43549</v>
      </c>
      <c r="I778" t="s">
        <v>21</v>
      </c>
      <c r="J778">
        <v>160</v>
      </c>
      <c r="K778" s="7">
        <v>111.73</v>
      </c>
      <c r="L778" s="2"/>
    </row>
    <row r="779" spans="1:12" x14ac:dyDescent="0.3">
      <c r="A779" t="s">
        <v>922</v>
      </c>
      <c r="B779" t="s">
        <v>9</v>
      </c>
      <c r="C779" s="2">
        <v>70</v>
      </c>
      <c r="D779" s="2" t="s">
        <v>1262</v>
      </c>
      <c r="E779" t="s">
        <v>15</v>
      </c>
      <c r="F779" t="s">
        <v>20</v>
      </c>
      <c r="G779" t="s">
        <v>1155</v>
      </c>
      <c r="H779" s="3">
        <v>43881</v>
      </c>
      <c r="I779" t="s">
        <v>21</v>
      </c>
      <c r="J779">
        <v>160</v>
      </c>
      <c r="K779" s="7">
        <v>164.94</v>
      </c>
      <c r="L779" s="2"/>
    </row>
    <row r="780" spans="1:12" x14ac:dyDescent="0.3">
      <c r="A780" t="s">
        <v>928</v>
      </c>
      <c r="B780" t="s">
        <v>130</v>
      </c>
      <c r="C780" s="2">
        <v>46</v>
      </c>
      <c r="D780" s="2" t="s">
        <v>1260</v>
      </c>
      <c r="E780" t="s">
        <v>15</v>
      </c>
      <c r="F780" t="s">
        <v>20</v>
      </c>
      <c r="G780" t="s">
        <v>1155</v>
      </c>
      <c r="H780" s="3">
        <v>43549</v>
      </c>
      <c r="I780" t="s">
        <v>21</v>
      </c>
      <c r="J780">
        <v>160</v>
      </c>
      <c r="K780" s="7">
        <v>442.92</v>
      </c>
      <c r="L780" s="2"/>
    </row>
    <row r="781" spans="1:12" x14ac:dyDescent="0.3">
      <c r="A781" t="s">
        <v>929</v>
      </c>
      <c r="B781" t="s">
        <v>126</v>
      </c>
      <c r="C781" s="2">
        <v>40</v>
      </c>
      <c r="D781" s="2" t="s">
        <v>1260</v>
      </c>
      <c r="E781" t="s">
        <v>10</v>
      </c>
      <c r="F781" t="s">
        <v>27</v>
      </c>
      <c r="G781" t="s">
        <v>1157</v>
      </c>
      <c r="H781" s="3">
        <v>43195</v>
      </c>
      <c r="I781" t="s">
        <v>21</v>
      </c>
      <c r="J781">
        <v>180</v>
      </c>
      <c r="K781" s="7">
        <v>352.59</v>
      </c>
      <c r="L781" s="2"/>
    </row>
    <row r="782" spans="1:12" x14ac:dyDescent="0.3">
      <c r="A782" t="s">
        <v>930</v>
      </c>
      <c r="B782" t="s">
        <v>122</v>
      </c>
      <c r="C782" s="2">
        <v>46</v>
      </c>
      <c r="D782" s="2" t="s">
        <v>1260</v>
      </c>
      <c r="E782" t="s">
        <v>15</v>
      </c>
      <c r="F782" t="s">
        <v>11</v>
      </c>
      <c r="G782" t="s">
        <v>1272</v>
      </c>
      <c r="H782" s="3">
        <v>43195</v>
      </c>
      <c r="I782" t="s">
        <v>21</v>
      </c>
      <c r="J782">
        <v>220</v>
      </c>
      <c r="K782" s="7">
        <v>353.76</v>
      </c>
      <c r="L782" s="2"/>
    </row>
    <row r="783" spans="1:12" x14ac:dyDescent="0.3">
      <c r="A783" t="s">
        <v>931</v>
      </c>
      <c r="B783" t="s">
        <v>132</v>
      </c>
      <c r="C783" s="2">
        <v>70</v>
      </c>
      <c r="D783" s="2" t="s">
        <v>1262</v>
      </c>
      <c r="E783" t="s">
        <v>15</v>
      </c>
      <c r="F783" t="s">
        <v>20</v>
      </c>
      <c r="G783" t="s">
        <v>1155</v>
      </c>
      <c r="H783" s="3">
        <v>43549</v>
      </c>
      <c r="I783" t="s">
        <v>21</v>
      </c>
      <c r="J783">
        <v>146</v>
      </c>
      <c r="K783" s="7">
        <v>65.61</v>
      </c>
      <c r="L783" s="2"/>
    </row>
    <row r="784" spans="1:12" x14ac:dyDescent="0.3">
      <c r="A784" t="s">
        <v>932</v>
      </c>
      <c r="B784" t="s">
        <v>299</v>
      </c>
      <c r="C784" s="2">
        <v>46</v>
      </c>
      <c r="D784" s="2" t="s">
        <v>1260</v>
      </c>
      <c r="E784" t="s">
        <v>15</v>
      </c>
      <c r="F784" t="s">
        <v>16</v>
      </c>
      <c r="G784" t="s">
        <v>1156</v>
      </c>
      <c r="H784" s="3">
        <v>43845</v>
      </c>
      <c r="I784" t="s">
        <v>21</v>
      </c>
      <c r="J784">
        <v>200</v>
      </c>
      <c r="K784" s="7">
        <v>152.13</v>
      </c>
      <c r="L784" s="2"/>
    </row>
    <row r="785" spans="1:12" x14ac:dyDescent="0.3">
      <c r="A785" t="s">
        <v>933</v>
      </c>
      <c r="B785" t="s">
        <v>120</v>
      </c>
      <c r="C785" s="2">
        <v>70</v>
      </c>
      <c r="D785" s="2" t="s">
        <v>1262</v>
      </c>
      <c r="E785" t="s">
        <v>15</v>
      </c>
      <c r="F785" t="s">
        <v>16</v>
      </c>
      <c r="G785" t="s">
        <v>1155</v>
      </c>
      <c r="H785" s="3">
        <v>43845</v>
      </c>
      <c r="I785" t="s">
        <v>21</v>
      </c>
      <c r="J785">
        <v>180</v>
      </c>
      <c r="K785" s="7">
        <v>394.29</v>
      </c>
      <c r="L785" s="2"/>
    </row>
    <row r="786" spans="1:12" x14ac:dyDescent="0.3">
      <c r="A786" t="s">
        <v>936</v>
      </c>
      <c r="B786" t="s">
        <v>299</v>
      </c>
      <c r="C786" s="2">
        <v>46</v>
      </c>
      <c r="D786" s="2" t="s">
        <v>1260</v>
      </c>
      <c r="E786" t="s">
        <v>10</v>
      </c>
      <c r="F786" t="s">
        <v>20</v>
      </c>
      <c r="G786" t="s">
        <v>1272</v>
      </c>
      <c r="H786" s="3">
        <v>43800</v>
      </c>
      <c r="I786" t="s">
        <v>21</v>
      </c>
      <c r="J786">
        <v>180</v>
      </c>
      <c r="K786" s="7">
        <v>454.32</v>
      </c>
      <c r="L786" s="2"/>
    </row>
    <row r="787" spans="1:12" x14ac:dyDescent="0.3">
      <c r="A787" t="s">
        <v>938</v>
      </c>
      <c r="B787" t="s">
        <v>130</v>
      </c>
      <c r="C787" s="2">
        <v>70</v>
      </c>
      <c r="D787" s="2" t="s">
        <v>1262</v>
      </c>
      <c r="E787" t="s">
        <v>10</v>
      </c>
      <c r="F787" t="s">
        <v>16</v>
      </c>
      <c r="G787" t="s">
        <v>1155</v>
      </c>
      <c r="H787" s="3">
        <v>43881</v>
      </c>
      <c r="I787" t="s">
        <v>21</v>
      </c>
      <c r="J787">
        <v>146</v>
      </c>
      <c r="K787" s="7">
        <v>330.64</v>
      </c>
      <c r="L787" s="2"/>
    </row>
    <row r="788" spans="1:12" x14ac:dyDescent="0.3">
      <c r="A788" t="s">
        <v>940</v>
      </c>
      <c r="B788" t="s">
        <v>130</v>
      </c>
      <c r="C788" s="2">
        <v>70</v>
      </c>
      <c r="D788" s="2" t="s">
        <v>1262</v>
      </c>
      <c r="E788" t="s">
        <v>10</v>
      </c>
      <c r="F788" t="s">
        <v>16</v>
      </c>
      <c r="G788" t="s">
        <v>1156</v>
      </c>
      <c r="H788" s="3">
        <v>43549</v>
      </c>
      <c r="I788" t="s">
        <v>21</v>
      </c>
      <c r="J788">
        <v>146</v>
      </c>
      <c r="K788" s="7">
        <v>93.65</v>
      </c>
      <c r="L788" s="2"/>
    </row>
    <row r="789" spans="1:12" x14ac:dyDescent="0.3">
      <c r="A789" t="s">
        <v>946</v>
      </c>
      <c r="B789" t="s">
        <v>130</v>
      </c>
      <c r="C789" s="2">
        <v>70</v>
      </c>
      <c r="D789" s="2" t="s">
        <v>1262</v>
      </c>
      <c r="E789" t="s">
        <v>15</v>
      </c>
      <c r="F789" t="s">
        <v>1272</v>
      </c>
      <c r="G789" t="s">
        <v>1272</v>
      </c>
      <c r="H789" s="3">
        <v>43549</v>
      </c>
      <c r="I789" t="s">
        <v>21</v>
      </c>
      <c r="J789">
        <v>160</v>
      </c>
      <c r="K789" s="7">
        <v>74.510000000000005</v>
      </c>
      <c r="L789" s="2"/>
    </row>
    <row r="790" spans="1:12" x14ac:dyDescent="0.3">
      <c r="A790" t="s">
        <v>951</v>
      </c>
      <c r="B790" t="s">
        <v>120</v>
      </c>
      <c r="C790" s="2">
        <v>46</v>
      </c>
      <c r="D790" s="2" t="s">
        <v>1260</v>
      </c>
      <c r="E790" t="s">
        <v>10</v>
      </c>
      <c r="F790" t="s">
        <v>11</v>
      </c>
      <c r="G790" t="s">
        <v>1154</v>
      </c>
      <c r="H790" s="3">
        <v>43549</v>
      </c>
      <c r="I790" t="s">
        <v>21</v>
      </c>
      <c r="J790">
        <v>160</v>
      </c>
      <c r="K790" s="7">
        <v>425.05</v>
      </c>
      <c r="L790" s="2"/>
    </row>
    <row r="791" spans="1:12" x14ac:dyDescent="0.3">
      <c r="A791" t="s">
        <v>955</v>
      </c>
      <c r="B791" t="s">
        <v>132</v>
      </c>
      <c r="C791" s="2">
        <v>35</v>
      </c>
      <c r="D791" s="2" t="s">
        <v>1261</v>
      </c>
      <c r="E791" t="s">
        <v>15</v>
      </c>
      <c r="F791" t="s">
        <v>20</v>
      </c>
      <c r="G791" t="s">
        <v>1156</v>
      </c>
      <c r="H791" s="3">
        <v>43549</v>
      </c>
      <c r="I791" t="s">
        <v>21</v>
      </c>
      <c r="J791">
        <v>180</v>
      </c>
      <c r="K791" s="7">
        <v>368.88</v>
      </c>
      <c r="L791" s="2"/>
    </row>
    <row r="792" spans="1:12" x14ac:dyDescent="0.3">
      <c r="A792" t="s">
        <v>958</v>
      </c>
      <c r="B792" t="s">
        <v>9</v>
      </c>
      <c r="C792" s="2">
        <v>70</v>
      </c>
      <c r="D792" s="2" t="s">
        <v>1262</v>
      </c>
      <c r="E792" t="s">
        <v>10</v>
      </c>
      <c r="F792" t="s">
        <v>27</v>
      </c>
      <c r="G792" t="s">
        <v>1154</v>
      </c>
      <c r="H792" s="3">
        <v>43195</v>
      </c>
      <c r="I792" t="s">
        <v>21</v>
      </c>
      <c r="J792">
        <v>220</v>
      </c>
      <c r="K792" s="7">
        <v>345.8</v>
      </c>
      <c r="L792" s="2"/>
    </row>
    <row r="793" spans="1:12" x14ac:dyDescent="0.3">
      <c r="A793" t="s">
        <v>960</v>
      </c>
      <c r="B793" t="s">
        <v>134</v>
      </c>
      <c r="C793" s="2">
        <v>60</v>
      </c>
      <c r="D793" s="2" t="s">
        <v>1262</v>
      </c>
      <c r="E793" t="s">
        <v>15</v>
      </c>
      <c r="F793" t="s">
        <v>16</v>
      </c>
      <c r="G793" t="s">
        <v>1154</v>
      </c>
      <c r="H793" s="3">
        <v>43549</v>
      </c>
      <c r="I793" t="s">
        <v>21</v>
      </c>
      <c r="J793">
        <v>220</v>
      </c>
      <c r="K793" s="7">
        <v>319.2</v>
      </c>
      <c r="L793" s="2"/>
    </row>
    <row r="794" spans="1:12" x14ac:dyDescent="0.3">
      <c r="A794" t="s">
        <v>965</v>
      </c>
      <c r="B794" t="s">
        <v>303</v>
      </c>
      <c r="C794" s="2">
        <v>40</v>
      </c>
      <c r="D794" s="2" t="s">
        <v>1260</v>
      </c>
      <c r="E794" t="s">
        <v>15</v>
      </c>
      <c r="F794" t="s">
        <v>16</v>
      </c>
      <c r="G794" t="s">
        <v>1156</v>
      </c>
      <c r="H794" s="3">
        <v>43549</v>
      </c>
      <c r="I794" t="s">
        <v>21</v>
      </c>
      <c r="J794">
        <v>220</v>
      </c>
      <c r="K794" s="7">
        <v>322.77</v>
      </c>
      <c r="L794" s="2"/>
    </row>
    <row r="795" spans="1:12" x14ac:dyDescent="0.3">
      <c r="A795" t="s">
        <v>968</v>
      </c>
      <c r="B795" t="s">
        <v>303</v>
      </c>
      <c r="C795" s="2">
        <v>35</v>
      </c>
      <c r="D795" s="2" t="s">
        <v>1261</v>
      </c>
      <c r="E795" t="s">
        <v>15</v>
      </c>
      <c r="F795" t="s">
        <v>27</v>
      </c>
      <c r="G795" t="s">
        <v>1154</v>
      </c>
      <c r="H795" s="3">
        <v>43800</v>
      </c>
      <c r="I795" t="s">
        <v>21</v>
      </c>
      <c r="J795">
        <v>220</v>
      </c>
      <c r="K795" s="7">
        <v>263.75</v>
      </c>
      <c r="L795" s="2"/>
    </row>
    <row r="796" spans="1:12" x14ac:dyDescent="0.3">
      <c r="A796" t="s">
        <v>973</v>
      </c>
      <c r="B796" t="s">
        <v>299</v>
      </c>
      <c r="C796" s="2">
        <v>35</v>
      </c>
      <c r="D796" s="2" t="s">
        <v>1261</v>
      </c>
      <c r="E796" t="s">
        <v>10</v>
      </c>
      <c r="F796" t="s">
        <v>1272</v>
      </c>
      <c r="G796" t="s">
        <v>1156</v>
      </c>
      <c r="H796" s="3">
        <v>43845</v>
      </c>
      <c r="I796" t="s">
        <v>21</v>
      </c>
      <c r="J796">
        <v>180</v>
      </c>
      <c r="K796" s="7">
        <v>107.9</v>
      </c>
      <c r="L796" s="2"/>
    </row>
    <row r="797" spans="1:12" x14ac:dyDescent="0.3">
      <c r="A797" t="s">
        <v>974</v>
      </c>
      <c r="B797" t="s">
        <v>134</v>
      </c>
      <c r="C797" s="2">
        <v>46</v>
      </c>
      <c r="D797" s="2" t="s">
        <v>1260</v>
      </c>
      <c r="E797" t="s">
        <v>15</v>
      </c>
      <c r="F797" t="s">
        <v>1272</v>
      </c>
      <c r="G797" t="s">
        <v>1272</v>
      </c>
      <c r="H797" s="3">
        <v>43800</v>
      </c>
      <c r="I797" t="s">
        <v>21</v>
      </c>
      <c r="J797">
        <v>160</v>
      </c>
      <c r="K797" s="7">
        <v>392.9</v>
      </c>
      <c r="L797" s="2"/>
    </row>
    <row r="798" spans="1:12" x14ac:dyDescent="0.3">
      <c r="A798" t="s">
        <v>986</v>
      </c>
      <c r="B798" t="s">
        <v>132</v>
      </c>
      <c r="C798" s="2">
        <v>40</v>
      </c>
      <c r="D798" s="2" t="s">
        <v>1260</v>
      </c>
      <c r="E798" t="s">
        <v>15</v>
      </c>
      <c r="F798" t="s">
        <v>11</v>
      </c>
      <c r="G798" t="s">
        <v>1272</v>
      </c>
      <c r="H798" s="3">
        <v>43881</v>
      </c>
      <c r="I798" t="s">
        <v>21</v>
      </c>
      <c r="J798">
        <v>146</v>
      </c>
      <c r="K798" s="7">
        <v>203.52</v>
      </c>
      <c r="L798" s="2"/>
    </row>
    <row r="799" spans="1:12" x14ac:dyDescent="0.3">
      <c r="A799" t="s">
        <v>989</v>
      </c>
      <c r="B799" t="s">
        <v>132</v>
      </c>
      <c r="C799" s="2">
        <v>60</v>
      </c>
      <c r="D799" s="2" t="s">
        <v>1262</v>
      </c>
      <c r="E799" t="s">
        <v>15</v>
      </c>
      <c r="F799" t="s">
        <v>11</v>
      </c>
      <c r="G799" t="s">
        <v>1154</v>
      </c>
      <c r="H799" s="3">
        <v>43845</v>
      </c>
      <c r="I799" t="s">
        <v>21</v>
      </c>
      <c r="J799">
        <v>180</v>
      </c>
      <c r="K799" s="7">
        <v>253.34</v>
      </c>
      <c r="L799" s="2"/>
    </row>
    <row r="800" spans="1:12" x14ac:dyDescent="0.3">
      <c r="A800" t="s">
        <v>990</v>
      </c>
      <c r="B800" t="s">
        <v>120</v>
      </c>
      <c r="C800" s="2">
        <v>46</v>
      </c>
      <c r="D800" s="2" t="s">
        <v>1260</v>
      </c>
      <c r="E800" t="s">
        <v>15</v>
      </c>
      <c r="F800" t="s">
        <v>20</v>
      </c>
      <c r="G800" t="s">
        <v>1272</v>
      </c>
      <c r="H800" s="3">
        <v>43549</v>
      </c>
      <c r="I800" t="s">
        <v>21</v>
      </c>
      <c r="J800">
        <v>146</v>
      </c>
      <c r="K800" s="7">
        <v>296.22000000000003</v>
      </c>
      <c r="L800" s="2"/>
    </row>
    <row r="801" spans="1:12" x14ac:dyDescent="0.3">
      <c r="A801" t="s">
        <v>998</v>
      </c>
      <c r="B801" t="s">
        <v>122</v>
      </c>
      <c r="C801" s="2">
        <v>35</v>
      </c>
      <c r="D801" s="2" t="s">
        <v>1261</v>
      </c>
      <c r="E801" t="s">
        <v>10</v>
      </c>
      <c r="F801" t="s">
        <v>16</v>
      </c>
      <c r="G801" t="s">
        <v>1154</v>
      </c>
      <c r="H801" s="3">
        <v>43881</v>
      </c>
      <c r="I801" t="s">
        <v>21</v>
      </c>
      <c r="J801">
        <v>160</v>
      </c>
      <c r="K801" s="7">
        <v>370.56</v>
      </c>
      <c r="L801" s="2"/>
    </row>
    <row r="802" spans="1:12" x14ac:dyDescent="0.3">
      <c r="A802" t="s">
        <v>1000</v>
      </c>
      <c r="B802" t="s">
        <v>126</v>
      </c>
      <c r="C802" s="2">
        <v>46</v>
      </c>
      <c r="D802" s="2" t="s">
        <v>1260</v>
      </c>
      <c r="E802" t="s">
        <v>15</v>
      </c>
      <c r="F802" t="s">
        <v>11</v>
      </c>
      <c r="G802" t="s">
        <v>1157</v>
      </c>
      <c r="H802" s="3">
        <v>43195</v>
      </c>
      <c r="I802" t="s">
        <v>21</v>
      </c>
      <c r="J802">
        <v>160</v>
      </c>
      <c r="K802" s="7">
        <v>401.76</v>
      </c>
      <c r="L802" s="2"/>
    </row>
    <row r="803" spans="1:12" x14ac:dyDescent="0.3">
      <c r="A803" t="s">
        <v>1006</v>
      </c>
      <c r="B803" t="s">
        <v>132</v>
      </c>
      <c r="C803" s="2">
        <v>40</v>
      </c>
      <c r="D803" s="2" t="s">
        <v>1260</v>
      </c>
      <c r="E803" t="s">
        <v>15</v>
      </c>
      <c r="F803" t="s">
        <v>27</v>
      </c>
      <c r="G803" t="s">
        <v>1272</v>
      </c>
      <c r="H803" s="3">
        <v>43195</v>
      </c>
      <c r="I803" t="s">
        <v>21</v>
      </c>
      <c r="J803">
        <v>146</v>
      </c>
      <c r="K803" s="7">
        <v>268.3</v>
      </c>
      <c r="L803" s="2"/>
    </row>
    <row r="804" spans="1:12" x14ac:dyDescent="0.3">
      <c r="A804" t="s">
        <v>1032</v>
      </c>
      <c r="B804" t="s">
        <v>130</v>
      </c>
      <c r="C804" s="2">
        <v>70</v>
      </c>
      <c r="D804" s="2" t="s">
        <v>1262</v>
      </c>
      <c r="E804" t="s">
        <v>10</v>
      </c>
      <c r="F804" t="s">
        <v>1272</v>
      </c>
      <c r="G804" t="s">
        <v>1155</v>
      </c>
      <c r="H804" s="3">
        <v>43800</v>
      </c>
      <c r="I804" t="s">
        <v>21</v>
      </c>
      <c r="J804">
        <v>146</v>
      </c>
      <c r="K804" s="7">
        <v>215.33</v>
      </c>
      <c r="L804" s="2"/>
    </row>
    <row r="805" spans="1:12" x14ac:dyDescent="0.3">
      <c r="A805" t="s">
        <v>1045</v>
      </c>
      <c r="B805" t="s">
        <v>9</v>
      </c>
      <c r="C805" s="2">
        <v>35</v>
      </c>
      <c r="D805" s="2" t="s">
        <v>1261</v>
      </c>
      <c r="E805" t="s">
        <v>10</v>
      </c>
      <c r="F805" t="s">
        <v>1272</v>
      </c>
      <c r="G805" t="s">
        <v>1156</v>
      </c>
      <c r="H805" s="3">
        <v>43195</v>
      </c>
      <c r="I805" t="s">
        <v>21</v>
      </c>
      <c r="J805">
        <v>146</v>
      </c>
      <c r="K805" s="7">
        <v>167.66</v>
      </c>
      <c r="L805" s="2"/>
    </row>
    <row r="806" spans="1:12" x14ac:dyDescent="0.3">
      <c r="A806" t="s">
        <v>1049</v>
      </c>
      <c r="B806" t="s">
        <v>134</v>
      </c>
      <c r="C806" s="2">
        <v>40</v>
      </c>
      <c r="D806" s="2" t="s">
        <v>1260</v>
      </c>
      <c r="E806" t="s">
        <v>15</v>
      </c>
      <c r="F806" t="s">
        <v>11</v>
      </c>
      <c r="G806" t="s">
        <v>1154</v>
      </c>
      <c r="H806" s="3">
        <v>43195</v>
      </c>
      <c r="I806" t="s">
        <v>21</v>
      </c>
      <c r="J806">
        <v>146</v>
      </c>
      <c r="K806" s="7">
        <v>295.92</v>
      </c>
      <c r="L806" s="2"/>
    </row>
    <row r="807" spans="1:12" x14ac:dyDescent="0.3">
      <c r="A807" t="s">
        <v>1052</v>
      </c>
      <c r="B807" t="s">
        <v>120</v>
      </c>
      <c r="C807" s="2">
        <v>60</v>
      </c>
      <c r="D807" s="2" t="s">
        <v>1262</v>
      </c>
      <c r="E807" t="s">
        <v>15</v>
      </c>
      <c r="F807" t="s">
        <v>1272</v>
      </c>
      <c r="G807" t="s">
        <v>1272</v>
      </c>
      <c r="H807" s="3">
        <v>43800</v>
      </c>
      <c r="I807" t="s">
        <v>21</v>
      </c>
      <c r="J807">
        <v>160</v>
      </c>
      <c r="K807" s="7">
        <v>70.63</v>
      </c>
      <c r="L807" s="2"/>
    </row>
    <row r="808" spans="1:12" x14ac:dyDescent="0.3">
      <c r="A808" t="s">
        <v>1053</v>
      </c>
      <c r="B808" t="s">
        <v>130</v>
      </c>
      <c r="C808" s="2">
        <v>25</v>
      </c>
      <c r="D808" s="2" t="s">
        <v>1259</v>
      </c>
      <c r="E808" t="s">
        <v>10</v>
      </c>
      <c r="F808" t="s">
        <v>27</v>
      </c>
      <c r="G808" t="s">
        <v>1156</v>
      </c>
      <c r="H808" s="3">
        <v>43845</v>
      </c>
      <c r="I808" t="s">
        <v>21</v>
      </c>
      <c r="J808">
        <v>200</v>
      </c>
      <c r="K808" s="7">
        <v>104.65</v>
      </c>
      <c r="L808" s="2"/>
    </row>
    <row r="809" spans="1:12" x14ac:dyDescent="0.3">
      <c r="A809" t="s">
        <v>1056</v>
      </c>
      <c r="B809" t="s">
        <v>303</v>
      </c>
      <c r="C809" s="2">
        <v>60</v>
      </c>
      <c r="D809" s="2" t="s">
        <v>1262</v>
      </c>
      <c r="E809" t="s">
        <v>15</v>
      </c>
      <c r="F809" t="s">
        <v>11</v>
      </c>
      <c r="G809" t="s">
        <v>1272</v>
      </c>
      <c r="H809" s="3">
        <v>43549</v>
      </c>
      <c r="I809" t="s">
        <v>21</v>
      </c>
      <c r="J809">
        <v>200</v>
      </c>
      <c r="K809" s="7">
        <v>64.39</v>
      </c>
      <c r="L809" s="2"/>
    </row>
    <row r="810" spans="1:12" x14ac:dyDescent="0.3">
      <c r="A810" t="s">
        <v>1057</v>
      </c>
      <c r="B810" t="s">
        <v>124</v>
      </c>
      <c r="C810" s="2">
        <v>35</v>
      </c>
      <c r="D810" s="2" t="s">
        <v>1261</v>
      </c>
      <c r="E810" t="s">
        <v>15</v>
      </c>
      <c r="F810" t="s">
        <v>27</v>
      </c>
      <c r="G810" t="s">
        <v>1156</v>
      </c>
      <c r="H810" s="3">
        <v>43881</v>
      </c>
      <c r="I810" t="s">
        <v>21</v>
      </c>
      <c r="J810">
        <v>146</v>
      </c>
      <c r="K810" s="7">
        <v>273.17</v>
      </c>
      <c r="L810" s="2"/>
    </row>
    <row r="811" spans="1:12" x14ac:dyDescent="0.3">
      <c r="A811" t="s">
        <v>1059</v>
      </c>
      <c r="B811" t="s">
        <v>134</v>
      </c>
      <c r="C811" s="2">
        <v>35</v>
      </c>
      <c r="D811" s="2" t="s">
        <v>1261</v>
      </c>
      <c r="E811" t="s">
        <v>15</v>
      </c>
      <c r="F811" t="s">
        <v>16</v>
      </c>
      <c r="G811" t="s">
        <v>1156</v>
      </c>
      <c r="H811" s="3">
        <v>43800</v>
      </c>
      <c r="I811" t="s">
        <v>21</v>
      </c>
      <c r="J811">
        <v>146</v>
      </c>
      <c r="K811" s="7">
        <v>192.41</v>
      </c>
      <c r="L811" s="2"/>
    </row>
    <row r="812" spans="1:12" x14ac:dyDescent="0.3">
      <c r="A812" t="s">
        <v>1066</v>
      </c>
      <c r="B812" t="s">
        <v>122</v>
      </c>
      <c r="C812" s="2">
        <v>70</v>
      </c>
      <c r="D812" s="2" t="s">
        <v>1262</v>
      </c>
      <c r="E812" t="s">
        <v>15</v>
      </c>
      <c r="F812" t="s">
        <v>1272</v>
      </c>
      <c r="G812" t="s">
        <v>1155</v>
      </c>
      <c r="H812" s="3">
        <v>43800</v>
      </c>
      <c r="I812" t="s">
        <v>21</v>
      </c>
      <c r="J812">
        <v>160</v>
      </c>
      <c r="K812" s="7">
        <v>341.42</v>
      </c>
      <c r="L812" s="2"/>
    </row>
    <row r="813" spans="1:12" x14ac:dyDescent="0.3">
      <c r="A813" t="s">
        <v>1070</v>
      </c>
      <c r="B813" t="s">
        <v>124</v>
      </c>
      <c r="C813" s="2">
        <v>46</v>
      </c>
      <c r="D813" s="2" t="s">
        <v>1260</v>
      </c>
      <c r="E813" t="s">
        <v>15</v>
      </c>
      <c r="F813" t="s">
        <v>11</v>
      </c>
      <c r="G813" t="s">
        <v>1155</v>
      </c>
      <c r="H813" s="3">
        <v>43845</v>
      </c>
      <c r="I813" t="s">
        <v>21</v>
      </c>
      <c r="J813">
        <v>160</v>
      </c>
      <c r="K813" s="7">
        <v>343.16</v>
      </c>
      <c r="L813" s="2"/>
    </row>
    <row r="814" spans="1:12" x14ac:dyDescent="0.3">
      <c r="A814" t="s">
        <v>1075</v>
      </c>
      <c r="B814" t="s">
        <v>126</v>
      </c>
      <c r="C814" s="2">
        <v>70</v>
      </c>
      <c r="D814" s="2" t="s">
        <v>1262</v>
      </c>
      <c r="E814" t="s">
        <v>15</v>
      </c>
      <c r="F814" t="s">
        <v>20</v>
      </c>
      <c r="G814" t="s">
        <v>1155</v>
      </c>
      <c r="H814" s="3">
        <v>43800</v>
      </c>
      <c r="I814" t="s">
        <v>21</v>
      </c>
      <c r="J814">
        <v>146</v>
      </c>
      <c r="K814" s="7">
        <v>459.44</v>
      </c>
      <c r="L814" s="2"/>
    </row>
    <row r="815" spans="1:12" x14ac:dyDescent="0.3">
      <c r="A815" t="s">
        <v>1079</v>
      </c>
      <c r="B815" t="s">
        <v>303</v>
      </c>
      <c r="C815" s="2">
        <v>35</v>
      </c>
      <c r="D815" s="2" t="s">
        <v>1261</v>
      </c>
      <c r="E815" t="s">
        <v>15</v>
      </c>
      <c r="F815" t="s">
        <v>11</v>
      </c>
      <c r="G815" t="s">
        <v>1157</v>
      </c>
      <c r="H815" s="3">
        <v>43800</v>
      </c>
      <c r="I815" t="s">
        <v>21</v>
      </c>
      <c r="J815">
        <v>160</v>
      </c>
      <c r="K815" s="7">
        <v>100</v>
      </c>
      <c r="L815" s="2"/>
    </row>
    <row r="816" spans="1:12" x14ac:dyDescent="0.3">
      <c r="A816" t="s">
        <v>1080</v>
      </c>
      <c r="B816" t="s">
        <v>122</v>
      </c>
      <c r="C816" s="2">
        <v>60</v>
      </c>
      <c r="D816" s="2" t="s">
        <v>1262</v>
      </c>
      <c r="E816" t="s">
        <v>10</v>
      </c>
      <c r="F816" t="s">
        <v>27</v>
      </c>
      <c r="G816" t="s">
        <v>1157</v>
      </c>
      <c r="H816" s="3">
        <v>43845</v>
      </c>
      <c r="I816" t="s">
        <v>21</v>
      </c>
      <c r="J816">
        <v>160</v>
      </c>
      <c r="K816" s="7">
        <v>170.86</v>
      </c>
      <c r="L816" s="2"/>
    </row>
    <row r="817" spans="1:12" x14ac:dyDescent="0.3">
      <c r="A817" t="s">
        <v>1087</v>
      </c>
      <c r="B817" t="s">
        <v>120</v>
      </c>
      <c r="C817" s="2">
        <v>46</v>
      </c>
      <c r="D817" s="2" t="s">
        <v>1260</v>
      </c>
      <c r="E817" t="s">
        <v>15</v>
      </c>
      <c r="F817" t="s">
        <v>1272</v>
      </c>
      <c r="G817" t="s">
        <v>1154</v>
      </c>
      <c r="H817" s="3">
        <v>43881</v>
      </c>
      <c r="I817" t="s">
        <v>21</v>
      </c>
      <c r="J817">
        <v>200</v>
      </c>
      <c r="K817" s="7">
        <v>183.03</v>
      </c>
      <c r="L817" s="2"/>
    </row>
    <row r="818" spans="1:12" x14ac:dyDescent="0.3">
      <c r="A818" t="s">
        <v>1091</v>
      </c>
      <c r="B818" t="s">
        <v>9</v>
      </c>
      <c r="C818" s="2">
        <v>60</v>
      </c>
      <c r="D818" s="2" t="s">
        <v>1262</v>
      </c>
      <c r="E818" t="s">
        <v>15</v>
      </c>
      <c r="F818" t="s">
        <v>11</v>
      </c>
      <c r="G818" t="s">
        <v>1157</v>
      </c>
      <c r="H818" s="3">
        <v>43549</v>
      </c>
      <c r="I818" t="s">
        <v>21</v>
      </c>
      <c r="J818">
        <v>160</v>
      </c>
      <c r="K818" s="7">
        <v>75.58</v>
      </c>
      <c r="L818" s="2"/>
    </row>
    <row r="819" spans="1:12" x14ac:dyDescent="0.3">
      <c r="A819" t="s">
        <v>1092</v>
      </c>
      <c r="B819" t="s">
        <v>120</v>
      </c>
      <c r="C819" s="2">
        <v>46</v>
      </c>
      <c r="D819" s="2" t="s">
        <v>1260</v>
      </c>
      <c r="E819" t="s">
        <v>10</v>
      </c>
      <c r="F819" t="s">
        <v>11</v>
      </c>
      <c r="G819" t="s">
        <v>1156</v>
      </c>
      <c r="H819" s="3">
        <v>43845</v>
      </c>
      <c r="I819" t="s">
        <v>21</v>
      </c>
      <c r="J819">
        <v>146</v>
      </c>
      <c r="K819" s="7">
        <v>353.99</v>
      </c>
      <c r="L819" s="2"/>
    </row>
    <row r="820" spans="1:12" x14ac:dyDescent="0.3">
      <c r="A820" t="s">
        <v>1096</v>
      </c>
      <c r="B820" t="s">
        <v>122</v>
      </c>
      <c r="C820" s="2">
        <v>25</v>
      </c>
      <c r="D820" s="2" t="s">
        <v>1259</v>
      </c>
      <c r="E820" t="s">
        <v>15</v>
      </c>
      <c r="F820" t="s">
        <v>27</v>
      </c>
      <c r="G820" t="s">
        <v>1154</v>
      </c>
      <c r="H820" s="3">
        <v>43800</v>
      </c>
      <c r="I820" t="s">
        <v>21</v>
      </c>
      <c r="J820">
        <v>146</v>
      </c>
      <c r="K820" s="7">
        <v>170.94</v>
      </c>
      <c r="L820" s="2"/>
    </row>
    <row r="821" spans="1:12" x14ac:dyDescent="0.3">
      <c r="A821" t="s">
        <v>1100</v>
      </c>
      <c r="B821" t="s">
        <v>132</v>
      </c>
      <c r="C821" s="2">
        <v>60</v>
      </c>
      <c r="D821" s="2" t="s">
        <v>1262</v>
      </c>
      <c r="E821" t="s">
        <v>15</v>
      </c>
      <c r="F821" t="s">
        <v>1272</v>
      </c>
      <c r="G821" t="s">
        <v>1272</v>
      </c>
      <c r="H821" s="3">
        <v>43845</v>
      </c>
      <c r="I821" t="s">
        <v>21</v>
      </c>
      <c r="J821">
        <v>180</v>
      </c>
      <c r="K821" s="7">
        <v>151.99</v>
      </c>
      <c r="L821" s="2"/>
    </row>
    <row r="822" spans="1:12" x14ac:dyDescent="0.3">
      <c r="A822" t="s">
        <v>1106</v>
      </c>
      <c r="B822" t="s">
        <v>299</v>
      </c>
      <c r="C822" s="2">
        <v>35</v>
      </c>
      <c r="D822" s="2" t="s">
        <v>1261</v>
      </c>
      <c r="E822" t="s">
        <v>15</v>
      </c>
      <c r="F822" t="s">
        <v>11</v>
      </c>
      <c r="G822" t="s">
        <v>1154</v>
      </c>
      <c r="H822" s="3">
        <v>43195</v>
      </c>
      <c r="I822" t="s">
        <v>21</v>
      </c>
      <c r="J822">
        <v>146</v>
      </c>
      <c r="K822" s="7">
        <v>306.07</v>
      </c>
      <c r="L822" s="2"/>
    </row>
    <row r="823" spans="1:12" x14ac:dyDescent="0.3">
      <c r="A823" t="s">
        <v>1108</v>
      </c>
      <c r="B823" t="s">
        <v>9</v>
      </c>
      <c r="C823" s="2">
        <v>25</v>
      </c>
      <c r="D823" s="2" t="s">
        <v>1259</v>
      </c>
      <c r="E823" t="s">
        <v>15</v>
      </c>
      <c r="F823" t="s">
        <v>11</v>
      </c>
      <c r="G823" t="s">
        <v>1157</v>
      </c>
      <c r="H823" s="3">
        <v>43881</v>
      </c>
      <c r="I823" t="s">
        <v>21</v>
      </c>
      <c r="J823">
        <v>180</v>
      </c>
      <c r="K823" s="7">
        <v>108.84</v>
      </c>
      <c r="L823" s="2"/>
    </row>
    <row r="824" spans="1:12" x14ac:dyDescent="0.3">
      <c r="A824" t="s">
        <v>1119</v>
      </c>
      <c r="B824" t="s">
        <v>132</v>
      </c>
      <c r="C824" s="2">
        <v>70</v>
      </c>
      <c r="D824" s="2" t="s">
        <v>1262</v>
      </c>
      <c r="E824" t="s">
        <v>15</v>
      </c>
      <c r="F824" t="s">
        <v>27</v>
      </c>
      <c r="G824" t="s">
        <v>1157</v>
      </c>
      <c r="H824" s="3">
        <v>43549</v>
      </c>
      <c r="I824" t="s">
        <v>21</v>
      </c>
      <c r="J824">
        <v>146</v>
      </c>
      <c r="K824" s="7">
        <v>486.01</v>
      </c>
      <c r="L824" s="2"/>
    </row>
    <row r="825" spans="1:12" x14ac:dyDescent="0.3">
      <c r="A825" t="s">
        <v>1125</v>
      </c>
      <c r="B825" t="s">
        <v>132</v>
      </c>
      <c r="C825" s="2">
        <v>35</v>
      </c>
      <c r="D825" s="2" t="s">
        <v>1261</v>
      </c>
      <c r="E825" t="s">
        <v>15</v>
      </c>
      <c r="F825" t="s">
        <v>16</v>
      </c>
      <c r="G825" t="s">
        <v>1155</v>
      </c>
      <c r="H825" s="3">
        <v>43845</v>
      </c>
      <c r="I825" t="s">
        <v>21</v>
      </c>
      <c r="J825">
        <v>220</v>
      </c>
      <c r="K825" s="7">
        <v>335.21</v>
      </c>
      <c r="L825" s="2"/>
    </row>
    <row r="826" spans="1:12" x14ac:dyDescent="0.3">
      <c r="A826" t="s">
        <v>1126</v>
      </c>
      <c r="B826" t="s">
        <v>132</v>
      </c>
      <c r="C826" s="2">
        <v>40</v>
      </c>
      <c r="D826" s="2" t="s">
        <v>1260</v>
      </c>
      <c r="E826" t="s">
        <v>10</v>
      </c>
      <c r="F826" t="s">
        <v>11</v>
      </c>
      <c r="G826" t="s">
        <v>1156</v>
      </c>
      <c r="H826" s="3">
        <v>43195</v>
      </c>
      <c r="I826" t="s">
        <v>21</v>
      </c>
      <c r="J826">
        <v>200</v>
      </c>
      <c r="K826" s="7">
        <v>127.86</v>
      </c>
      <c r="L826" s="2"/>
    </row>
    <row r="827" spans="1:12" x14ac:dyDescent="0.3">
      <c r="A827" t="s">
        <v>1129</v>
      </c>
      <c r="B827" t="s">
        <v>126</v>
      </c>
      <c r="C827" s="2">
        <v>46</v>
      </c>
      <c r="D827" s="2" t="s">
        <v>1260</v>
      </c>
      <c r="E827" t="s">
        <v>15</v>
      </c>
      <c r="F827" t="s">
        <v>11</v>
      </c>
      <c r="G827" t="s">
        <v>1155</v>
      </c>
      <c r="H827" s="3">
        <v>43549</v>
      </c>
      <c r="I827" t="s">
        <v>21</v>
      </c>
      <c r="J827">
        <v>160</v>
      </c>
      <c r="K827" s="7">
        <v>51.43</v>
      </c>
      <c r="L827" s="2"/>
    </row>
    <row r="828" spans="1:12" x14ac:dyDescent="0.3">
      <c r="A828" t="s">
        <v>1133</v>
      </c>
      <c r="B828" t="s">
        <v>126</v>
      </c>
      <c r="C828" s="2">
        <v>40</v>
      </c>
      <c r="D828" s="2" t="s">
        <v>1260</v>
      </c>
      <c r="E828" t="s">
        <v>15</v>
      </c>
      <c r="F828" t="s">
        <v>1272</v>
      </c>
      <c r="G828" t="s">
        <v>1156</v>
      </c>
      <c r="H828" s="3">
        <v>43800</v>
      </c>
      <c r="I828" t="s">
        <v>21</v>
      </c>
      <c r="J828">
        <v>200</v>
      </c>
      <c r="K828" s="7">
        <v>298.12</v>
      </c>
      <c r="L828" s="2"/>
    </row>
    <row r="829" spans="1:12" x14ac:dyDescent="0.3">
      <c r="A829" t="s">
        <v>1136</v>
      </c>
      <c r="B829" t="s">
        <v>130</v>
      </c>
      <c r="C829" s="2">
        <v>40</v>
      </c>
      <c r="D829" s="2" t="s">
        <v>1260</v>
      </c>
      <c r="E829" t="s">
        <v>10</v>
      </c>
      <c r="F829" t="s">
        <v>11</v>
      </c>
      <c r="G829" t="s">
        <v>1155</v>
      </c>
      <c r="H829" s="3">
        <v>43549</v>
      </c>
      <c r="I829" t="s">
        <v>21</v>
      </c>
      <c r="J829">
        <v>180</v>
      </c>
      <c r="K829" s="7">
        <v>56.43</v>
      </c>
      <c r="L829" s="2"/>
    </row>
    <row r="830" spans="1:12" x14ac:dyDescent="0.3">
      <c r="A830" t="s">
        <v>1141</v>
      </c>
      <c r="B830" t="s">
        <v>126</v>
      </c>
      <c r="C830" s="2">
        <v>60</v>
      </c>
      <c r="D830" s="2" t="s">
        <v>1262</v>
      </c>
      <c r="E830" t="s">
        <v>10</v>
      </c>
      <c r="F830" t="s">
        <v>27</v>
      </c>
      <c r="G830" t="s">
        <v>1157</v>
      </c>
      <c r="H830" s="3">
        <v>43549</v>
      </c>
      <c r="I830" t="s">
        <v>21</v>
      </c>
      <c r="J830">
        <v>146</v>
      </c>
      <c r="K830" s="7">
        <v>434.93</v>
      </c>
      <c r="L830" s="2"/>
    </row>
    <row r="831" spans="1:12" x14ac:dyDescent="0.3">
      <c r="A831" t="s">
        <v>1142</v>
      </c>
      <c r="B831" t="s">
        <v>299</v>
      </c>
      <c r="C831" s="2">
        <v>70</v>
      </c>
      <c r="D831" s="2" t="s">
        <v>1262</v>
      </c>
      <c r="E831" t="s">
        <v>15</v>
      </c>
      <c r="F831" t="s">
        <v>20</v>
      </c>
      <c r="G831" t="s">
        <v>1157</v>
      </c>
      <c r="H831" s="3">
        <v>43549</v>
      </c>
      <c r="I831" t="s">
        <v>21</v>
      </c>
      <c r="J831">
        <v>160</v>
      </c>
      <c r="K831" s="7">
        <v>175.35</v>
      </c>
      <c r="L831" s="2"/>
    </row>
    <row r="832" spans="1:12" x14ac:dyDescent="0.3">
      <c r="A832" t="s">
        <v>1146</v>
      </c>
      <c r="B832" t="s">
        <v>122</v>
      </c>
      <c r="C832" s="2">
        <v>35</v>
      </c>
      <c r="D832" s="2" t="s">
        <v>1261</v>
      </c>
      <c r="E832" t="s">
        <v>15</v>
      </c>
      <c r="F832" t="s">
        <v>16</v>
      </c>
      <c r="G832" t="s">
        <v>1156</v>
      </c>
      <c r="H832" s="3">
        <v>43845</v>
      </c>
      <c r="I832" t="s">
        <v>21</v>
      </c>
      <c r="J832">
        <v>220</v>
      </c>
      <c r="K832" s="7">
        <v>407.83</v>
      </c>
      <c r="L832" s="2"/>
    </row>
    <row r="833" spans="1:12" x14ac:dyDescent="0.3">
      <c r="A833" t="s">
        <v>1148</v>
      </c>
      <c r="B833" t="s">
        <v>299</v>
      </c>
      <c r="C833" s="2">
        <v>70</v>
      </c>
      <c r="D833" s="2" t="s">
        <v>1262</v>
      </c>
      <c r="E833" t="s">
        <v>15</v>
      </c>
      <c r="F833" t="s">
        <v>20</v>
      </c>
      <c r="G833" t="s">
        <v>1155</v>
      </c>
      <c r="H833" s="3">
        <v>43549</v>
      </c>
      <c r="I833" t="s">
        <v>21</v>
      </c>
      <c r="J833">
        <v>146</v>
      </c>
      <c r="K833" s="7">
        <v>135.19</v>
      </c>
      <c r="L833" s="2"/>
    </row>
    <row r="834" spans="1:12" x14ac:dyDescent="0.3">
      <c r="A834" t="s">
        <v>1150</v>
      </c>
      <c r="B834" t="s">
        <v>122</v>
      </c>
      <c r="C834" s="2">
        <v>40</v>
      </c>
      <c r="D834" s="2" t="s">
        <v>1260</v>
      </c>
      <c r="E834" t="s">
        <v>15</v>
      </c>
      <c r="F834" t="s">
        <v>1272</v>
      </c>
      <c r="G834" t="s">
        <v>1155</v>
      </c>
      <c r="H834" s="3">
        <v>43881</v>
      </c>
      <c r="I834" t="s">
        <v>21</v>
      </c>
      <c r="J834">
        <v>146</v>
      </c>
      <c r="K834" s="7">
        <v>75</v>
      </c>
      <c r="L834" s="2"/>
    </row>
    <row r="835" spans="1:12" x14ac:dyDescent="0.3">
      <c r="A835" t="s">
        <v>1151</v>
      </c>
      <c r="B835" t="s">
        <v>303</v>
      </c>
      <c r="C835" s="2">
        <v>25</v>
      </c>
      <c r="D835" s="2" t="s">
        <v>1259</v>
      </c>
      <c r="E835" t="s">
        <v>10</v>
      </c>
      <c r="F835" t="s">
        <v>1272</v>
      </c>
      <c r="G835" t="s">
        <v>1155</v>
      </c>
      <c r="H835" s="3">
        <v>43195</v>
      </c>
      <c r="I835" t="s">
        <v>21</v>
      </c>
      <c r="J835">
        <v>200</v>
      </c>
      <c r="K835" s="7">
        <v>167.23</v>
      </c>
      <c r="L835" s="2"/>
    </row>
    <row r="836" spans="1:12" x14ac:dyDescent="0.3">
      <c r="A836" t="s">
        <v>29</v>
      </c>
      <c r="B836" t="s">
        <v>30</v>
      </c>
      <c r="C836" s="2">
        <v>60</v>
      </c>
      <c r="D836" s="2" t="s">
        <v>1262</v>
      </c>
      <c r="E836" t="s">
        <v>15</v>
      </c>
      <c r="F836" t="s">
        <v>1272</v>
      </c>
      <c r="G836" t="s">
        <v>1272</v>
      </c>
      <c r="H836" s="3">
        <v>43881</v>
      </c>
      <c r="I836" t="s">
        <v>1153</v>
      </c>
      <c r="J836">
        <v>146</v>
      </c>
      <c r="K836" s="7">
        <v>411.65</v>
      </c>
      <c r="L836" s="2"/>
    </row>
    <row r="837" spans="1:12" x14ac:dyDescent="0.3">
      <c r="A837" t="s">
        <v>60</v>
      </c>
      <c r="B837" t="s">
        <v>61</v>
      </c>
      <c r="C837" s="2">
        <v>60</v>
      </c>
      <c r="D837" s="2" t="s">
        <v>1262</v>
      </c>
      <c r="E837" t="s">
        <v>10</v>
      </c>
      <c r="F837" t="s">
        <v>1272</v>
      </c>
      <c r="G837" t="s">
        <v>1157</v>
      </c>
      <c r="H837" s="3">
        <v>43881</v>
      </c>
      <c r="I837" t="s">
        <v>1153</v>
      </c>
      <c r="J837">
        <v>220</v>
      </c>
      <c r="K837" s="7">
        <v>237.53</v>
      </c>
      <c r="L837" s="2"/>
    </row>
    <row r="838" spans="1:12" x14ac:dyDescent="0.3">
      <c r="A838" t="s">
        <v>89</v>
      </c>
      <c r="B838" t="s">
        <v>90</v>
      </c>
      <c r="C838" s="2">
        <v>60</v>
      </c>
      <c r="D838" s="2" t="s">
        <v>1262</v>
      </c>
      <c r="E838" t="s">
        <v>10</v>
      </c>
      <c r="F838" t="s">
        <v>27</v>
      </c>
      <c r="G838" t="s">
        <v>1156</v>
      </c>
      <c r="H838" s="3">
        <v>43800</v>
      </c>
      <c r="I838" t="s">
        <v>1153</v>
      </c>
      <c r="J838">
        <v>200</v>
      </c>
      <c r="K838" s="7">
        <v>483.7</v>
      </c>
      <c r="L838" s="2"/>
    </row>
    <row r="839" spans="1:12" x14ac:dyDescent="0.3">
      <c r="A839" t="s">
        <v>95</v>
      </c>
      <c r="B839" t="s">
        <v>96</v>
      </c>
      <c r="C839" s="2">
        <v>35</v>
      </c>
      <c r="D839" s="2" t="s">
        <v>1261</v>
      </c>
      <c r="E839" t="s">
        <v>10</v>
      </c>
      <c r="F839" t="s">
        <v>16</v>
      </c>
      <c r="G839" t="s">
        <v>1155</v>
      </c>
      <c r="H839" s="3">
        <v>43195</v>
      </c>
      <c r="I839" t="s">
        <v>1153</v>
      </c>
      <c r="J839">
        <v>200</v>
      </c>
      <c r="K839" s="7">
        <v>140</v>
      </c>
      <c r="L839" s="2"/>
    </row>
    <row r="840" spans="1:12" x14ac:dyDescent="0.3">
      <c r="A840" t="s">
        <v>97</v>
      </c>
      <c r="B840" t="s">
        <v>98</v>
      </c>
      <c r="C840" s="2">
        <v>46</v>
      </c>
      <c r="D840" s="2" t="s">
        <v>1260</v>
      </c>
      <c r="E840" t="s">
        <v>15</v>
      </c>
      <c r="F840" t="s">
        <v>16</v>
      </c>
      <c r="G840" t="s">
        <v>1155</v>
      </c>
      <c r="H840" s="3">
        <v>43800</v>
      </c>
      <c r="I840" t="s">
        <v>1153</v>
      </c>
      <c r="J840">
        <v>200</v>
      </c>
      <c r="K840" s="7">
        <v>392.51</v>
      </c>
      <c r="L840" s="2"/>
    </row>
    <row r="841" spans="1:12" x14ac:dyDescent="0.3">
      <c r="A841" t="s">
        <v>129</v>
      </c>
      <c r="B841" t="s">
        <v>130</v>
      </c>
      <c r="C841" s="2">
        <v>46</v>
      </c>
      <c r="D841" s="2" t="s">
        <v>1260</v>
      </c>
      <c r="E841" t="s">
        <v>10</v>
      </c>
      <c r="F841" t="s">
        <v>20</v>
      </c>
      <c r="G841" t="s">
        <v>1154</v>
      </c>
      <c r="H841" s="3">
        <v>43549</v>
      </c>
      <c r="I841" t="s">
        <v>1153</v>
      </c>
      <c r="J841">
        <v>180</v>
      </c>
      <c r="K841" s="7">
        <v>209.43</v>
      </c>
      <c r="L841" s="2"/>
    </row>
    <row r="842" spans="1:12" x14ac:dyDescent="0.3">
      <c r="A842" t="s">
        <v>155</v>
      </c>
      <c r="B842" t="s">
        <v>156</v>
      </c>
      <c r="C842" s="2">
        <v>46</v>
      </c>
      <c r="D842" s="2" t="s">
        <v>1260</v>
      </c>
      <c r="E842" t="s">
        <v>15</v>
      </c>
      <c r="F842" t="s">
        <v>20</v>
      </c>
      <c r="G842" t="s">
        <v>1272</v>
      </c>
      <c r="H842" s="3">
        <v>43800</v>
      </c>
      <c r="I842" t="s">
        <v>1153</v>
      </c>
      <c r="J842">
        <v>146</v>
      </c>
      <c r="K842" s="7">
        <v>417.09</v>
      </c>
      <c r="L842" s="2"/>
    </row>
    <row r="843" spans="1:12" x14ac:dyDescent="0.3">
      <c r="A843" t="s">
        <v>158</v>
      </c>
      <c r="B843" t="s">
        <v>159</v>
      </c>
      <c r="C843" s="2">
        <v>25</v>
      </c>
      <c r="D843" s="2" t="s">
        <v>1259</v>
      </c>
      <c r="E843" t="s">
        <v>15</v>
      </c>
      <c r="F843" t="s">
        <v>27</v>
      </c>
      <c r="G843" t="s">
        <v>1154</v>
      </c>
      <c r="H843" s="3">
        <v>43800</v>
      </c>
      <c r="I843" t="s">
        <v>1153</v>
      </c>
      <c r="J843">
        <v>180</v>
      </c>
      <c r="K843" s="7">
        <v>206.65</v>
      </c>
      <c r="L843" s="2"/>
    </row>
    <row r="844" spans="1:12" x14ac:dyDescent="0.3">
      <c r="A844" t="s">
        <v>162</v>
      </c>
      <c r="B844" t="s">
        <v>163</v>
      </c>
      <c r="C844" s="2">
        <v>70</v>
      </c>
      <c r="D844" s="2" t="s">
        <v>1262</v>
      </c>
      <c r="E844" t="s">
        <v>10</v>
      </c>
      <c r="F844" t="s">
        <v>16</v>
      </c>
      <c r="G844" t="s">
        <v>1156</v>
      </c>
      <c r="H844" s="3">
        <v>43549</v>
      </c>
      <c r="I844" t="s">
        <v>1153</v>
      </c>
      <c r="J844">
        <v>180</v>
      </c>
      <c r="K844" s="7">
        <v>125.21</v>
      </c>
      <c r="L844" s="2"/>
    </row>
    <row r="845" spans="1:12" x14ac:dyDescent="0.3">
      <c r="A845" t="s">
        <v>168</v>
      </c>
      <c r="B845" t="s">
        <v>1236</v>
      </c>
      <c r="C845" s="2">
        <v>60</v>
      </c>
      <c r="D845" s="2" t="s">
        <v>1262</v>
      </c>
      <c r="E845" t="s">
        <v>10</v>
      </c>
      <c r="F845" t="s">
        <v>11</v>
      </c>
      <c r="G845" t="s">
        <v>1156</v>
      </c>
      <c r="H845" s="3">
        <v>43195</v>
      </c>
      <c r="I845" t="s">
        <v>1153</v>
      </c>
      <c r="J845">
        <v>180</v>
      </c>
      <c r="K845" s="7">
        <v>396.62</v>
      </c>
      <c r="L845" s="2"/>
    </row>
    <row r="846" spans="1:12" x14ac:dyDescent="0.3">
      <c r="A846" t="s">
        <v>170</v>
      </c>
      <c r="B846" t="s">
        <v>171</v>
      </c>
      <c r="C846" s="2">
        <v>25</v>
      </c>
      <c r="D846" s="2" t="s">
        <v>1259</v>
      </c>
      <c r="E846" t="s">
        <v>15</v>
      </c>
      <c r="F846" t="s">
        <v>11</v>
      </c>
      <c r="G846" t="s">
        <v>1154</v>
      </c>
      <c r="H846" s="3">
        <v>43549</v>
      </c>
      <c r="I846" t="s">
        <v>1153</v>
      </c>
      <c r="J846">
        <v>146</v>
      </c>
      <c r="K846" s="7">
        <v>300.64</v>
      </c>
      <c r="L846" s="2"/>
    </row>
    <row r="847" spans="1:12" x14ac:dyDescent="0.3">
      <c r="A847" t="s">
        <v>174</v>
      </c>
      <c r="B847" t="s">
        <v>175</v>
      </c>
      <c r="C847" s="2">
        <v>60</v>
      </c>
      <c r="D847" s="2" t="s">
        <v>1262</v>
      </c>
      <c r="E847" t="s">
        <v>15</v>
      </c>
      <c r="F847" t="s">
        <v>20</v>
      </c>
      <c r="G847" t="s">
        <v>1157</v>
      </c>
      <c r="H847" s="3">
        <v>43195</v>
      </c>
      <c r="I847" t="s">
        <v>1153</v>
      </c>
      <c r="J847">
        <v>220</v>
      </c>
      <c r="K847" s="7">
        <v>444.52</v>
      </c>
      <c r="L847" s="2"/>
    </row>
    <row r="848" spans="1:12" x14ac:dyDescent="0.3">
      <c r="A848" t="s">
        <v>183</v>
      </c>
      <c r="B848" t="s">
        <v>184</v>
      </c>
      <c r="C848" s="2">
        <v>70</v>
      </c>
      <c r="D848" s="2" t="s">
        <v>1262</v>
      </c>
      <c r="E848" t="s">
        <v>15</v>
      </c>
      <c r="F848" t="s">
        <v>20</v>
      </c>
      <c r="G848" t="s">
        <v>1156</v>
      </c>
      <c r="H848" s="3">
        <v>43549</v>
      </c>
      <c r="I848" t="s">
        <v>1153</v>
      </c>
      <c r="J848">
        <v>220</v>
      </c>
      <c r="K848" s="7">
        <v>249.94</v>
      </c>
      <c r="L848" s="2"/>
    </row>
    <row r="849" spans="1:12" x14ac:dyDescent="0.3">
      <c r="A849" t="s">
        <v>187</v>
      </c>
      <c r="B849" t="s">
        <v>188</v>
      </c>
      <c r="C849" s="2">
        <v>60</v>
      </c>
      <c r="D849" s="2" t="s">
        <v>1262</v>
      </c>
      <c r="E849" t="s">
        <v>15</v>
      </c>
      <c r="F849" t="s">
        <v>16</v>
      </c>
      <c r="G849" t="s">
        <v>1155</v>
      </c>
      <c r="H849" s="3">
        <v>43800</v>
      </c>
      <c r="I849" t="s">
        <v>1153</v>
      </c>
      <c r="J849">
        <v>180</v>
      </c>
      <c r="K849" s="7">
        <v>266.31</v>
      </c>
      <c r="L849" s="2"/>
    </row>
    <row r="850" spans="1:12" x14ac:dyDescent="0.3">
      <c r="A850" t="s">
        <v>191</v>
      </c>
      <c r="B850" t="s">
        <v>192</v>
      </c>
      <c r="C850" s="2">
        <v>60</v>
      </c>
      <c r="D850" s="2" t="s">
        <v>1262</v>
      </c>
      <c r="E850" t="s">
        <v>10</v>
      </c>
      <c r="F850" t="s">
        <v>16</v>
      </c>
      <c r="G850" t="s">
        <v>1272</v>
      </c>
      <c r="H850" s="3">
        <v>43881</v>
      </c>
      <c r="I850" t="s">
        <v>1153</v>
      </c>
      <c r="J850">
        <v>160</v>
      </c>
      <c r="K850" s="7">
        <v>153.12</v>
      </c>
      <c r="L850" s="2"/>
    </row>
    <row r="851" spans="1:12" x14ac:dyDescent="0.3">
      <c r="A851" t="s">
        <v>197</v>
      </c>
      <c r="B851" t="s">
        <v>198</v>
      </c>
      <c r="C851" s="2">
        <v>35</v>
      </c>
      <c r="D851" s="2" t="s">
        <v>1261</v>
      </c>
      <c r="E851" t="s">
        <v>15</v>
      </c>
      <c r="F851" t="s">
        <v>11</v>
      </c>
      <c r="G851" t="s">
        <v>1154</v>
      </c>
      <c r="H851" s="3">
        <v>43800</v>
      </c>
      <c r="I851" t="s">
        <v>1153</v>
      </c>
      <c r="J851">
        <v>200</v>
      </c>
      <c r="K851" s="7">
        <v>241.35</v>
      </c>
      <c r="L851" s="2"/>
    </row>
    <row r="852" spans="1:12" x14ac:dyDescent="0.3">
      <c r="A852" t="s">
        <v>204</v>
      </c>
      <c r="B852" t="s">
        <v>205</v>
      </c>
      <c r="C852" s="2">
        <v>35</v>
      </c>
      <c r="D852" s="2" t="s">
        <v>1261</v>
      </c>
      <c r="E852" t="s">
        <v>15</v>
      </c>
      <c r="F852" t="s">
        <v>20</v>
      </c>
      <c r="G852" t="s">
        <v>1154</v>
      </c>
      <c r="H852" s="3">
        <v>43195</v>
      </c>
      <c r="I852" t="s">
        <v>1153</v>
      </c>
      <c r="J852">
        <v>160</v>
      </c>
      <c r="K852" s="7">
        <v>494.88</v>
      </c>
      <c r="L852" s="2"/>
    </row>
    <row r="853" spans="1:12" x14ac:dyDescent="0.3">
      <c r="A853" t="s">
        <v>212</v>
      </c>
      <c r="B853" t="s">
        <v>213</v>
      </c>
      <c r="C853" s="2">
        <v>25</v>
      </c>
      <c r="D853" s="2" t="s">
        <v>1259</v>
      </c>
      <c r="E853" t="s">
        <v>10</v>
      </c>
      <c r="F853" t="s">
        <v>20</v>
      </c>
      <c r="G853" t="s">
        <v>1157</v>
      </c>
      <c r="H853" s="3">
        <v>43845</v>
      </c>
      <c r="I853" t="s">
        <v>1153</v>
      </c>
      <c r="J853">
        <v>220</v>
      </c>
      <c r="K853" s="7">
        <v>491.47</v>
      </c>
      <c r="L853" s="2"/>
    </row>
    <row r="854" spans="1:12" x14ac:dyDescent="0.3">
      <c r="A854" t="s">
        <v>230</v>
      </c>
      <c r="B854" t="s">
        <v>1241</v>
      </c>
      <c r="C854" s="2">
        <v>40</v>
      </c>
      <c r="D854" s="2" t="s">
        <v>1260</v>
      </c>
      <c r="E854" t="s">
        <v>15</v>
      </c>
      <c r="F854" t="s">
        <v>16</v>
      </c>
      <c r="G854" t="s">
        <v>1156</v>
      </c>
      <c r="H854" s="3">
        <v>43881</v>
      </c>
      <c r="I854" t="s">
        <v>1153</v>
      </c>
      <c r="J854">
        <v>180</v>
      </c>
      <c r="K854" s="7">
        <v>208.82</v>
      </c>
      <c r="L854" s="2"/>
    </row>
    <row r="855" spans="1:12" x14ac:dyDescent="0.3">
      <c r="A855" t="s">
        <v>233</v>
      </c>
      <c r="B855" t="s">
        <v>234</v>
      </c>
      <c r="C855" s="2">
        <v>35</v>
      </c>
      <c r="D855" s="2" t="s">
        <v>1261</v>
      </c>
      <c r="E855" t="s">
        <v>15</v>
      </c>
      <c r="F855" t="s">
        <v>20</v>
      </c>
      <c r="G855" t="s">
        <v>1154</v>
      </c>
      <c r="H855" s="3">
        <v>43845</v>
      </c>
      <c r="I855" t="s">
        <v>1153</v>
      </c>
      <c r="J855">
        <v>180</v>
      </c>
      <c r="K855" s="7">
        <v>326.51</v>
      </c>
      <c r="L855" s="2"/>
    </row>
    <row r="856" spans="1:12" x14ac:dyDescent="0.3">
      <c r="A856" t="s">
        <v>239</v>
      </c>
      <c r="B856" t="s">
        <v>240</v>
      </c>
      <c r="C856" s="2">
        <v>46</v>
      </c>
      <c r="D856" s="2" t="s">
        <v>1260</v>
      </c>
      <c r="E856" t="s">
        <v>15</v>
      </c>
      <c r="F856" t="s">
        <v>1272</v>
      </c>
      <c r="G856" t="s">
        <v>1156</v>
      </c>
      <c r="H856" s="3">
        <v>43549</v>
      </c>
      <c r="I856" t="s">
        <v>1153</v>
      </c>
      <c r="J856">
        <v>160</v>
      </c>
      <c r="K856" s="7">
        <v>290.17</v>
      </c>
      <c r="L856" s="2"/>
    </row>
    <row r="857" spans="1:12" x14ac:dyDescent="0.3">
      <c r="A857" t="s">
        <v>241</v>
      </c>
      <c r="B857" t="s">
        <v>242</v>
      </c>
      <c r="C857" s="2">
        <v>25</v>
      </c>
      <c r="D857" s="2" t="s">
        <v>1259</v>
      </c>
      <c r="E857" t="s">
        <v>15</v>
      </c>
      <c r="F857" t="s">
        <v>11</v>
      </c>
      <c r="G857" t="s">
        <v>1157</v>
      </c>
      <c r="H857" s="3">
        <v>43800</v>
      </c>
      <c r="I857" t="s">
        <v>1153</v>
      </c>
      <c r="J857">
        <v>146</v>
      </c>
      <c r="K857" s="7">
        <v>81.94</v>
      </c>
      <c r="L857" s="2"/>
    </row>
    <row r="858" spans="1:12" x14ac:dyDescent="0.3">
      <c r="A858" t="s">
        <v>245</v>
      </c>
      <c r="B858" t="s">
        <v>246</v>
      </c>
      <c r="C858" s="2">
        <v>40</v>
      </c>
      <c r="D858" s="2" t="s">
        <v>1260</v>
      </c>
      <c r="E858" t="s">
        <v>10</v>
      </c>
      <c r="F858" t="s">
        <v>11</v>
      </c>
      <c r="G858" t="s">
        <v>1156</v>
      </c>
      <c r="H858" s="3">
        <v>43549</v>
      </c>
      <c r="I858" t="s">
        <v>1153</v>
      </c>
      <c r="J858">
        <v>146</v>
      </c>
      <c r="K858" s="7">
        <v>295.2</v>
      </c>
      <c r="L858" s="2"/>
    </row>
    <row r="859" spans="1:12" x14ac:dyDescent="0.3">
      <c r="A859" t="s">
        <v>251</v>
      </c>
      <c r="B859" t="s">
        <v>252</v>
      </c>
      <c r="C859" s="2">
        <v>25</v>
      </c>
      <c r="D859" s="2" t="s">
        <v>1259</v>
      </c>
      <c r="E859" t="s">
        <v>10</v>
      </c>
      <c r="F859" t="s">
        <v>11</v>
      </c>
      <c r="G859" t="s">
        <v>1154</v>
      </c>
      <c r="H859" s="3">
        <v>43800</v>
      </c>
      <c r="I859" t="s">
        <v>1153</v>
      </c>
      <c r="J859">
        <v>160</v>
      </c>
      <c r="K859" s="7">
        <v>112.71</v>
      </c>
      <c r="L859" s="2"/>
    </row>
    <row r="860" spans="1:12" x14ac:dyDescent="0.3">
      <c r="A860" t="s">
        <v>253</v>
      </c>
      <c r="B860" t="s">
        <v>254</v>
      </c>
      <c r="C860" s="2">
        <v>35</v>
      </c>
      <c r="D860" s="2" t="s">
        <v>1261</v>
      </c>
      <c r="E860" t="s">
        <v>15</v>
      </c>
      <c r="F860" t="s">
        <v>20</v>
      </c>
      <c r="G860" t="s">
        <v>1154</v>
      </c>
      <c r="H860" s="3">
        <v>43549</v>
      </c>
      <c r="I860" t="s">
        <v>1153</v>
      </c>
      <c r="J860">
        <v>146</v>
      </c>
      <c r="K860" s="7">
        <v>482.22</v>
      </c>
      <c r="L860" s="2"/>
    </row>
    <row r="861" spans="1:12" x14ac:dyDescent="0.3">
      <c r="A861" t="s">
        <v>257</v>
      </c>
      <c r="B861" t="s">
        <v>1242</v>
      </c>
      <c r="C861" s="2">
        <v>60</v>
      </c>
      <c r="D861" s="2" t="s">
        <v>1262</v>
      </c>
      <c r="E861" t="s">
        <v>15</v>
      </c>
      <c r="F861" t="s">
        <v>27</v>
      </c>
      <c r="G861" t="s">
        <v>1272</v>
      </c>
      <c r="H861" s="3">
        <v>43800</v>
      </c>
      <c r="I861" t="s">
        <v>1153</v>
      </c>
      <c r="J861">
        <v>180</v>
      </c>
      <c r="K861" s="7">
        <v>445.09</v>
      </c>
      <c r="L861" s="2"/>
    </row>
    <row r="862" spans="1:12" x14ac:dyDescent="0.3">
      <c r="A862" t="s">
        <v>267</v>
      </c>
      <c r="B862" t="s">
        <v>268</v>
      </c>
      <c r="C862" s="2">
        <v>25</v>
      </c>
      <c r="D862" s="2" t="s">
        <v>1259</v>
      </c>
      <c r="E862" t="s">
        <v>15</v>
      </c>
      <c r="F862" t="s">
        <v>20</v>
      </c>
      <c r="G862" t="s">
        <v>1154</v>
      </c>
      <c r="H862" s="3">
        <v>43800</v>
      </c>
      <c r="I862" t="s">
        <v>1153</v>
      </c>
      <c r="J862">
        <v>160</v>
      </c>
      <c r="K862" s="7">
        <v>201.04</v>
      </c>
      <c r="L862" s="2"/>
    </row>
    <row r="863" spans="1:12" x14ac:dyDescent="0.3">
      <c r="A863" t="s">
        <v>269</v>
      </c>
      <c r="B863" t="s">
        <v>270</v>
      </c>
      <c r="C863" s="2">
        <v>46</v>
      </c>
      <c r="D863" s="2" t="s">
        <v>1260</v>
      </c>
      <c r="E863" t="s">
        <v>15</v>
      </c>
      <c r="F863" t="s">
        <v>11</v>
      </c>
      <c r="G863" t="s">
        <v>1272</v>
      </c>
      <c r="H863" s="3">
        <v>43881</v>
      </c>
      <c r="I863" t="s">
        <v>1153</v>
      </c>
      <c r="J863">
        <v>200</v>
      </c>
      <c r="K863" s="7">
        <v>182.18</v>
      </c>
      <c r="L863" s="2"/>
    </row>
    <row r="864" spans="1:12" x14ac:dyDescent="0.3">
      <c r="A864" t="s">
        <v>271</v>
      </c>
      <c r="B864" t="s">
        <v>272</v>
      </c>
      <c r="C864" s="2">
        <v>40</v>
      </c>
      <c r="D864" s="2" t="s">
        <v>1260</v>
      </c>
      <c r="E864" t="s">
        <v>10</v>
      </c>
      <c r="F864" t="s">
        <v>11</v>
      </c>
      <c r="G864" t="s">
        <v>1154</v>
      </c>
      <c r="H864" s="3">
        <v>43195</v>
      </c>
      <c r="I864" t="s">
        <v>1153</v>
      </c>
      <c r="J864">
        <v>160</v>
      </c>
      <c r="K864" s="7">
        <v>111.86</v>
      </c>
      <c r="L864" s="2"/>
    </row>
    <row r="865" spans="1:12" x14ac:dyDescent="0.3">
      <c r="A865" t="s">
        <v>274</v>
      </c>
      <c r="B865" t="s">
        <v>275</v>
      </c>
      <c r="C865" s="2">
        <v>70</v>
      </c>
      <c r="D865" s="2" t="s">
        <v>1262</v>
      </c>
      <c r="E865" t="s">
        <v>10</v>
      </c>
      <c r="F865" t="s">
        <v>1272</v>
      </c>
      <c r="G865" t="s">
        <v>1272</v>
      </c>
      <c r="H865" s="3">
        <v>43881</v>
      </c>
      <c r="I865" t="s">
        <v>1153</v>
      </c>
      <c r="J865">
        <v>220</v>
      </c>
      <c r="K865" s="7">
        <v>105.81</v>
      </c>
      <c r="L865" s="2"/>
    </row>
    <row r="866" spans="1:12" x14ac:dyDescent="0.3">
      <c r="A866" t="s">
        <v>277</v>
      </c>
      <c r="B866" t="s">
        <v>278</v>
      </c>
      <c r="C866" s="2">
        <v>35</v>
      </c>
      <c r="D866" s="2" t="s">
        <v>1261</v>
      </c>
      <c r="E866" t="s">
        <v>15</v>
      </c>
      <c r="F866" t="s">
        <v>1272</v>
      </c>
      <c r="G866" t="s">
        <v>1154</v>
      </c>
      <c r="H866" s="3">
        <v>43195</v>
      </c>
      <c r="I866" t="s">
        <v>1153</v>
      </c>
      <c r="J866">
        <v>200</v>
      </c>
      <c r="K866" s="7">
        <v>233.91</v>
      </c>
      <c r="L866" s="2"/>
    </row>
    <row r="867" spans="1:12" x14ac:dyDescent="0.3">
      <c r="A867" t="s">
        <v>283</v>
      </c>
      <c r="B867" t="s">
        <v>284</v>
      </c>
      <c r="C867" s="2">
        <v>60</v>
      </c>
      <c r="D867" s="2" t="s">
        <v>1262</v>
      </c>
      <c r="E867" t="s">
        <v>10</v>
      </c>
      <c r="F867" t="s">
        <v>11</v>
      </c>
      <c r="G867" t="s">
        <v>1157</v>
      </c>
      <c r="H867" s="3">
        <v>43800</v>
      </c>
      <c r="I867" t="s">
        <v>1153</v>
      </c>
      <c r="J867">
        <v>160</v>
      </c>
      <c r="K867" s="7">
        <v>357.24</v>
      </c>
      <c r="L867" s="2"/>
    </row>
    <row r="868" spans="1:12" x14ac:dyDescent="0.3">
      <c r="A868" t="s">
        <v>285</v>
      </c>
      <c r="B868" t="s">
        <v>286</v>
      </c>
      <c r="C868" s="2">
        <v>70</v>
      </c>
      <c r="D868" s="2" t="s">
        <v>1262</v>
      </c>
      <c r="E868" t="s">
        <v>10</v>
      </c>
      <c r="F868" t="s">
        <v>20</v>
      </c>
      <c r="G868" t="s">
        <v>1272</v>
      </c>
      <c r="H868" s="3">
        <v>43195</v>
      </c>
      <c r="I868" t="s">
        <v>1153</v>
      </c>
      <c r="J868">
        <v>146</v>
      </c>
      <c r="K868" s="7">
        <v>439.35</v>
      </c>
      <c r="L868" s="2"/>
    </row>
    <row r="869" spans="1:12" x14ac:dyDescent="0.3">
      <c r="A869" t="s">
        <v>297</v>
      </c>
      <c r="B869" t="s">
        <v>120</v>
      </c>
      <c r="C869" s="2">
        <v>60</v>
      </c>
      <c r="D869" s="2" t="s">
        <v>1262</v>
      </c>
      <c r="E869" t="s">
        <v>10</v>
      </c>
      <c r="F869" t="s">
        <v>11</v>
      </c>
      <c r="G869" t="s">
        <v>1272</v>
      </c>
      <c r="H869" s="3">
        <v>43195</v>
      </c>
      <c r="I869" t="s">
        <v>1153</v>
      </c>
      <c r="J869">
        <v>180</v>
      </c>
      <c r="K869" s="7">
        <v>230.48</v>
      </c>
      <c r="L869" s="2"/>
    </row>
    <row r="870" spans="1:12" x14ac:dyDescent="0.3">
      <c r="A870" t="s">
        <v>300</v>
      </c>
      <c r="B870" t="s">
        <v>130</v>
      </c>
      <c r="C870" s="2">
        <v>46</v>
      </c>
      <c r="D870" s="2" t="s">
        <v>1260</v>
      </c>
      <c r="E870" t="s">
        <v>10</v>
      </c>
      <c r="F870" t="s">
        <v>27</v>
      </c>
      <c r="G870" t="s">
        <v>1272</v>
      </c>
      <c r="H870" s="3">
        <v>43549</v>
      </c>
      <c r="I870" t="s">
        <v>1153</v>
      </c>
      <c r="J870">
        <v>220</v>
      </c>
      <c r="K870" s="7">
        <v>142.69</v>
      </c>
      <c r="L870" s="2"/>
    </row>
    <row r="871" spans="1:12" x14ac:dyDescent="0.3">
      <c r="A871" t="s">
        <v>302</v>
      </c>
      <c r="B871" t="s">
        <v>303</v>
      </c>
      <c r="C871" s="2">
        <v>46</v>
      </c>
      <c r="D871" s="2" t="s">
        <v>1260</v>
      </c>
      <c r="E871" t="s">
        <v>10</v>
      </c>
      <c r="F871" t="s">
        <v>1272</v>
      </c>
      <c r="G871" t="s">
        <v>1156</v>
      </c>
      <c r="H871" s="3">
        <v>43195</v>
      </c>
      <c r="I871" t="s">
        <v>1153</v>
      </c>
      <c r="J871">
        <v>160</v>
      </c>
      <c r="K871" s="7">
        <v>426.79</v>
      </c>
      <c r="L871" s="2"/>
    </row>
    <row r="872" spans="1:12" x14ac:dyDescent="0.3">
      <c r="A872" t="s">
        <v>305</v>
      </c>
      <c r="B872" t="s">
        <v>132</v>
      </c>
      <c r="C872" s="2">
        <v>40</v>
      </c>
      <c r="D872" s="2" t="s">
        <v>1260</v>
      </c>
      <c r="E872" t="s">
        <v>15</v>
      </c>
      <c r="F872" t="s">
        <v>20</v>
      </c>
      <c r="G872" t="s">
        <v>1154</v>
      </c>
      <c r="H872" s="3">
        <v>43800</v>
      </c>
      <c r="I872" t="s">
        <v>1153</v>
      </c>
      <c r="J872">
        <v>220</v>
      </c>
      <c r="K872" s="7">
        <v>218.96</v>
      </c>
      <c r="L872" s="2"/>
    </row>
    <row r="873" spans="1:12" x14ac:dyDescent="0.3">
      <c r="A873" t="s">
        <v>323</v>
      </c>
      <c r="B873" t="s">
        <v>130</v>
      </c>
      <c r="C873" s="2">
        <v>60</v>
      </c>
      <c r="D873" s="2" t="s">
        <v>1262</v>
      </c>
      <c r="E873" t="s">
        <v>15</v>
      </c>
      <c r="F873" t="s">
        <v>1272</v>
      </c>
      <c r="G873" t="s">
        <v>1272</v>
      </c>
      <c r="H873" s="3">
        <v>43195</v>
      </c>
      <c r="I873" t="s">
        <v>1153</v>
      </c>
      <c r="J873">
        <v>200</v>
      </c>
      <c r="K873" s="7">
        <v>217.08</v>
      </c>
      <c r="L873" s="2"/>
    </row>
    <row r="874" spans="1:12" x14ac:dyDescent="0.3">
      <c r="A874" t="s">
        <v>326</v>
      </c>
      <c r="B874" t="s">
        <v>9</v>
      </c>
      <c r="C874" s="2">
        <v>70</v>
      </c>
      <c r="D874" s="2" t="s">
        <v>1262</v>
      </c>
      <c r="E874" t="s">
        <v>10</v>
      </c>
      <c r="F874" t="s">
        <v>20</v>
      </c>
      <c r="G874" t="s">
        <v>1155</v>
      </c>
      <c r="H874" s="3">
        <v>43195</v>
      </c>
      <c r="I874" t="s">
        <v>1153</v>
      </c>
      <c r="J874">
        <v>200</v>
      </c>
      <c r="K874" s="7">
        <v>494.52</v>
      </c>
      <c r="L874" s="2"/>
    </row>
    <row r="875" spans="1:12" x14ac:dyDescent="0.3">
      <c r="A875" t="s">
        <v>344</v>
      </c>
      <c r="B875" t="s">
        <v>120</v>
      </c>
      <c r="C875" s="2">
        <v>25</v>
      </c>
      <c r="D875" s="2" t="s">
        <v>1259</v>
      </c>
      <c r="E875" t="s">
        <v>15</v>
      </c>
      <c r="F875" t="s">
        <v>11</v>
      </c>
      <c r="G875" t="s">
        <v>1272</v>
      </c>
      <c r="H875" s="3">
        <v>43881</v>
      </c>
      <c r="I875" t="s">
        <v>1153</v>
      </c>
      <c r="J875">
        <v>200</v>
      </c>
      <c r="K875" s="7">
        <v>220.49</v>
      </c>
      <c r="L875" s="2"/>
    </row>
    <row r="876" spans="1:12" x14ac:dyDescent="0.3">
      <c r="A876" t="s">
        <v>354</v>
      </c>
      <c r="B876" t="s">
        <v>9</v>
      </c>
      <c r="C876" s="2">
        <v>70</v>
      </c>
      <c r="D876" s="2" t="s">
        <v>1262</v>
      </c>
      <c r="E876" t="s">
        <v>15</v>
      </c>
      <c r="F876" t="s">
        <v>11</v>
      </c>
      <c r="G876" t="s">
        <v>1272</v>
      </c>
      <c r="H876" s="3">
        <v>43881</v>
      </c>
      <c r="I876" t="s">
        <v>1153</v>
      </c>
      <c r="J876">
        <v>180</v>
      </c>
      <c r="K876" s="7">
        <v>142.62</v>
      </c>
      <c r="L876" s="2"/>
    </row>
    <row r="877" spans="1:12" x14ac:dyDescent="0.3">
      <c r="A877" t="s">
        <v>359</v>
      </c>
      <c r="B877" t="s">
        <v>126</v>
      </c>
      <c r="C877" s="2">
        <v>60</v>
      </c>
      <c r="D877" s="2" t="s">
        <v>1262</v>
      </c>
      <c r="E877" t="s">
        <v>10</v>
      </c>
      <c r="F877" t="s">
        <v>1272</v>
      </c>
      <c r="G877" t="s">
        <v>1154</v>
      </c>
      <c r="H877" s="3">
        <v>43881</v>
      </c>
      <c r="I877" t="s">
        <v>1153</v>
      </c>
      <c r="J877">
        <v>160</v>
      </c>
      <c r="K877" s="7">
        <v>463.04</v>
      </c>
      <c r="L877" s="2"/>
    </row>
    <row r="878" spans="1:12" x14ac:dyDescent="0.3">
      <c r="A878" t="s">
        <v>371</v>
      </c>
      <c r="B878" t="s">
        <v>303</v>
      </c>
      <c r="C878" s="2">
        <v>25</v>
      </c>
      <c r="D878" s="2" t="s">
        <v>1259</v>
      </c>
      <c r="E878" t="s">
        <v>15</v>
      </c>
      <c r="F878" t="s">
        <v>11</v>
      </c>
      <c r="G878" t="s">
        <v>1156</v>
      </c>
      <c r="H878" s="3">
        <v>43845</v>
      </c>
      <c r="I878" t="s">
        <v>1153</v>
      </c>
      <c r="J878">
        <v>200</v>
      </c>
      <c r="K878" s="7">
        <v>390.91</v>
      </c>
      <c r="L878" s="2"/>
    </row>
    <row r="879" spans="1:12" x14ac:dyDescent="0.3">
      <c r="A879" t="s">
        <v>380</v>
      </c>
      <c r="B879" t="s">
        <v>120</v>
      </c>
      <c r="C879" s="2">
        <v>60</v>
      </c>
      <c r="D879" s="2" t="s">
        <v>1262</v>
      </c>
      <c r="E879" t="s">
        <v>15</v>
      </c>
      <c r="F879" t="s">
        <v>11</v>
      </c>
      <c r="G879" t="s">
        <v>1156</v>
      </c>
      <c r="H879" s="3">
        <v>43195</v>
      </c>
      <c r="I879" t="s">
        <v>1153</v>
      </c>
      <c r="J879">
        <v>180</v>
      </c>
      <c r="K879" s="7">
        <v>336.24</v>
      </c>
      <c r="L879" s="2"/>
    </row>
    <row r="880" spans="1:12" x14ac:dyDescent="0.3">
      <c r="A880" t="s">
        <v>384</v>
      </c>
      <c r="B880" t="s">
        <v>9</v>
      </c>
      <c r="C880" s="2">
        <v>35</v>
      </c>
      <c r="D880" s="2" t="s">
        <v>1261</v>
      </c>
      <c r="E880" t="s">
        <v>15</v>
      </c>
      <c r="F880" t="s">
        <v>11</v>
      </c>
      <c r="G880" t="s">
        <v>1154</v>
      </c>
      <c r="H880" s="3">
        <v>43881</v>
      </c>
      <c r="I880" t="s">
        <v>1153</v>
      </c>
      <c r="J880">
        <v>220</v>
      </c>
      <c r="K880" s="7">
        <v>164.26</v>
      </c>
      <c r="L880" s="2"/>
    </row>
    <row r="881" spans="1:12" x14ac:dyDescent="0.3">
      <c r="A881" t="s">
        <v>394</v>
      </c>
      <c r="B881" t="s">
        <v>130</v>
      </c>
      <c r="C881" s="2">
        <v>60</v>
      </c>
      <c r="D881" s="2" t="s">
        <v>1262</v>
      </c>
      <c r="E881" t="s">
        <v>15</v>
      </c>
      <c r="F881" t="s">
        <v>1272</v>
      </c>
      <c r="G881" t="s">
        <v>1155</v>
      </c>
      <c r="H881" s="3">
        <v>43845</v>
      </c>
      <c r="I881" t="s">
        <v>1153</v>
      </c>
      <c r="J881">
        <v>160</v>
      </c>
      <c r="K881" s="7">
        <v>125.66</v>
      </c>
      <c r="L881" s="2"/>
    </row>
    <row r="882" spans="1:12" x14ac:dyDescent="0.3">
      <c r="A882" t="s">
        <v>395</v>
      </c>
      <c r="B882" t="s">
        <v>126</v>
      </c>
      <c r="C882" s="2">
        <v>46</v>
      </c>
      <c r="D882" s="2" t="s">
        <v>1260</v>
      </c>
      <c r="E882" t="s">
        <v>15</v>
      </c>
      <c r="F882" t="s">
        <v>20</v>
      </c>
      <c r="G882" t="s">
        <v>1154</v>
      </c>
      <c r="H882" s="3">
        <v>43881</v>
      </c>
      <c r="I882" t="s">
        <v>1153</v>
      </c>
      <c r="J882">
        <v>160</v>
      </c>
      <c r="K882" s="7">
        <v>404.42</v>
      </c>
      <c r="L882" s="2"/>
    </row>
    <row r="883" spans="1:12" x14ac:dyDescent="0.3">
      <c r="A883" t="s">
        <v>396</v>
      </c>
      <c r="B883" t="s">
        <v>122</v>
      </c>
      <c r="C883" s="2">
        <v>70</v>
      </c>
      <c r="D883" s="2" t="s">
        <v>1262</v>
      </c>
      <c r="E883" t="s">
        <v>15</v>
      </c>
      <c r="F883" t="s">
        <v>1272</v>
      </c>
      <c r="G883" t="s">
        <v>1272</v>
      </c>
      <c r="H883" s="3">
        <v>43549</v>
      </c>
      <c r="I883" t="s">
        <v>1153</v>
      </c>
      <c r="J883">
        <v>180</v>
      </c>
      <c r="K883" s="7">
        <v>204.34</v>
      </c>
      <c r="L883" s="2"/>
    </row>
    <row r="884" spans="1:12" x14ac:dyDescent="0.3">
      <c r="A884" t="s">
        <v>412</v>
      </c>
      <c r="B884" t="s">
        <v>303</v>
      </c>
      <c r="C884" s="2">
        <v>35</v>
      </c>
      <c r="D884" s="2" t="s">
        <v>1261</v>
      </c>
      <c r="E884" t="s">
        <v>15</v>
      </c>
      <c r="F884" t="s">
        <v>16</v>
      </c>
      <c r="G884" t="s">
        <v>1154</v>
      </c>
      <c r="H884" s="3">
        <v>43195</v>
      </c>
      <c r="I884" t="s">
        <v>1153</v>
      </c>
      <c r="J884">
        <v>160</v>
      </c>
      <c r="K884" s="7">
        <v>88.34</v>
      </c>
      <c r="L884" s="2"/>
    </row>
    <row r="885" spans="1:12" x14ac:dyDescent="0.3">
      <c r="A885" t="s">
        <v>417</v>
      </c>
      <c r="B885" t="s">
        <v>134</v>
      </c>
      <c r="C885" s="2">
        <v>70</v>
      </c>
      <c r="D885" s="2" t="s">
        <v>1262</v>
      </c>
      <c r="E885" t="s">
        <v>15</v>
      </c>
      <c r="F885" t="s">
        <v>20</v>
      </c>
      <c r="G885" t="s">
        <v>1154</v>
      </c>
      <c r="H885" s="3">
        <v>43549</v>
      </c>
      <c r="I885" t="s">
        <v>1153</v>
      </c>
      <c r="J885">
        <v>146</v>
      </c>
      <c r="K885" s="7">
        <v>300</v>
      </c>
      <c r="L885" s="2"/>
    </row>
    <row r="886" spans="1:12" x14ac:dyDescent="0.3">
      <c r="A886" t="s">
        <v>422</v>
      </c>
      <c r="B886" t="s">
        <v>124</v>
      </c>
      <c r="C886" s="2">
        <v>25</v>
      </c>
      <c r="D886" s="2" t="s">
        <v>1259</v>
      </c>
      <c r="E886" t="s">
        <v>15</v>
      </c>
      <c r="F886" t="s">
        <v>27</v>
      </c>
      <c r="G886" t="s">
        <v>1156</v>
      </c>
      <c r="H886" s="3">
        <v>43881</v>
      </c>
      <c r="I886" t="s">
        <v>1153</v>
      </c>
      <c r="J886">
        <v>160</v>
      </c>
      <c r="K886" s="7">
        <v>295.64</v>
      </c>
      <c r="L886" s="2"/>
    </row>
    <row r="887" spans="1:12" x14ac:dyDescent="0.3">
      <c r="A887" t="s">
        <v>431</v>
      </c>
      <c r="B887" t="s">
        <v>132</v>
      </c>
      <c r="C887" s="2">
        <v>70</v>
      </c>
      <c r="D887" s="2" t="s">
        <v>1262</v>
      </c>
      <c r="E887" t="s">
        <v>15</v>
      </c>
      <c r="F887" t="s">
        <v>11</v>
      </c>
      <c r="G887" t="s">
        <v>1157</v>
      </c>
      <c r="H887" s="3">
        <v>43881</v>
      </c>
      <c r="I887" t="s">
        <v>1153</v>
      </c>
      <c r="J887">
        <v>160</v>
      </c>
      <c r="K887" s="7">
        <v>378.55</v>
      </c>
      <c r="L887" s="2"/>
    </row>
    <row r="888" spans="1:12" x14ac:dyDescent="0.3">
      <c r="A888" t="s">
        <v>436</v>
      </c>
      <c r="B888" t="s">
        <v>130</v>
      </c>
      <c r="C888" s="2">
        <v>25</v>
      </c>
      <c r="D888" s="2" t="s">
        <v>1259</v>
      </c>
      <c r="E888" t="s">
        <v>10</v>
      </c>
      <c r="F888" t="s">
        <v>16</v>
      </c>
      <c r="G888" t="s">
        <v>1157</v>
      </c>
      <c r="H888" s="3">
        <v>43845</v>
      </c>
      <c r="I888" t="s">
        <v>1153</v>
      </c>
      <c r="J888">
        <v>180</v>
      </c>
      <c r="K888" s="7">
        <v>56.5</v>
      </c>
      <c r="L888" s="2"/>
    </row>
    <row r="889" spans="1:12" x14ac:dyDescent="0.3">
      <c r="A889" t="s">
        <v>439</v>
      </c>
      <c r="B889" t="s">
        <v>303</v>
      </c>
      <c r="C889" s="2">
        <v>60</v>
      </c>
      <c r="D889" s="2" t="s">
        <v>1262</v>
      </c>
      <c r="E889" t="s">
        <v>10</v>
      </c>
      <c r="F889" t="s">
        <v>11</v>
      </c>
      <c r="G889" t="s">
        <v>1157</v>
      </c>
      <c r="H889" s="3">
        <v>43881</v>
      </c>
      <c r="I889" t="s">
        <v>1153</v>
      </c>
      <c r="J889">
        <v>180</v>
      </c>
      <c r="K889" s="7">
        <v>52.92</v>
      </c>
      <c r="L889" s="2"/>
    </row>
    <row r="890" spans="1:12" x14ac:dyDescent="0.3">
      <c r="A890" t="s">
        <v>440</v>
      </c>
      <c r="B890" t="s">
        <v>124</v>
      </c>
      <c r="C890" s="2">
        <v>25</v>
      </c>
      <c r="D890" s="2" t="s">
        <v>1259</v>
      </c>
      <c r="E890" t="s">
        <v>15</v>
      </c>
      <c r="F890" t="s">
        <v>20</v>
      </c>
      <c r="G890" t="s">
        <v>1156</v>
      </c>
      <c r="H890" s="3">
        <v>43195</v>
      </c>
      <c r="I890" t="s">
        <v>1153</v>
      </c>
      <c r="J890">
        <v>200</v>
      </c>
      <c r="K890" s="7">
        <v>81.62</v>
      </c>
      <c r="L890" s="2"/>
    </row>
    <row r="891" spans="1:12" x14ac:dyDescent="0.3">
      <c r="A891" t="s">
        <v>442</v>
      </c>
      <c r="B891" t="s">
        <v>9</v>
      </c>
      <c r="C891" s="2">
        <v>25</v>
      </c>
      <c r="D891" s="2" t="s">
        <v>1259</v>
      </c>
      <c r="E891" t="s">
        <v>15</v>
      </c>
      <c r="F891" t="s">
        <v>1272</v>
      </c>
      <c r="G891" t="s">
        <v>1156</v>
      </c>
      <c r="H891" s="3">
        <v>43800</v>
      </c>
      <c r="I891" t="s">
        <v>1153</v>
      </c>
      <c r="J891">
        <v>180</v>
      </c>
      <c r="K891" s="7">
        <v>358.99</v>
      </c>
      <c r="L891" s="2"/>
    </row>
    <row r="892" spans="1:12" x14ac:dyDescent="0.3">
      <c r="A892" t="s">
        <v>446</v>
      </c>
      <c r="B892" t="s">
        <v>130</v>
      </c>
      <c r="C892" s="2">
        <v>35</v>
      </c>
      <c r="D892" s="2" t="s">
        <v>1261</v>
      </c>
      <c r="E892" t="s">
        <v>15</v>
      </c>
      <c r="F892" t="s">
        <v>27</v>
      </c>
      <c r="G892" t="s">
        <v>1272</v>
      </c>
      <c r="H892" s="3">
        <v>43549</v>
      </c>
      <c r="I892" t="s">
        <v>1153</v>
      </c>
      <c r="J892">
        <v>146</v>
      </c>
      <c r="K892" s="7">
        <v>183.45</v>
      </c>
      <c r="L892" s="2"/>
    </row>
    <row r="893" spans="1:12" x14ac:dyDescent="0.3">
      <c r="A893" t="s">
        <v>449</v>
      </c>
      <c r="B893" t="s">
        <v>124</v>
      </c>
      <c r="C893" s="2">
        <v>35</v>
      </c>
      <c r="D893" s="2" t="s">
        <v>1261</v>
      </c>
      <c r="E893" t="s">
        <v>10</v>
      </c>
      <c r="F893" t="s">
        <v>20</v>
      </c>
      <c r="G893" t="s">
        <v>1154</v>
      </c>
      <c r="H893" s="3">
        <v>43195</v>
      </c>
      <c r="I893" t="s">
        <v>1153</v>
      </c>
      <c r="J893">
        <v>180</v>
      </c>
      <c r="K893" s="7">
        <v>240.87</v>
      </c>
      <c r="L893" s="2"/>
    </row>
    <row r="894" spans="1:12" x14ac:dyDescent="0.3">
      <c r="A894" t="s">
        <v>451</v>
      </c>
      <c r="B894" t="s">
        <v>130</v>
      </c>
      <c r="C894" s="2">
        <v>40</v>
      </c>
      <c r="D894" s="2" t="s">
        <v>1260</v>
      </c>
      <c r="E894" t="s">
        <v>15</v>
      </c>
      <c r="F894" t="s">
        <v>11</v>
      </c>
      <c r="G894" t="s">
        <v>1157</v>
      </c>
      <c r="H894" s="3">
        <v>43800</v>
      </c>
      <c r="I894" t="s">
        <v>1153</v>
      </c>
      <c r="J894">
        <v>180</v>
      </c>
      <c r="K894" s="7">
        <v>297.38</v>
      </c>
      <c r="L894" s="2"/>
    </row>
    <row r="895" spans="1:12" x14ac:dyDescent="0.3">
      <c r="A895" t="s">
        <v>454</v>
      </c>
      <c r="B895" t="s">
        <v>122</v>
      </c>
      <c r="C895" s="2">
        <v>46</v>
      </c>
      <c r="D895" s="2" t="s">
        <v>1260</v>
      </c>
      <c r="E895" t="s">
        <v>10</v>
      </c>
      <c r="F895" t="s">
        <v>27</v>
      </c>
      <c r="G895" t="s">
        <v>1154</v>
      </c>
      <c r="H895" s="3">
        <v>43800</v>
      </c>
      <c r="I895" t="s">
        <v>1153</v>
      </c>
      <c r="J895">
        <v>180</v>
      </c>
      <c r="K895" s="7">
        <v>408.99</v>
      </c>
      <c r="L895" s="2"/>
    </row>
    <row r="896" spans="1:12" x14ac:dyDescent="0.3">
      <c r="A896" t="s">
        <v>463</v>
      </c>
      <c r="B896" t="s">
        <v>130</v>
      </c>
      <c r="C896" s="2">
        <v>35</v>
      </c>
      <c r="D896" s="2" t="s">
        <v>1261</v>
      </c>
      <c r="E896" t="s">
        <v>15</v>
      </c>
      <c r="F896" t="s">
        <v>27</v>
      </c>
      <c r="G896" t="s">
        <v>1154</v>
      </c>
      <c r="H896" s="3">
        <v>43195</v>
      </c>
      <c r="I896" t="s">
        <v>1153</v>
      </c>
      <c r="J896">
        <v>146</v>
      </c>
      <c r="K896" s="7">
        <v>394.23</v>
      </c>
      <c r="L896" s="2"/>
    </row>
    <row r="897" spans="1:12" x14ac:dyDescent="0.3">
      <c r="A897" t="s">
        <v>464</v>
      </c>
      <c r="B897" t="s">
        <v>303</v>
      </c>
      <c r="C897" s="2">
        <v>35</v>
      </c>
      <c r="D897" s="2" t="s">
        <v>1261</v>
      </c>
      <c r="E897" t="s">
        <v>15</v>
      </c>
      <c r="F897" t="s">
        <v>20</v>
      </c>
      <c r="G897" t="s">
        <v>1156</v>
      </c>
      <c r="H897" s="3">
        <v>43800</v>
      </c>
      <c r="I897" t="s">
        <v>1153</v>
      </c>
      <c r="J897">
        <v>220</v>
      </c>
      <c r="K897" s="7">
        <v>421.11</v>
      </c>
      <c r="L897" s="2"/>
    </row>
    <row r="898" spans="1:12" x14ac:dyDescent="0.3">
      <c r="A898" t="s">
        <v>468</v>
      </c>
      <c r="B898" t="s">
        <v>299</v>
      </c>
      <c r="C898" s="2">
        <v>40</v>
      </c>
      <c r="D898" s="2" t="s">
        <v>1260</v>
      </c>
      <c r="E898" t="s">
        <v>15</v>
      </c>
      <c r="F898" t="s">
        <v>1272</v>
      </c>
      <c r="G898" t="s">
        <v>1272</v>
      </c>
      <c r="H898" s="3">
        <v>43195</v>
      </c>
      <c r="I898" t="s">
        <v>1153</v>
      </c>
      <c r="J898">
        <v>200</v>
      </c>
      <c r="K898" s="7">
        <v>141.87</v>
      </c>
      <c r="L898" s="2"/>
    </row>
    <row r="899" spans="1:12" x14ac:dyDescent="0.3">
      <c r="A899" t="s">
        <v>477</v>
      </c>
      <c r="B899" t="s">
        <v>303</v>
      </c>
      <c r="C899" s="2">
        <v>70</v>
      </c>
      <c r="D899" s="2" t="s">
        <v>1262</v>
      </c>
      <c r="E899" t="s">
        <v>15</v>
      </c>
      <c r="F899" t="s">
        <v>16</v>
      </c>
      <c r="G899" t="s">
        <v>1157</v>
      </c>
      <c r="H899" s="3">
        <v>43881</v>
      </c>
      <c r="I899" t="s">
        <v>1153</v>
      </c>
      <c r="J899">
        <v>160</v>
      </c>
      <c r="K899" s="7">
        <v>247.68</v>
      </c>
      <c r="L899" s="2"/>
    </row>
    <row r="900" spans="1:12" x14ac:dyDescent="0.3">
      <c r="A900" t="s">
        <v>479</v>
      </c>
      <c r="B900" t="s">
        <v>9</v>
      </c>
      <c r="C900" s="2">
        <v>25</v>
      </c>
      <c r="D900" s="2" t="s">
        <v>1259</v>
      </c>
      <c r="E900" t="s">
        <v>10</v>
      </c>
      <c r="F900" t="s">
        <v>27</v>
      </c>
      <c r="G900" t="s">
        <v>1155</v>
      </c>
      <c r="H900" s="3">
        <v>43800</v>
      </c>
      <c r="I900" t="s">
        <v>1153</v>
      </c>
      <c r="J900">
        <v>200</v>
      </c>
      <c r="K900" s="7">
        <v>365.23</v>
      </c>
      <c r="L900" s="2"/>
    </row>
    <row r="901" spans="1:12" x14ac:dyDescent="0.3">
      <c r="A901" t="s">
        <v>483</v>
      </c>
      <c r="B901" t="s">
        <v>132</v>
      </c>
      <c r="C901" s="2">
        <v>35</v>
      </c>
      <c r="D901" s="2" t="s">
        <v>1261</v>
      </c>
      <c r="E901" t="s">
        <v>15</v>
      </c>
      <c r="F901" t="s">
        <v>20</v>
      </c>
      <c r="G901" t="s">
        <v>1156</v>
      </c>
      <c r="H901" s="3">
        <v>43195</v>
      </c>
      <c r="I901" t="s">
        <v>1153</v>
      </c>
      <c r="J901">
        <v>146</v>
      </c>
      <c r="K901" s="7">
        <v>421.16</v>
      </c>
      <c r="L901" s="2"/>
    </row>
    <row r="902" spans="1:12" x14ac:dyDescent="0.3">
      <c r="A902" t="s">
        <v>490</v>
      </c>
      <c r="B902" t="s">
        <v>134</v>
      </c>
      <c r="C902" s="2">
        <v>40</v>
      </c>
      <c r="D902" s="2" t="s">
        <v>1260</v>
      </c>
      <c r="E902" t="s">
        <v>15</v>
      </c>
      <c r="F902" t="s">
        <v>16</v>
      </c>
      <c r="G902" t="s">
        <v>1155</v>
      </c>
      <c r="H902" s="3">
        <v>43800</v>
      </c>
      <c r="I902" t="s">
        <v>1153</v>
      </c>
      <c r="J902">
        <v>160</v>
      </c>
      <c r="K902" s="7">
        <v>153.82</v>
      </c>
      <c r="L902" s="2"/>
    </row>
    <row r="903" spans="1:12" x14ac:dyDescent="0.3">
      <c r="A903" t="s">
        <v>493</v>
      </c>
      <c r="B903" t="s">
        <v>120</v>
      </c>
      <c r="C903" s="2">
        <v>40</v>
      </c>
      <c r="D903" s="2" t="s">
        <v>1260</v>
      </c>
      <c r="E903" t="s">
        <v>15</v>
      </c>
      <c r="F903" t="s">
        <v>11</v>
      </c>
      <c r="G903" t="s">
        <v>1156</v>
      </c>
      <c r="H903" s="3">
        <v>43800</v>
      </c>
      <c r="I903" t="s">
        <v>1153</v>
      </c>
      <c r="J903">
        <v>160</v>
      </c>
      <c r="K903" s="7">
        <v>333.05</v>
      </c>
      <c r="L903" s="2"/>
    </row>
    <row r="904" spans="1:12" x14ac:dyDescent="0.3">
      <c r="A904" t="s">
        <v>500</v>
      </c>
      <c r="B904" t="s">
        <v>120</v>
      </c>
      <c r="C904" s="2">
        <v>60</v>
      </c>
      <c r="D904" s="2" t="s">
        <v>1262</v>
      </c>
      <c r="E904" t="s">
        <v>15</v>
      </c>
      <c r="F904" t="s">
        <v>11</v>
      </c>
      <c r="G904" t="s">
        <v>1156</v>
      </c>
      <c r="H904" s="3">
        <v>43845</v>
      </c>
      <c r="I904" t="s">
        <v>1153</v>
      </c>
      <c r="J904">
        <v>180</v>
      </c>
      <c r="K904" s="7">
        <v>172.82</v>
      </c>
      <c r="L904" s="2"/>
    </row>
    <row r="905" spans="1:12" x14ac:dyDescent="0.3">
      <c r="A905" t="s">
        <v>513</v>
      </c>
      <c r="B905" t="s">
        <v>126</v>
      </c>
      <c r="C905" s="2">
        <v>60</v>
      </c>
      <c r="D905" s="2" t="s">
        <v>1262</v>
      </c>
      <c r="E905" t="s">
        <v>10</v>
      </c>
      <c r="F905" t="s">
        <v>27</v>
      </c>
      <c r="G905" t="s">
        <v>1155</v>
      </c>
      <c r="H905" s="3">
        <v>43800</v>
      </c>
      <c r="I905" t="s">
        <v>1153</v>
      </c>
      <c r="J905">
        <v>146</v>
      </c>
      <c r="K905" s="7">
        <v>76.47</v>
      </c>
      <c r="L905" s="2"/>
    </row>
    <row r="906" spans="1:12" x14ac:dyDescent="0.3">
      <c r="A906" t="s">
        <v>520</v>
      </c>
      <c r="B906" t="s">
        <v>124</v>
      </c>
      <c r="C906" s="2">
        <v>25</v>
      </c>
      <c r="D906" s="2" t="s">
        <v>1259</v>
      </c>
      <c r="E906" t="s">
        <v>10</v>
      </c>
      <c r="F906" t="s">
        <v>27</v>
      </c>
      <c r="G906" t="s">
        <v>1156</v>
      </c>
      <c r="H906" s="3">
        <v>43881</v>
      </c>
      <c r="I906" t="s">
        <v>1153</v>
      </c>
      <c r="J906">
        <v>220</v>
      </c>
      <c r="K906" s="7">
        <v>113.05</v>
      </c>
      <c r="L906" s="2"/>
    </row>
    <row r="907" spans="1:12" x14ac:dyDescent="0.3">
      <c r="A907" t="s">
        <v>525</v>
      </c>
      <c r="B907" t="s">
        <v>126</v>
      </c>
      <c r="C907" s="2">
        <v>60</v>
      </c>
      <c r="D907" s="2" t="s">
        <v>1262</v>
      </c>
      <c r="E907" t="s">
        <v>15</v>
      </c>
      <c r="F907" t="s">
        <v>11</v>
      </c>
      <c r="G907" t="s">
        <v>1155</v>
      </c>
      <c r="H907" s="3">
        <v>43881</v>
      </c>
      <c r="I907" t="s">
        <v>1153</v>
      </c>
      <c r="J907">
        <v>160</v>
      </c>
      <c r="K907" s="7">
        <v>248.45</v>
      </c>
      <c r="L907" s="2"/>
    </row>
    <row r="908" spans="1:12" x14ac:dyDescent="0.3">
      <c r="A908" t="s">
        <v>534</v>
      </c>
      <c r="B908" t="s">
        <v>122</v>
      </c>
      <c r="C908" s="2">
        <v>40</v>
      </c>
      <c r="D908" s="2" t="s">
        <v>1260</v>
      </c>
      <c r="E908" t="s">
        <v>10</v>
      </c>
      <c r="F908" t="s">
        <v>1272</v>
      </c>
      <c r="G908" t="s">
        <v>1154</v>
      </c>
      <c r="H908" s="3">
        <v>43195</v>
      </c>
      <c r="I908" t="s">
        <v>1153</v>
      </c>
      <c r="J908">
        <v>146</v>
      </c>
      <c r="K908" s="7">
        <v>209.4</v>
      </c>
      <c r="L908" s="2"/>
    </row>
    <row r="909" spans="1:12" x14ac:dyDescent="0.3">
      <c r="A909" t="s">
        <v>535</v>
      </c>
      <c r="B909" t="s">
        <v>130</v>
      </c>
      <c r="C909" s="2">
        <v>40</v>
      </c>
      <c r="D909" s="2" t="s">
        <v>1260</v>
      </c>
      <c r="E909" t="s">
        <v>15</v>
      </c>
      <c r="F909" t="s">
        <v>27</v>
      </c>
      <c r="G909" t="s">
        <v>1157</v>
      </c>
      <c r="H909" s="3">
        <v>43881</v>
      </c>
      <c r="I909" t="s">
        <v>1153</v>
      </c>
      <c r="J909">
        <v>160</v>
      </c>
      <c r="K909" s="7">
        <v>362.8</v>
      </c>
      <c r="L909" s="2"/>
    </row>
    <row r="910" spans="1:12" x14ac:dyDescent="0.3">
      <c r="A910" t="s">
        <v>541</v>
      </c>
      <c r="B910" t="s">
        <v>124</v>
      </c>
      <c r="C910" s="2">
        <v>35</v>
      </c>
      <c r="D910" s="2" t="s">
        <v>1261</v>
      </c>
      <c r="E910" t="s">
        <v>15</v>
      </c>
      <c r="F910" t="s">
        <v>20</v>
      </c>
      <c r="G910" t="s">
        <v>1154</v>
      </c>
      <c r="H910" s="3">
        <v>43549</v>
      </c>
      <c r="I910" t="s">
        <v>1153</v>
      </c>
      <c r="J910">
        <v>160</v>
      </c>
      <c r="K910" s="7">
        <v>111.2</v>
      </c>
      <c r="L910" s="2"/>
    </row>
    <row r="911" spans="1:12" x14ac:dyDescent="0.3">
      <c r="A911" t="s">
        <v>544</v>
      </c>
      <c r="B911" t="s">
        <v>124</v>
      </c>
      <c r="C911" s="2">
        <v>46</v>
      </c>
      <c r="D911" s="2" t="s">
        <v>1260</v>
      </c>
      <c r="E911" t="s">
        <v>10</v>
      </c>
      <c r="F911" t="s">
        <v>1272</v>
      </c>
      <c r="G911" t="s">
        <v>1154</v>
      </c>
      <c r="H911" s="3">
        <v>43800</v>
      </c>
      <c r="I911" t="s">
        <v>1153</v>
      </c>
      <c r="J911">
        <v>146</v>
      </c>
      <c r="K911" s="7">
        <v>277.92</v>
      </c>
      <c r="L911" s="2"/>
    </row>
    <row r="912" spans="1:12" x14ac:dyDescent="0.3">
      <c r="A912" t="s">
        <v>558</v>
      </c>
      <c r="B912" t="s">
        <v>120</v>
      </c>
      <c r="C912" s="2">
        <v>46</v>
      </c>
      <c r="D912" s="2" t="s">
        <v>1260</v>
      </c>
      <c r="E912" t="s">
        <v>15</v>
      </c>
      <c r="F912" t="s">
        <v>1272</v>
      </c>
      <c r="G912" t="s">
        <v>1154</v>
      </c>
      <c r="H912" s="3">
        <v>43881</v>
      </c>
      <c r="I912" t="s">
        <v>1153</v>
      </c>
      <c r="J912">
        <v>200</v>
      </c>
      <c r="K912" s="7">
        <v>445.51</v>
      </c>
      <c r="L912" s="2"/>
    </row>
    <row r="913" spans="1:12" x14ac:dyDescent="0.3">
      <c r="A913" t="s">
        <v>560</v>
      </c>
      <c r="B913" t="s">
        <v>299</v>
      </c>
      <c r="C913" s="2">
        <v>25</v>
      </c>
      <c r="D913" s="2" t="s">
        <v>1259</v>
      </c>
      <c r="E913" t="s">
        <v>15</v>
      </c>
      <c r="F913" t="s">
        <v>11</v>
      </c>
      <c r="G913" t="s">
        <v>1156</v>
      </c>
      <c r="H913" s="3">
        <v>43195</v>
      </c>
      <c r="I913" t="s">
        <v>1153</v>
      </c>
      <c r="J913">
        <v>180</v>
      </c>
      <c r="K913" s="7">
        <v>449.54</v>
      </c>
      <c r="L913" s="2"/>
    </row>
    <row r="914" spans="1:12" x14ac:dyDescent="0.3">
      <c r="A914" t="s">
        <v>563</v>
      </c>
      <c r="B914" t="s">
        <v>132</v>
      </c>
      <c r="C914" s="2">
        <v>35</v>
      </c>
      <c r="D914" s="2" t="s">
        <v>1261</v>
      </c>
      <c r="E914" t="s">
        <v>15</v>
      </c>
      <c r="F914" t="s">
        <v>27</v>
      </c>
      <c r="G914" t="s">
        <v>1156</v>
      </c>
      <c r="H914" s="3">
        <v>43549</v>
      </c>
      <c r="I914" t="s">
        <v>1153</v>
      </c>
      <c r="J914">
        <v>160</v>
      </c>
      <c r="K914" s="7">
        <v>352.46</v>
      </c>
      <c r="L914" s="2"/>
    </row>
    <row r="915" spans="1:12" x14ac:dyDescent="0.3">
      <c r="A915" t="s">
        <v>566</v>
      </c>
      <c r="B915" t="s">
        <v>9</v>
      </c>
      <c r="C915" s="2">
        <v>70</v>
      </c>
      <c r="D915" s="2" t="s">
        <v>1262</v>
      </c>
      <c r="E915" t="s">
        <v>15</v>
      </c>
      <c r="F915" t="s">
        <v>27</v>
      </c>
      <c r="G915" t="s">
        <v>1155</v>
      </c>
      <c r="H915" s="3">
        <v>43549</v>
      </c>
      <c r="I915" t="s">
        <v>1153</v>
      </c>
      <c r="J915">
        <v>146</v>
      </c>
      <c r="K915" s="7">
        <v>368.6</v>
      </c>
      <c r="L915" s="2"/>
    </row>
    <row r="916" spans="1:12" x14ac:dyDescent="0.3">
      <c r="A916" t="s">
        <v>577</v>
      </c>
      <c r="B916" t="s">
        <v>299</v>
      </c>
      <c r="C916" s="2">
        <v>25</v>
      </c>
      <c r="D916" s="2" t="s">
        <v>1259</v>
      </c>
      <c r="E916" t="s">
        <v>15</v>
      </c>
      <c r="F916" t="s">
        <v>1272</v>
      </c>
      <c r="G916" t="s">
        <v>1154</v>
      </c>
      <c r="H916" s="3">
        <v>43195</v>
      </c>
      <c r="I916" t="s">
        <v>1153</v>
      </c>
      <c r="J916">
        <v>200</v>
      </c>
      <c r="K916" s="7">
        <v>223.22</v>
      </c>
      <c r="L916" s="2"/>
    </row>
    <row r="917" spans="1:12" x14ac:dyDescent="0.3">
      <c r="A917" t="s">
        <v>581</v>
      </c>
      <c r="B917" t="s">
        <v>126</v>
      </c>
      <c r="C917" s="2">
        <v>35</v>
      </c>
      <c r="D917" s="2" t="s">
        <v>1261</v>
      </c>
      <c r="E917" t="s">
        <v>15</v>
      </c>
      <c r="F917" t="s">
        <v>11</v>
      </c>
      <c r="G917" t="s">
        <v>1156</v>
      </c>
      <c r="H917" s="3">
        <v>43800</v>
      </c>
      <c r="I917" t="s">
        <v>1153</v>
      </c>
      <c r="J917">
        <v>200</v>
      </c>
      <c r="K917" s="7">
        <v>222.64</v>
      </c>
      <c r="L917" s="2"/>
    </row>
    <row r="918" spans="1:12" x14ac:dyDescent="0.3">
      <c r="A918" t="s">
        <v>599</v>
      </c>
      <c r="B918" t="s">
        <v>130</v>
      </c>
      <c r="C918" s="2">
        <v>60</v>
      </c>
      <c r="D918" s="2" t="s">
        <v>1262</v>
      </c>
      <c r="E918" t="s">
        <v>15</v>
      </c>
      <c r="F918" t="s">
        <v>11</v>
      </c>
      <c r="G918" t="s">
        <v>1272</v>
      </c>
      <c r="H918" s="3">
        <v>43845</v>
      </c>
      <c r="I918" t="s">
        <v>1153</v>
      </c>
      <c r="J918">
        <v>200</v>
      </c>
      <c r="K918" s="7">
        <v>485.05</v>
      </c>
      <c r="L918" s="2"/>
    </row>
    <row r="919" spans="1:12" x14ac:dyDescent="0.3">
      <c r="A919" t="s">
        <v>619</v>
      </c>
      <c r="B919" t="s">
        <v>299</v>
      </c>
      <c r="C919" s="2">
        <v>25</v>
      </c>
      <c r="D919" s="2" t="s">
        <v>1259</v>
      </c>
      <c r="E919" t="s">
        <v>15</v>
      </c>
      <c r="F919" t="s">
        <v>20</v>
      </c>
      <c r="G919" t="s">
        <v>1155</v>
      </c>
      <c r="H919" s="3">
        <v>43881</v>
      </c>
      <c r="I919" t="s">
        <v>1153</v>
      </c>
      <c r="J919">
        <v>200</v>
      </c>
      <c r="K919" s="7">
        <v>351.81</v>
      </c>
      <c r="L919" s="2"/>
    </row>
    <row r="920" spans="1:12" x14ac:dyDescent="0.3">
      <c r="A920" t="s">
        <v>621</v>
      </c>
      <c r="B920" t="s">
        <v>130</v>
      </c>
      <c r="C920" s="2">
        <v>46</v>
      </c>
      <c r="D920" s="2" t="s">
        <v>1260</v>
      </c>
      <c r="E920" t="s">
        <v>15</v>
      </c>
      <c r="F920" t="s">
        <v>20</v>
      </c>
      <c r="G920" t="s">
        <v>1155</v>
      </c>
      <c r="H920" s="3">
        <v>43195</v>
      </c>
      <c r="I920" t="s">
        <v>1153</v>
      </c>
      <c r="J920">
        <v>146</v>
      </c>
      <c r="K920" s="7">
        <v>150</v>
      </c>
      <c r="L920" s="2"/>
    </row>
    <row r="921" spans="1:12" x14ac:dyDescent="0.3">
      <c r="A921" t="s">
        <v>625</v>
      </c>
      <c r="B921" t="s">
        <v>299</v>
      </c>
      <c r="C921" s="2">
        <v>35</v>
      </c>
      <c r="D921" s="2" t="s">
        <v>1261</v>
      </c>
      <c r="E921" t="s">
        <v>15</v>
      </c>
      <c r="F921" t="s">
        <v>16</v>
      </c>
      <c r="G921" t="s">
        <v>1154</v>
      </c>
      <c r="H921" s="3">
        <v>43800</v>
      </c>
      <c r="I921" t="s">
        <v>1153</v>
      </c>
      <c r="J921">
        <v>146</v>
      </c>
      <c r="K921" s="7">
        <v>155.84</v>
      </c>
      <c r="L921" s="2"/>
    </row>
    <row r="922" spans="1:12" x14ac:dyDescent="0.3">
      <c r="A922" t="s">
        <v>628</v>
      </c>
      <c r="B922" t="s">
        <v>122</v>
      </c>
      <c r="C922" s="2">
        <v>40</v>
      </c>
      <c r="D922" s="2" t="s">
        <v>1260</v>
      </c>
      <c r="E922" t="s">
        <v>10</v>
      </c>
      <c r="F922" t="s">
        <v>16</v>
      </c>
      <c r="G922" t="s">
        <v>1155</v>
      </c>
      <c r="H922" s="3">
        <v>43800</v>
      </c>
      <c r="I922" t="s">
        <v>1153</v>
      </c>
      <c r="J922">
        <v>220</v>
      </c>
      <c r="K922" s="7">
        <v>99.05</v>
      </c>
      <c r="L922" s="2"/>
    </row>
    <row r="923" spans="1:12" x14ac:dyDescent="0.3">
      <c r="A923" t="s">
        <v>639</v>
      </c>
      <c r="B923" t="s">
        <v>9</v>
      </c>
      <c r="C923" s="2">
        <v>46</v>
      </c>
      <c r="D923" s="2" t="s">
        <v>1260</v>
      </c>
      <c r="E923" t="s">
        <v>10</v>
      </c>
      <c r="F923" t="s">
        <v>1272</v>
      </c>
      <c r="G923" t="s">
        <v>1272</v>
      </c>
      <c r="H923" s="3">
        <v>43845</v>
      </c>
      <c r="I923" t="s">
        <v>1153</v>
      </c>
      <c r="J923">
        <v>160</v>
      </c>
      <c r="K923" s="7">
        <v>141.4</v>
      </c>
      <c r="L923" s="2"/>
    </row>
    <row r="924" spans="1:12" x14ac:dyDescent="0.3">
      <c r="A924" t="s">
        <v>643</v>
      </c>
      <c r="B924" t="s">
        <v>9</v>
      </c>
      <c r="C924" s="2">
        <v>35</v>
      </c>
      <c r="D924" s="2" t="s">
        <v>1261</v>
      </c>
      <c r="E924" t="s">
        <v>10</v>
      </c>
      <c r="F924" t="s">
        <v>1272</v>
      </c>
      <c r="G924" t="s">
        <v>1156</v>
      </c>
      <c r="H924" s="3">
        <v>43881</v>
      </c>
      <c r="I924" t="s">
        <v>1153</v>
      </c>
      <c r="J924">
        <v>220</v>
      </c>
      <c r="K924" s="7">
        <v>334.02</v>
      </c>
      <c r="L924" s="2"/>
    </row>
    <row r="925" spans="1:12" x14ac:dyDescent="0.3">
      <c r="A925" t="s">
        <v>649</v>
      </c>
      <c r="B925" t="s">
        <v>120</v>
      </c>
      <c r="C925" s="2">
        <v>25</v>
      </c>
      <c r="D925" s="2" t="s">
        <v>1259</v>
      </c>
      <c r="E925" t="s">
        <v>15</v>
      </c>
      <c r="F925" t="s">
        <v>11</v>
      </c>
      <c r="G925" t="s">
        <v>1154</v>
      </c>
      <c r="H925" s="3">
        <v>43195</v>
      </c>
      <c r="I925" t="s">
        <v>1153</v>
      </c>
      <c r="J925">
        <v>220</v>
      </c>
      <c r="K925" s="7">
        <v>386.31</v>
      </c>
      <c r="L925" s="2"/>
    </row>
    <row r="926" spans="1:12" x14ac:dyDescent="0.3">
      <c r="A926" t="s">
        <v>650</v>
      </c>
      <c r="B926" t="s">
        <v>120</v>
      </c>
      <c r="C926" s="2">
        <v>35</v>
      </c>
      <c r="D926" s="2" t="s">
        <v>1261</v>
      </c>
      <c r="E926" t="s">
        <v>15</v>
      </c>
      <c r="F926" t="s">
        <v>11</v>
      </c>
      <c r="G926" t="s">
        <v>1154</v>
      </c>
      <c r="H926" s="3">
        <v>43800</v>
      </c>
      <c r="I926" t="s">
        <v>1153</v>
      </c>
      <c r="J926">
        <v>220</v>
      </c>
      <c r="K926" s="7">
        <v>490.6</v>
      </c>
      <c r="L926" s="2"/>
    </row>
    <row r="927" spans="1:12" x14ac:dyDescent="0.3">
      <c r="A927" t="s">
        <v>653</v>
      </c>
      <c r="B927" t="s">
        <v>134</v>
      </c>
      <c r="C927" s="2">
        <v>46</v>
      </c>
      <c r="D927" s="2" t="s">
        <v>1260</v>
      </c>
      <c r="E927" t="s">
        <v>15</v>
      </c>
      <c r="F927" t="s">
        <v>1272</v>
      </c>
      <c r="G927" t="s">
        <v>1156</v>
      </c>
      <c r="H927" s="3">
        <v>43845</v>
      </c>
      <c r="I927" t="s">
        <v>1153</v>
      </c>
      <c r="J927">
        <v>146</v>
      </c>
      <c r="K927" s="7">
        <v>433.51</v>
      </c>
      <c r="L927" s="2"/>
    </row>
    <row r="928" spans="1:12" x14ac:dyDescent="0.3">
      <c r="A928" t="s">
        <v>668</v>
      </c>
      <c r="B928" t="s">
        <v>1222</v>
      </c>
      <c r="C928" s="2">
        <v>60</v>
      </c>
      <c r="D928" s="2" t="s">
        <v>1262</v>
      </c>
      <c r="E928" t="s">
        <v>10</v>
      </c>
      <c r="F928" t="s">
        <v>27</v>
      </c>
      <c r="G928" t="s">
        <v>1155</v>
      </c>
      <c r="H928" s="3">
        <v>43800</v>
      </c>
      <c r="I928" t="s">
        <v>1153</v>
      </c>
      <c r="J928">
        <v>160</v>
      </c>
      <c r="K928" s="7">
        <v>421.41</v>
      </c>
      <c r="L928" s="2"/>
    </row>
    <row r="929" spans="1:12" x14ac:dyDescent="0.3">
      <c r="A929" t="s">
        <v>676</v>
      </c>
      <c r="B929" t="s">
        <v>39</v>
      </c>
      <c r="C929" s="2">
        <v>60</v>
      </c>
      <c r="D929" s="2" t="s">
        <v>1262</v>
      </c>
      <c r="E929" t="s">
        <v>15</v>
      </c>
      <c r="F929" t="s">
        <v>16</v>
      </c>
      <c r="G929" t="s">
        <v>1154</v>
      </c>
      <c r="H929" s="3">
        <v>43549</v>
      </c>
      <c r="I929" t="s">
        <v>1153</v>
      </c>
      <c r="J929">
        <v>180</v>
      </c>
      <c r="K929" s="7">
        <v>207.3</v>
      </c>
      <c r="L929" s="2"/>
    </row>
    <row r="930" spans="1:12" x14ac:dyDescent="0.3">
      <c r="A930" t="s">
        <v>681</v>
      </c>
      <c r="B930" t="s">
        <v>49</v>
      </c>
      <c r="C930" s="2">
        <v>35</v>
      </c>
      <c r="D930" s="2" t="s">
        <v>1261</v>
      </c>
      <c r="E930" t="s">
        <v>15</v>
      </c>
      <c r="F930" t="s">
        <v>16</v>
      </c>
      <c r="G930" t="s">
        <v>1154</v>
      </c>
      <c r="H930" s="3">
        <v>43881</v>
      </c>
      <c r="I930" t="s">
        <v>1153</v>
      </c>
      <c r="J930">
        <v>180</v>
      </c>
      <c r="K930" s="7">
        <v>445.34</v>
      </c>
      <c r="L930" s="2"/>
    </row>
    <row r="931" spans="1:12" x14ac:dyDescent="0.3">
      <c r="A931" t="s">
        <v>705</v>
      </c>
      <c r="B931" t="s">
        <v>90</v>
      </c>
      <c r="C931" s="2">
        <v>35</v>
      </c>
      <c r="D931" s="2" t="s">
        <v>1261</v>
      </c>
      <c r="E931" t="s">
        <v>10</v>
      </c>
      <c r="F931" t="s">
        <v>20</v>
      </c>
      <c r="G931" t="s">
        <v>1156</v>
      </c>
      <c r="H931" s="3">
        <v>43800</v>
      </c>
      <c r="I931" t="s">
        <v>1153</v>
      </c>
      <c r="J931">
        <v>146</v>
      </c>
      <c r="K931" s="7">
        <v>206.85</v>
      </c>
      <c r="L931" s="2"/>
    </row>
    <row r="932" spans="1:12" x14ac:dyDescent="0.3">
      <c r="A932" t="s">
        <v>706</v>
      </c>
      <c r="B932" t="s">
        <v>92</v>
      </c>
      <c r="C932" s="2">
        <v>60</v>
      </c>
      <c r="D932" s="2" t="s">
        <v>1262</v>
      </c>
      <c r="E932" t="s">
        <v>10</v>
      </c>
      <c r="F932" t="s">
        <v>27</v>
      </c>
      <c r="G932" t="s">
        <v>1155</v>
      </c>
      <c r="H932" s="3">
        <v>43549</v>
      </c>
      <c r="I932" t="s">
        <v>1153</v>
      </c>
      <c r="J932">
        <v>200</v>
      </c>
      <c r="K932" s="7">
        <v>163.22999999999999</v>
      </c>
      <c r="L932" s="2"/>
    </row>
    <row r="933" spans="1:12" x14ac:dyDescent="0.3">
      <c r="A933" t="s">
        <v>710</v>
      </c>
      <c r="B933" t="s">
        <v>1231</v>
      </c>
      <c r="C933" s="2">
        <v>40</v>
      </c>
      <c r="D933" s="2" t="s">
        <v>1260</v>
      </c>
      <c r="E933" t="s">
        <v>15</v>
      </c>
      <c r="F933" t="s">
        <v>20</v>
      </c>
      <c r="G933" t="s">
        <v>1156</v>
      </c>
      <c r="H933" s="3">
        <v>43549</v>
      </c>
      <c r="I933" t="s">
        <v>1153</v>
      </c>
      <c r="J933">
        <v>146</v>
      </c>
      <c r="K933" s="7">
        <v>208.24</v>
      </c>
      <c r="L933" s="2"/>
    </row>
    <row r="934" spans="1:12" x14ac:dyDescent="0.3">
      <c r="A934" t="s">
        <v>719</v>
      </c>
      <c r="B934" t="s">
        <v>116</v>
      </c>
      <c r="C934" s="2">
        <v>60</v>
      </c>
      <c r="D934" s="2" t="s">
        <v>1262</v>
      </c>
      <c r="E934" t="s">
        <v>15</v>
      </c>
      <c r="F934" t="s">
        <v>1272</v>
      </c>
      <c r="G934" t="s">
        <v>1157</v>
      </c>
      <c r="H934" s="3">
        <v>43195</v>
      </c>
      <c r="I934" t="s">
        <v>1153</v>
      </c>
      <c r="J934">
        <v>200</v>
      </c>
      <c r="K934" s="7">
        <v>53.03</v>
      </c>
      <c r="L934" s="2"/>
    </row>
    <row r="935" spans="1:12" x14ac:dyDescent="0.3">
      <c r="A935" t="s">
        <v>721</v>
      </c>
      <c r="B935" t="s">
        <v>120</v>
      </c>
      <c r="C935" s="2">
        <v>46</v>
      </c>
      <c r="D935" s="2" t="s">
        <v>1260</v>
      </c>
      <c r="E935" t="s">
        <v>15</v>
      </c>
      <c r="F935" t="s">
        <v>1272</v>
      </c>
      <c r="G935" t="s">
        <v>1155</v>
      </c>
      <c r="H935" s="3">
        <v>43549</v>
      </c>
      <c r="I935" t="s">
        <v>1153</v>
      </c>
      <c r="J935">
        <v>180</v>
      </c>
      <c r="K935" s="7">
        <v>79.34</v>
      </c>
      <c r="L935" s="2"/>
    </row>
    <row r="936" spans="1:12" x14ac:dyDescent="0.3">
      <c r="A936" t="s">
        <v>722</v>
      </c>
      <c r="B936" t="s">
        <v>122</v>
      </c>
      <c r="C936" s="2">
        <v>40</v>
      </c>
      <c r="D936" s="2" t="s">
        <v>1260</v>
      </c>
      <c r="E936" t="s">
        <v>15</v>
      </c>
      <c r="F936" t="s">
        <v>11</v>
      </c>
      <c r="G936" t="s">
        <v>1156</v>
      </c>
      <c r="H936" s="3">
        <v>43549</v>
      </c>
      <c r="I936" t="s">
        <v>1153</v>
      </c>
      <c r="J936">
        <v>180</v>
      </c>
      <c r="K936" s="7">
        <v>440.53</v>
      </c>
      <c r="L936" s="2"/>
    </row>
    <row r="937" spans="1:12" x14ac:dyDescent="0.3">
      <c r="A937" t="s">
        <v>724</v>
      </c>
      <c r="B937" t="s">
        <v>126</v>
      </c>
      <c r="C937" s="2">
        <v>70</v>
      </c>
      <c r="D937" s="2" t="s">
        <v>1262</v>
      </c>
      <c r="E937" t="s">
        <v>10</v>
      </c>
      <c r="F937" t="s">
        <v>11</v>
      </c>
      <c r="G937" t="s">
        <v>1157</v>
      </c>
      <c r="H937" s="3">
        <v>43549</v>
      </c>
      <c r="I937" t="s">
        <v>1153</v>
      </c>
      <c r="J937">
        <v>146</v>
      </c>
      <c r="K937" s="7">
        <v>105.92</v>
      </c>
      <c r="L937" s="2"/>
    </row>
    <row r="938" spans="1:12" x14ac:dyDescent="0.3">
      <c r="A938" t="s">
        <v>726</v>
      </c>
      <c r="B938" t="s">
        <v>122</v>
      </c>
      <c r="C938" s="2">
        <v>25</v>
      </c>
      <c r="D938" s="2" t="s">
        <v>1259</v>
      </c>
      <c r="E938" t="s">
        <v>15</v>
      </c>
      <c r="F938" t="s">
        <v>16</v>
      </c>
      <c r="G938" t="s">
        <v>1156</v>
      </c>
      <c r="H938" s="3">
        <v>43800</v>
      </c>
      <c r="I938" t="s">
        <v>1153</v>
      </c>
      <c r="J938">
        <v>160</v>
      </c>
      <c r="K938" s="7">
        <v>132.88</v>
      </c>
      <c r="L938" s="2"/>
    </row>
    <row r="939" spans="1:12" x14ac:dyDescent="0.3">
      <c r="A939" t="s">
        <v>728</v>
      </c>
      <c r="B939" t="s">
        <v>132</v>
      </c>
      <c r="C939" s="2">
        <v>25</v>
      </c>
      <c r="D939" s="2" t="s">
        <v>1259</v>
      </c>
      <c r="E939" t="s">
        <v>10</v>
      </c>
      <c r="F939" t="s">
        <v>27</v>
      </c>
      <c r="G939" t="s">
        <v>1156</v>
      </c>
      <c r="H939" s="3">
        <v>43845</v>
      </c>
      <c r="I939" t="s">
        <v>1153</v>
      </c>
      <c r="J939">
        <v>146</v>
      </c>
      <c r="K939" s="7">
        <v>188.58</v>
      </c>
      <c r="L939" s="2"/>
    </row>
    <row r="940" spans="1:12" x14ac:dyDescent="0.3">
      <c r="A940" t="s">
        <v>730</v>
      </c>
      <c r="B940" t="s">
        <v>136</v>
      </c>
      <c r="C940" s="2">
        <v>46</v>
      </c>
      <c r="D940" s="2" t="s">
        <v>1260</v>
      </c>
      <c r="E940" t="s">
        <v>15</v>
      </c>
      <c r="F940" t="s">
        <v>20</v>
      </c>
      <c r="G940" t="s">
        <v>1157</v>
      </c>
      <c r="H940" s="3">
        <v>43195</v>
      </c>
      <c r="I940" t="s">
        <v>1153</v>
      </c>
      <c r="J940">
        <v>220</v>
      </c>
      <c r="K940" s="7">
        <v>491.51</v>
      </c>
      <c r="L940" s="2"/>
    </row>
    <row r="941" spans="1:12" x14ac:dyDescent="0.3">
      <c r="A941" t="s">
        <v>731</v>
      </c>
      <c r="B941" t="s">
        <v>138</v>
      </c>
      <c r="C941" s="2">
        <v>60</v>
      </c>
      <c r="D941" s="2" t="s">
        <v>1262</v>
      </c>
      <c r="E941" t="s">
        <v>15</v>
      </c>
      <c r="F941" t="s">
        <v>20</v>
      </c>
      <c r="G941" t="s">
        <v>1156</v>
      </c>
      <c r="H941" s="3">
        <v>43800</v>
      </c>
      <c r="I941" t="s">
        <v>1153</v>
      </c>
      <c r="J941">
        <v>146</v>
      </c>
      <c r="K941" s="7">
        <v>167.43</v>
      </c>
      <c r="L941" s="2"/>
    </row>
    <row r="942" spans="1:12" x14ac:dyDescent="0.3">
      <c r="A942" t="s">
        <v>737</v>
      </c>
      <c r="B942" t="s">
        <v>1233</v>
      </c>
      <c r="C942" s="2">
        <v>25</v>
      </c>
      <c r="D942" s="2" t="s">
        <v>1259</v>
      </c>
      <c r="E942" t="s">
        <v>15</v>
      </c>
      <c r="F942" t="s">
        <v>1272</v>
      </c>
      <c r="G942" t="s">
        <v>1272</v>
      </c>
      <c r="H942" s="3">
        <v>43881</v>
      </c>
      <c r="I942" t="s">
        <v>1153</v>
      </c>
      <c r="J942">
        <v>220</v>
      </c>
      <c r="K942" s="7">
        <v>300.70999999999998</v>
      </c>
      <c r="L942" s="2"/>
    </row>
    <row r="943" spans="1:12" x14ac:dyDescent="0.3">
      <c r="A943" t="s">
        <v>744</v>
      </c>
      <c r="B943" t="s">
        <v>161</v>
      </c>
      <c r="C943" s="2">
        <v>70</v>
      </c>
      <c r="D943" s="2" t="s">
        <v>1262</v>
      </c>
      <c r="E943" t="s">
        <v>15</v>
      </c>
      <c r="F943" t="s">
        <v>27</v>
      </c>
      <c r="G943" t="s">
        <v>1157</v>
      </c>
      <c r="H943" s="3">
        <v>43195</v>
      </c>
      <c r="I943" t="s">
        <v>1153</v>
      </c>
      <c r="J943">
        <v>160</v>
      </c>
      <c r="K943" s="7">
        <v>151.22999999999999</v>
      </c>
      <c r="L943" s="2"/>
    </row>
    <row r="944" spans="1:12" x14ac:dyDescent="0.3">
      <c r="A944" t="s">
        <v>747</v>
      </c>
      <c r="B944" t="s">
        <v>167</v>
      </c>
      <c r="C944" s="2">
        <v>46</v>
      </c>
      <c r="D944" s="2" t="s">
        <v>1260</v>
      </c>
      <c r="E944" t="s">
        <v>10</v>
      </c>
      <c r="F944" t="s">
        <v>16</v>
      </c>
      <c r="G944" t="s">
        <v>1272</v>
      </c>
      <c r="H944" s="3">
        <v>43195</v>
      </c>
      <c r="I944" t="s">
        <v>1153</v>
      </c>
      <c r="J944">
        <v>146</v>
      </c>
      <c r="K944" s="7">
        <v>362.02</v>
      </c>
      <c r="L944" s="2"/>
    </row>
    <row r="945" spans="1:12" x14ac:dyDescent="0.3">
      <c r="A945" t="s">
        <v>757</v>
      </c>
      <c r="B945" t="s">
        <v>186</v>
      </c>
      <c r="C945" s="2">
        <v>25</v>
      </c>
      <c r="D945" s="2" t="s">
        <v>1259</v>
      </c>
      <c r="E945" t="s">
        <v>15</v>
      </c>
      <c r="F945" t="s">
        <v>27</v>
      </c>
      <c r="G945" t="s">
        <v>1272</v>
      </c>
      <c r="H945" s="3">
        <v>43845</v>
      </c>
      <c r="I945" t="s">
        <v>1153</v>
      </c>
      <c r="J945">
        <v>200</v>
      </c>
      <c r="K945" s="7">
        <v>273.77999999999997</v>
      </c>
      <c r="L945" s="2"/>
    </row>
    <row r="946" spans="1:12" x14ac:dyDescent="0.3">
      <c r="A946" t="s">
        <v>758</v>
      </c>
      <c r="B946" t="s">
        <v>188</v>
      </c>
      <c r="C946" s="2">
        <v>70</v>
      </c>
      <c r="D946" s="2" t="s">
        <v>1262</v>
      </c>
      <c r="E946" t="s">
        <v>15</v>
      </c>
      <c r="F946" t="s">
        <v>16</v>
      </c>
      <c r="G946" t="s">
        <v>1272</v>
      </c>
      <c r="H946" s="3">
        <v>43881</v>
      </c>
      <c r="I946" t="s">
        <v>1153</v>
      </c>
      <c r="J946">
        <v>146</v>
      </c>
      <c r="K946" s="7">
        <v>95.13</v>
      </c>
      <c r="L946" s="2"/>
    </row>
    <row r="947" spans="1:12" x14ac:dyDescent="0.3">
      <c r="A947" t="s">
        <v>771</v>
      </c>
      <c r="B947" t="s">
        <v>1240</v>
      </c>
      <c r="C947" s="2">
        <v>46</v>
      </c>
      <c r="D947" s="2" t="s">
        <v>1260</v>
      </c>
      <c r="E947" t="s">
        <v>15</v>
      </c>
      <c r="F947" t="s">
        <v>27</v>
      </c>
      <c r="G947" t="s">
        <v>1154</v>
      </c>
      <c r="H947" s="3">
        <v>43549</v>
      </c>
      <c r="I947" t="s">
        <v>1153</v>
      </c>
      <c r="J947">
        <v>220</v>
      </c>
      <c r="K947" s="7">
        <v>423.75</v>
      </c>
      <c r="L947" s="2"/>
    </row>
    <row r="948" spans="1:12" x14ac:dyDescent="0.3">
      <c r="A948" t="s">
        <v>778</v>
      </c>
      <c r="B948" t="s">
        <v>225</v>
      </c>
      <c r="C948" s="2">
        <v>40</v>
      </c>
      <c r="D948" s="2" t="s">
        <v>1260</v>
      </c>
      <c r="E948" t="s">
        <v>10</v>
      </c>
      <c r="F948" t="s">
        <v>11</v>
      </c>
      <c r="G948" t="s">
        <v>1157</v>
      </c>
      <c r="H948" s="3">
        <v>43845</v>
      </c>
      <c r="I948" t="s">
        <v>1153</v>
      </c>
      <c r="J948">
        <v>146</v>
      </c>
      <c r="K948" s="7">
        <v>480.68</v>
      </c>
      <c r="L948" s="2"/>
    </row>
    <row r="949" spans="1:12" x14ac:dyDescent="0.3">
      <c r="A949" t="s">
        <v>779</v>
      </c>
      <c r="B949" t="s">
        <v>227</v>
      </c>
      <c r="C949" s="2">
        <v>40</v>
      </c>
      <c r="D949" s="2" t="s">
        <v>1260</v>
      </c>
      <c r="E949" t="s">
        <v>15</v>
      </c>
      <c r="F949" t="s">
        <v>16</v>
      </c>
      <c r="G949" t="s">
        <v>1272</v>
      </c>
      <c r="H949" s="3">
        <v>43800</v>
      </c>
      <c r="I949" t="s">
        <v>1153</v>
      </c>
      <c r="J949">
        <v>220</v>
      </c>
      <c r="K949" s="7">
        <v>172.19</v>
      </c>
      <c r="L949" s="2"/>
    </row>
    <row r="950" spans="1:12" x14ac:dyDescent="0.3">
      <c r="A950" t="s">
        <v>785</v>
      </c>
      <c r="B950" t="s">
        <v>238</v>
      </c>
      <c r="C950" s="2">
        <v>25</v>
      </c>
      <c r="D950" s="2" t="s">
        <v>1259</v>
      </c>
      <c r="E950" t="s">
        <v>15</v>
      </c>
      <c r="F950" t="s">
        <v>27</v>
      </c>
      <c r="G950" t="s">
        <v>1272</v>
      </c>
      <c r="H950" s="3">
        <v>43881</v>
      </c>
      <c r="I950" t="s">
        <v>1153</v>
      </c>
      <c r="J950">
        <v>180</v>
      </c>
      <c r="K950" s="7">
        <v>455.17</v>
      </c>
      <c r="L950" s="2"/>
    </row>
    <row r="951" spans="1:12" x14ac:dyDescent="0.3">
      <c r="A951" t="s">
        <v>812</v>
      </c>
      <c r="B951" t="s">
        <v>288</v>
      </c>
      <c r="C951" s="2">
        <v>60</v>
      </c>
      <c r="D951" s="2" t="s">
        <v>1262</v>
      </c>
      <c r="E951" t="s">
        <v>15</v>
      </c>
      <c r="F951" t="s">
        <v>1272</v>
      </c>
      <c r="G951" t="s">
        <v>1272</v>
      </c>
      <c r="H951" s="3">
        <v>43195</v>
      </c>
      <c r="I951" t="s">
        <v>1153</v>
      </c>
      <c r="J951">
        <v>160</v>
      </c>
      <c r="K951" s="7">
        <v>341.63</v>
      </c>
      <c r="L951" s="2"/>
    </row>
    <row r="952" spans="1:12" x14ac:dyDescent="0.3">
      <c r="A952" t="s">
        <v>814</v>
      </c>
      <c r="B952" t="s">
        <v>292</v>
      </c>
      <c r="C952" s="2">
        <v>35</v>
      </c>
      <c r="D952" s="2" t="s">
        <v>1261</v>
      </c>
      <c r="E952" t="s">
        <v>10</v>
      </c>
      <c r="F952" t="s">
        <v>16</v>
      </c>
      <c r="G952" t="s">
        <v>1157</v>
      </c>
      <c r="H952" s="3">
        <v>43845</v>
      </c>
      <c r="I952" t="s">
        <v>1153</v>
      </c>
      <c r="J952">
        <v>146</v>
      </c>
      <c r="K952" s="7">
        <v>113.43</v>
      </c>
      <c r="L952" s="2"/>
    </row>
    <row r="953" spans="1:12" x14ac:dyDescent="0.3">
      <c r="A953" t="s">
        <v>820</v>
      </c>
      <c r="B953" t="s">
        <v>124</v>
      </c>
      <c r="C953" s="2">
        <v>60</v>
      </c>
      <c r="D953" s="2" t="s">
        <v>1262</v>
      </c>
      <c r="E953" t="s">
        <v>15</v>
      </c>
      <c r="F953" t="s">
        <v>20</v>
      </c>
      <c r="G953" t="s">
        <v>1154</v>
      </c>
      <c r="H953" s="3">
        <v>43881</v>
      </c>
      <c r="I953" t="s">
        <v>1153</v>
      </c>
      <c r="J953">
        <v>180</v>
      </c>
      <c r="K953" s="7">
        <v>341.42</v>
      </c>
      <c r="L953" s="2"/>
    </row>
    <row r="954" spans="1:12" x14ac:dyDescent="0.3">
      <c r="A954" t="s">
        <v>827</v>
      </c>
      <c r="B954" t="s">
        <v>9</v>
      </c>
      <c r="C954" s="2">
        <v>35</v>
      </c>
      <c r="D954" s="2" t="s">
        <v>1261</v>
      </c>
      <c r="E954" t="s">
        <v>10</v>
      </c>
      <c r="F954" t="s">
        <v>27</v>
      </c>
      <c r="G954" t="s">
        <v>1157</v>
      </c>
      <c r="H954" s="3">
        <v>43845</v>
      </c>
      <c r="I954" t="s">
        <v>1153</v>
      </c>
      <c r="J954">
        <v>180</v>
      </c>
      <c r="K954" s="7">
        <v>491.49</v>
      </c>
      <c r="L954" s="2"/>
    </row>
    <row r="955" spans="1:12" x14ac:dyDescent="0.3">
      <c r="A955" t="s">
        <v>835</v>
      </c>
      <c r="B955" t="s">
        <v>120</v>
      </c>
      <c r="C955" s="2">
        <v>70</v>
      </c>
      <c r="D955" s="2" t="s">
        <v>1262</v>
      </c>
      <c r="E955" t="s">
        <v>15</v>
      </c>
      <c r="F955" t="s">
        <v>1272</v>
      </c>
      <c r="G955" t="s">
        <v>1156</v>
      </c>
      <c r="H955" s="3">
        <v>43195</v>
      </c>
      <c r="I955" t="s">
        <v>1153</v>
      </c>
      <c r="J955">
        <v>160</v>
      </c>
      <c r="K955" s="7">
        <v>100</v>
      </c>
      <c r="L955" s="2"/>
    </row>
    <row r="956" spans="1:12" x14ac:dyDescent="0.3">
      <c r="A956" t="s">
        <v>848</v>
      </c>
      <c r="B956" t="s">
        <v>120</v>
      </c>
      <c r="C956" s="2">
        <v>70</v>
      </c>
      <c r="D956" s="2" t="s">
        <v>1262</v>
      </c>
      <c r="E956" t="s">
        <v>10</v>
      </c>
      <c r="F956" t="s">
        <v>1272</v>
      </c>
      <c r="G956" t="s">
        <v>1154</v>
      </c>
      <c r="H956" s="3">
        <v>43195</v>
      </c>
      <c r="I956" t="s">
        <v>1153</v>
      </c>
      <c r="J956">
        <v>160</v>
      </c>
      <c r="K956" s="7">
        <v>60.28</v>
      </c>
      <c r="L956" s="2"/>
    </row>
    <row r="957" spans="1:12" x14ac:dyDescent="0.3">
      <c r="A957" t="s">
        <v>849</v>
      </c>
      <c r="B957" t="s">
        <v>124</v>
      </c>
      <c r="C957" s="2">
        <v>70</v>
      </c>
      <c r="D957" s="2" t="s">
        <v>1262</v>
      </c>
      <c r="E957" t="s">
        <v>15</v>
      </c>
      <c r="F957" t="s">
        <v>20</v>
      </c>
      <c r="G957" t="s">
        <v>1157</v>
      </c>
      <c r="H957" s="3">
        <v>43549</v>
      </c>
      <c r="I957" t="s">
        <v>1153</v>
      </c>
      <c r="J957">
        <v>220</v>
      </c>
      <c r="K957" s="7">
        <v>443.81</v>
      </c>
      <c r="L957" s="2"/>
    </row>
    <row r="958" spans="1:12" x14ac:dyDescent="0.3">
      <c r="A958" t="s">
        <v>859</v>
      </c>
      <c r="B958" t="s">
        <v>303</v>
      </c>
      <c r="C958" s="2">
        <v>70</v>
      </c>
      <c r="D958" s="2" t="s">
        <v>1262</v>
      </c>
      <c r="E958" t="s">
        <v>15</v>
      </c>
      <c r="F958" t="s">
        <v>27</v>
      </c>
      <c r="G958" t="s">
        <v>1154</v>
      </c>
      <c r="H958" s="3">
        <v>43549</v>
      </c>
      <c r="I958" t="s">
        <v>1153</v>
      </c>
      <c r="J958">
        <v>200</v>
      </c>
      <c r="K958" s="7">
        <v>60.09</v>
      </c>
      <c r="L958" s="2"/>
    </row>
    <row r="959" spans="1:12" x14ac:dyDescent="0.3">
      <c r="A959" t="s">
        <v>869</v>
      </c>
      <c r="B959" t="s">
        <v>130</v>
      </c>
      <c r="C959" s="2">
        <v>70</v>
      </c>
      <c r="D959" s="2" t="s">
        <v>1262</v>
      </c>
      <c r="E959" t="s">
        <v>15</v>
      </c>
      <c r="F959" t="s">
        <v>16</v>
      </c>
      <c r="G959" t="s">
        <v>1157</v>
      </c>
      <c r="H959" s="3">
        <v>43195</v>
      </c>
      <c r="I959" t="s">
        <v>1153</v>
      </c>
      <c r="J959">
        <v>200</v>
      </c>
      <c r="K959" s="7">
        <v>422.85</v>
      </c>
      <c r="L959" s="2"/>
    </row>
    <row r="960" spans="1:12" x14ac:dyDescent="0.3">
      <c r="A960" t="s">
        <v>872</v>
      </c>
      <c r="B960" t="s">
        <v>126</v>
      </c>
      <c r="C960" s="2">
        <v>70</v>
      </c>
      <c r="D960" s="2" t="s">
        <v>1262</v>
      </c>
      <c r="E960" t="s">
        <v>15</v>
      </c>
      <c r="F960" t="s">
        <v>1272</v>
      </c>
      <c r="G960" t="s">
        <v>1272</v>
      </c>
      <c r="H960" s="3">
        <v>43881</v>
      </c>
      <c r="I960" t="s">
        <v>1153</v>
      </c>
      <c r="J960">
        <v>200</v>
      </c>
      <c r="K960" s="7">
        <v>244.88</v>
      </c>
      <c r="L960" s="2"/>
    </row>
    <row r="961" spans="1:12" x14ac:dyDescent="0.3">
      <c r="A961" t="s">
        <v>874</v>
      </c>
      <c r="B961" t="s">
        <v>122</v>
      </c>
      <c r="C961" s="2">
        <v>60</v>
      </c>
      <c r="D961" s="2" t="s">
        <v>1262</v>
      </c>
      <c r="E961" t="s">
        <v>15</v>
      </c>
      <c r="F961" t="s">
        <v>16</v>
      </c>
      <c r="G961" t="s">
        <v>1156</v>
      </c>
      <c r="H961" s="3">
        <v>43800</v>
      </c>
      <c r="I961" t="s">
        <v>1153</v>
      </c>
      <c r="J961">
        <v>146</v>
      </c>
      <c r="K961" s="7">
        <v>413.22</v>
      </c>
      <c r="L961" s="2"/>
    </row>
    <row r="962" spans="1:12" x14ac:dyDescent="0.3">
      <c r="A962" t="s">
        <v>885</v>
      </c>
      <c r="B962" t="s">
        <v>130</v>
      </c>
      <c r="C962" s="2">
        <v>46</v>
      </c>
      <c r="D962" s="2" t="s">
        <v>1260</v>
      </c>
      <c r="E962" t="s">
        <v>10</v>
      </c>
      <c r="F962" t="s">
        <v>20</v>
      </c>
      <c r="G962" t="s">
        <v>1156</v>
      </c>
      <c r="H962" s="3">
        <v>43845</v>
      </c>
      <c r="I962" t="s">
        <v>1153</v>
      </c>
      <c r="J962">
        <v>160</v>
      </c>
      <c r="K962" s="7">
        <v>162.83000000000001</v>
      </c>
      <c r="L962" s="2"/>
    </row>
    <row r="963" spans="1:12" x14ac:dyDescent="0.3">
      <c r="A963" t="s">
        <v>887</v>
      </c>
      <c r="B963" t="s">
        <v>120</v>
      </c>
      <c r="C963" s="2">
        <v>70</v>
      </c>
      <c r="D963" s="2" t="s">
        <v>1262</v>
      </c>
      <c r="E963" t="s">
        <v>10</v>
      </c>
      <c r="F963" t="s">
        <v>1272</v>
      </c>
      <c r="G963" t="s">
        <v>1155</v>
      </c>
      <c r="H963" s="3">
        <v>43845</v>
      </c>
      <c r="I963" t="s">
        <v>1153</v>
      </c>
      <c r="J963">
        <v>200</v>
      </c>
      <c r="K963" s="7">
        <v>128.69</v>
      </c>
      <c r="L963" s="2"/>
    </row>
    <row r="964" spans="1:12" x14ac:dyDescent="0.3">
      <c r="A964" t="s">
        <v>889</v>
      </c>
      <c r="B964" t="s">
        <v>132</v>
      </c>
      <c r="C964" s="2">
        <v>70</v>
      </c>
      <c r="D964" s="2" t="s">
        <v>1262</v>
      </c>
      <c r="E964" t="s">
        <v>15</v>
      </c>
      <c r="F964" t="s">
        <v>11</v>
      </c>
      <c r="G964" t="s">
        <v>1157</v>
      </c>
      <c r="H964" s="3">
        <v>43800</v>
      </c>
      <c r="I964" t="s">
        <v>1153</v>
      </c>
      <c r="J964">
        <v>146</v>
      </c>
      <c r="K964" s="7">
        <v>89.15</v>
      </c>
      <c r="L964" s="2"/>
    </row>
    <row r="965" spans="1:12" x14ac:dyDescent="0.3">
      <c r="A965" t="s">
        <v>894</v>
      </c>
      <c r="B965" t="s">
        <v>122</v>
      </c>
      <c r="C965" s="2">
        <v>40</v>
      </c>
      <c r="D965" s="2" t="s">
        <v>1260</v>
      </c>
      <c r="E965" t="s">
        <v>15</v>
      </c>
      <c r="F965" t="s">
        <v>16</v>
      </c>
      <c r="G965" t="s">
        <v>1154</v>
      </c>
      <c r="H965" s="3">
        <v>43195</v>
      </c>
      <c r="I965" t="s">
        <v>1153</v>
      </c>
      <c r="J965">
        <v>146</v>
      </c>
      <c r="K965" s="7">
        <v>110.24</v>
      </c>
      <c r="L965" s="2"/>
    </row>
    <row r="966" spans="1:12" x14ac:dyDescent="0.3">
      <c r="A966" t="s">
        <v>911</v>
      </c>
      <c r="B966" t="s">
        <v>134</v>
      </c>
      <c r="C966" s="2">
        <v>70</v>
      </c>
      <c r="D966" s="2" t="s">
        <v>1262</v>
      </c>
      <c r="E966" t="s">
        <v>10</v>
      </c>
      <c r="F966" t="s">
        <v>11</v>
      </c>
      <c r="G966" t="s">
        <v>1157</v>
      </c>
      <c r="H966" s="3">
        <v>43195</v>
      </c>
      <c r="I966" t="s">
        <v>1153</v>
      </c>
      <c r="J966">
        <v>220</v>
      </c>
      <c r="K966" s="7">
        <v>347.45</v>
      </c>
      <c r="L966" s="2"/>
    </row>
    <row r="967" spans="1:12" x14ac:dyDescent="0.3">
      <c r="A967" t="s">
        <v>920</v>
      </c>
      <c r="B967" t="s">
        <v>132</v>
      </c>
      <c r="C967" s="2">
        <v>35</v>
      </c>
      <c r="D967" s="2" t="s">
        <v>1261</v>
      </c>
      <c r="E967" t="s">
        <v>15</v>
      </c>
      <c r="F967" t="s">
        <v>1272</v>
      </c>
      <c r="G967" t="s">
        <v>1156</v>
      </c>
      <c r="H967" s="3">
        <v>43881</v>
      </c>
      <c r="I967" t="s">
        <v>1153</v>
      </c>
      <c r="J967">
        <v>200</v>
      </c>
      <c r="K967" s="7">
        <v>264.74</v>
      </c>
      <c r="L967" s="2"/>
    </row>
    <row r="968" spans="1:12" x14ac:dyDescent="0.3">
      <c r="A968" t="s">
        <v>925</v>
      </c>
      <c r="B968" t="s">
        <v>9</v>
      </c>
      <c r="C968" s="2">
        <v>25</v>
      </c>
      <c r="D968" s="2" t="s">
        <v>1259</v>
      </c>
      <c r="E968" t="s">
        <v>10</v>
      </c>
      <c r="F968" t="s">
        <v>27</v>
      </c>
      <c r="G968" t="s">
        <v>1157</v>
      </c>
      <c r="H968" s="3">
        <v>43845</v>
      </c>
      <c r="I968" t="s">
        <v>1153</v>
      </c>
      <c r="J968">
        <v>220</v>
      </c>
      <c r="K968" s="7">
        <v>386.55</v>
      </c>
      <c r="L968" s="2"/>
    </row>
    <row r="969" spans="1:12" x14ac:dyDescent="0.3">
      <c r="A969" t="s">
        <v>935</v>
      </c>
      <c r="B969" t="s">
        <v>303</v>
      </c>
      <c r="C969" s="2">
        <v>35</v>
      </c>
      <c r="D969" s="2" t="s">
        <v>1261</v>
      </c>
      <c r="E969" t="s">
        <v>15</v>
      </c>
      <c r="F969" t="s">
        <v>27</v>
      </c>
      <c r="G969" t="s">
        <v>1155</v>
      </c>
      <c r="H969" s="3">
        <v>43800</v>
      </c>
      <c r="I969" t="s">
        <v>1153</v>
      </c>
      <c r="J969">
        <v>200</v>
      </c>
      <c r="K969" s="7">
        <v>187.22</v>
      </c>
      <c r="L969" s="2"/>
    </row>
    <row r="970" spans="1:12" x14ac:dyDescent="0.3">
      <c r="A970" t="s">
        <v>937</v>
      </c>
      <c r="B970" t="s">
        <v>122</v>
      </c>
      <c r="C970" s="2">
        <v>46</v>
      </c>
      <c r="D970" s="2" t="s">
        <v>1260</v>
      </c>
      <c r="E970" t="s">
        <v>10</v>
      </c>
      <c r="F970" t="s">
        <v>27</v>
      </c>
      <c r="G970" t="s">
        <v>1272</v>
      </c>
      <c r="H970" s="3">
        <v>43800</v>
      </c>
      <c r="I970" t="s">
        <v>1153</v>
      </c>
      <c r="J970">
        <v>146</v>
      </c>
      <c r="K970" s="7">
        <v>180.32</v>
      </c>
      <c r="L970" s="2"/>
    </row>
    <row r="971" spans="1:12" x14ac:dyDescent="0.3">
      <c r="A971" t="s">
        <v>954</v>
      </c>
      <c r="B971" t="s">
        <v>120</v>
      </c>
      <c r="C971" s="2">
        <v>60</v>
      </c>
      <c r="D971" s="2" t="s">
        <v>1262</v>
      </c>
      <c r="E971" t="s">
        <v>15</v>
      </c>
      <c r="F971" t="s">
        <v>20</v>
      </c>
      <c r="G971" t="s">
        <v>1154</v>
      </c>
      <c r="H971" s="3">
        <v>43800</v>
      </c>
      <c r="I971" t="s">
        <v>1153</v>
      </c>
      <c r="J971">
        <v>160</v>
      </c>
      <c r="K971" s="7">
        <v>286.41000000000003</v>
      </c>
      <c r="L971" s="2"/>
    </row>
    <row r="972" spans="1:12" x14ac:dyDescent="0.3">
      <c r="A972" t="s">
        <v>962</v>
      </c>
      <c r="B972" t="s">
        <v>299</v>
      </c>
      <c r="C972" s="2">
        <v>60</v>
      </c>
      <c r="D972" s="2" t="s">
        <v>1262</v>
      </c>
      <c r="E972" t="s">
        <v>15</v>
      </c>
      <c r="F972" t="s">
        <v>1272</v>
      </c>
      <c r="G972" t="s">
        <v>1157</v>
      </c>
      <c r="H972" s="3">
        <v>43549</v>
      </c>
      <c r="I972" t="s">
        <v>1153</v>
      </c>
      <c r="J972">
        <v>200</v>
      </c>
      <c r="K972" s="7">
        <v>412.26</v>
      </c>
      <c r="L972" s="2"/>
    </row>
    <row r="973" spans="1:12" x14ac:dyDescent="0.3">
      <c r="A973" t="s">
        <v>969</v>
      </c>
      <c r="B973" t="s">
        <v>122</v>
      </c>
      <c r="C973" s="2">
        <v>70</v>
      </c>
      <c r="D973" s="2" t="s">
        <v>1262</v>
      </c>
      <c r="E973" t="s">
        <v>15</v>
      </c>
      <c r="F973" t="s">
        <v>11</v>
      </c>
      <c r="G973" t="s">
        <v>1155</v>
      </c>
      <c r="H973" s="3">
        <v>43800</v>
      </c>
      <c r="I973" t="s">
        <v>1153</v>
      </c>
      <c r="J973">
        <v>146</v>
      </c>
      <c r="K973" s="7">
        <v>289.08</v>
      </c>
      <c r="L973" s="2"/>
    </row>
    <row r="974" spans="1:12" x14ac:dyDescent="0.3">
      <c r="A974" t="s">
        <v>971</v>
      </c>
      <c r="B974" t="s">
        <v>9</v>
      </c>
      <c r="C974" s="2">
        <v>25</v>
      </c>
      <c r="D974" s="2" t="s">
        <v>1259</v>
      </c>
      <c r="E974" t="s">
        <v>15</v>
      </c>
      <c r="F974" t="s">
        <v>1272</v>
      </c>
      <c r="G974" t="s">
        <v>1157</v>
      </c>
      <c r="H974" s="3">
        <v>43881</v>
      </c>
      <c r="I974" t="s">
        <v>1153</v>
      </c>
      <c r="J974">
        <v>200</v>
      </c>
      <c r="K974" s="7">
        <v>155.58000000000001</v>
      </c>
      <c r="L974" s="2"/>
    </row>
    <row r="975" spans="1:12" x14ac:dyDescent="0.3">
      <c r="A975" t="s">
        <v>975</v>
      </c>
      <c r="B975" t="s">
        <v>124</v>
      </c>
      <c r="C975" s="2">
        <v>40</v>
      </c>
      <c r="D975" s="2" t="s">
        <v>1260</v>
      </c>
      <c r="E975" t="s">
        <v>10</v>
      </c>
      <c r="F975" t="s">
        <v>27</v>
      </c>
      <c r="G975" t="s">
        <v>1154</v>
      </c>
      <c r="H975" s="3">
        <v>43195</v>
      </c>
      <c r="I975" t="s">
        <v>1153</v>
      </c>
      <c r="J975">
        <v>180</v>
      </c>
      <c r="K975" s="7">
        <v>170.64</v>
      </c>
      <c r="L975" s="2"/>
    </row>
    <row r="976" spans="1:12" x14ac:dyDescent="0.3">
      <c r="A976" t="s">
        <v>976</v>
      </c>
      <c r="B976" t="s">
        <v>132</v>
      </c>
      <c r="C976" s="2">
        <v>35</v>
      </c>
      <c r="D976" s="2" t="s">
        <v>1261</v>
      </c>
      <c r="E976" t="s">
        <v>10</v>
      </c>
      <c r="F976" t="s">
        <v>27</v>
      </c>
      <c r="G976" t="s">
        <v>1155</v>
      </c>
      <c r="H976" s="3">
        <v>43845</v>
      </c>
      <c r="I976" t="s">
        <v>1153</v>
      </c>
      <c r="J976">
        <v>180</v>
      </c>
      <c r="K976" s="7">
        <v>444.95</v>
      </c>
      <c r="L976" s="2"/>
    </row>
    <row r="977" spans="1:12" x14ac:dyDescent="0.3">
      <c r="A977" t="s">
        <v>987</v>
      </c>
      <c r="B977" t="s">
        <v>124</v>
      </c>
      <c r="C977" s="2">
        <v>60</v>
      </c>
      <c r="D977" s="2" t="s">
        <v>1262</v>
      </c>
      <c r="E977" t="s">
        <v>15</v>
      </c>
      <c r="F977" t="s">
        <v>1272</v>
      </c>
      <c r="G977" t="s">
        <v>1272</v>
      </c>
      <c r="H977" s="3">
        <v>43845</v>
      </c>
      <c r="I977" t="s">
        <v>1153</v>
      </c>
      <c r="J977">
        <v>200</v>
      </c>
      <c r="K977" s="7">
        <v>158.56</v>
      </c>
      <c r="L977" s="2"/>
    </row>
    <row r="978" spans="1:12" x14ac:dyDescent="0.3">
      <c r="A978" t="s">
        <v>992</v>
      </c>
      <c r="B978" t="s">
        <v>122</v>
      </c>
      <c r="C978" s="2">
        <v>46</v>
      </c>
      <c r="D978" s="2" t="s">
        <v>1260</v>
      </c>
      <c r="E978" t="s">
        <v>15</v>
      </c>
      <c r="F978" t="s">
        <v>16</v>
      </c>
      <c r="G978" t="s">
        <v>1272</v>
      </c>
      <c r="H978" s="3">
        <v>43549</v>
      </c>
      <c r="I978" t="s">
        <v>1153</v>
      </c>
      <c r="J978">
        <v>160</v>
      </c>
      <c r="K978" s="7">
        <v>442.49</v>
      </c>
      <c r="L978" s="2"/>
    </row>
    <row r="979" spans="1:12" x14ac:dyDescent="0.3">
      <c r="A979" t="s">
        <v>993</v>
      </c>
      <c r="B979" t="s">
        <v>120</v>
      </c>
      <c r="C979" s="2">
        <v>70</v>
      </c>
      <c r="D979" s="2" t="s">
        <v>1262</v>
      </c>
      <c r="E979" t="s">
        <v>15</v>
      </c>
      <c r="F979" t="s">
        <v>20</v>
      </c>
      <c r="G979" t="s">
        <v>1154</v>
      </c>
      <c r="H979" s="3">
        <v>43845</v>
      </c>
      <c r="I979" t="s">
        <v>1153</v>
      </c>
      <c r="J979">
        <v>146</v>
      </c>
      <c r="K979" s="7">
        <v>388.35</v>
      </c>
      <c r="L979" s="2"/>
    </row>
    <row r="980" spans="1:12" x14ac:dyDescent="0.3">
      <c r="A980" t="s">
        <v>1012</v>
      </c>
      <c r="B980" t="s">
        <v>134</v>
      </c>
      <c r="C980" s="2">
        <v>40</v>
      </c>
      <c r="D980" s="2" t="s">
        <v>1260</v>
      </c>
      <c r="E980" t="s">
        <v>10</v>
      </c>
      <c r="F980" t="s">
        <v>1272</v>
      </c>
      <c r="G980" t="s">
        <v>1157</v>
      </c>
      <c r="H980" s="3">
        <v>43549</v>
      </c>
      <c r="I980" t="s">
        <v>1153</v>
      </c>
      <c r="J980">
        <v>180</v>
      </c>
      <c r="K980" s="7">
        <v>444.7</v>
      </c>
      <c r="L980" s="2"/>
    </row>
    <row r="981" spans="1:12" x14ac:dyDescent="0.3">
      <c r="A981" t="s">
        <v>1013</v>
      </c>
      <c r="B981" t="s">
        <v>303</v>
      </c>
      <c r="C981" s="2">
        <v>70</v>
      </c>
      <c r="D981" s="2" t="s">
        <v>1262</v>
      </c>
      <c r="E981" t="s">
        <v>10</v>
      </c>
      <c r="F981" t="s">
        <v>27</v>
      </c>
      <c r="G981" t="s">
        <v>1157</v>
      </c>
      <c r="H981" s="3">
        <v>43881</v>
      </c>
      <c r="I981" t="s">
        <v>1153</v>
      </c>
      <c r="J981">
        <v>160</v>
      </c>
      <c r="K981" s="7">
        <v>213.51</v>
      </c>
      <c r="L981" s="2"/>
    </row>
    <row r="982" spans="1:12" x14ac:dyDescent="0.3">
      <c r="A982" t="s">
        <v>1014</v>
      </c>
      <c r="B982" t="s">
        <v>122</v>
      </c>
      <c r="C982" s="2">
        <v>60</v>
      </c>
      <c r="D982" s="2" t="s">
        <v>1262</v>
      </c>
      <c r="E982" t="s">
        <v>10</v>
      </c>
      <c r="F982" t="s">
        <v>16</v>
      </c>
      <c r="G982" t="s">
        <v>1155</v>
      </c>
      <c r="H982" s="3">
        <v>43800</v>
      </c>
      <c r="I982" t="s">
        <v>1153</v>
      </c>
      <c r="J982">
        <v>160</v>
      </c>
      <c r="K982" s="7">
        <v>84.98</v>
      </c>
      <c r="L982" s="2"/>
    </row>
    <row r="983" spans="1:12" x14ac:dyDescent="0.3">
      <c r="A983" t="s">
        <v>1020</v>
      </c>
      <c r="B983" t="s">
        <v>132</v>
      </c>
      <c r="C983" s="2">
        <v>25</v>
      </c>
      <c r="D983" s="2" t="s">
        <v>1259</v>
      </c>
      <c r="E983" t="s">
        <v>15</v>
      </c>
      <c r="F983" t="s">
        <v>1272</v>
      </c>
      <c r="G983" t="s">
        <v>1154</v>
      </c>
      <c r="H983" s="3">
        <v>43881</v>
      </c>
      <c r="I983" t="s">
        <v>1153</v>
      </c>
      <c r="J983">
        <v>180</v>
      </c>
      <c r="K983" s="7">
        <v>460.95</v>
      </c>
      <c r="L983" s="2"/>
    </row>
    <row r="984" spans="1:12" x14ac:dyDescent="0.3">
      <c r="A984" t="s">
        <v>1025</v>
      </c>
      <c r="B984" t="s">
        <v>126</v>
      </c>
      <c r="C984" s="2">
        <v>40</v>
      </c>
      <c r="D984" s="2" t="s">
        <v>1260</v>
      </c>
      <c r="E984" t="s">
        <v>10</v>
      </c>
      <c r="F984" t="s">
        <v>16</v>
      </c>
      <c r="G984" t="s">
        <v>1155</v>
      </c>
      <c r="H984" s="3">
        <v>43195</v>
      </c>
      <c r="I984" t="s">
        <v>1153</v>
      </c>
      <c r="J984">
        <v>200</v>
      </c>
      <c r="K984" s="7">
        <v>411.18</v>
      </c>
      <c r="L984" s="2"/>
    </row>
    <row r="985" spans="1:12" x14ac:dyDescent="0.3">
      <c r="A985" t="s">
        <v>1026</v>
      </c>
      <c r="B985" t="s">
        <v>9</v>
      </c>
      <c r="C985" s="2">
        <v>46</v>
      </c>
      <c r="D985" s="2" t="s">
        <v>1260</v>
      </c>
      <c r="E985" t="s">
        <v>10</v>
      </c>
      <c r="F985" t="s">
        <v>11</v>
      </c>
      <c r="G985" t="s">
        <v>1272</v>
      </c>
      <c r="H985" s="3">
        <v>43800</v>
      </c>
      <c r="I985" t="s">
        <v>1153</v>
      </c>
      <c r="J985">
        <v>180</v>
      </c>
      <c r="K985" s="7">
        <v>434.57</v>
      </c>
      <c r="L985" s="2"/>
    </row>
    <row r="986" spans="1:12" x14ac:dyDescent="0.3">
      <c r="A986" t="s">
        <v>1033</v>
      </c>
      <c r="B986" t="s">
        <v>9</v>
      </c>
      <c r="C986" s="2">
        <v>60</v>
      </c>
      <c r="D986" s="2" t="s">
        <v>1262</v>
      </c>
      <c r="E986" t="s">
        <v>15</v>
      </c>
      <c r="F986" t="s">
        <v>27</v>
      </c>
      <c r="G986" t="s">
        <v>1272</v>
      </c>
      <c r="H986" s="3">
        <v>43881</v>
      </c>
      <c r="I986" t="s">
        <v>1153</v>
      </c>
      <c r="J986">
        <v>220</v>
      </c>
      <c r="K986" s="7">
        <v>367.77</v>
      </c>
      <c r="L986" s="2"/>
    </row>
    <row r="987" spans="1:12" x14ac:dyDescent="0.3">
      <c r="A987" t="s">
        <v>1037</v>
      </c>
      <c r="B987" t="s">
        <v>299</v>
      </c>
      <c r="C987" s="2">
        <v>46</v>
      </c>
      <c r="D987" s="2" t="s">
        <v>1260</v>
      </c>
      <c r="E987" t="s">
        <v>15</v>
      </c>
      <c r="F987" t="s">
        <v>20</v>
      </c>
      <c r="G987" t="s">
        <v>1154</v>
      </c>
      <c r="H987" s="3">
        <v>43845</v>
      </c>
      <c r="I987" t="s">
        <v>1153</v>
      </c>
      <c r="J987">
        <v>220</v>
      </c>
      <c r="K987" s="7">
        <v>269.2</v>
      </c>
      <c r="L987" s="2"/>
    </row>
    <row r="988" spans="1:12" x14ac:dyDescent="0.3">
      <c r="A988" t="s">
        <v>1058</v>
      </c>
      <c r="B988" t="s">
        <v>122</v>
      </c>
      <c r="C988" s="2">
        <v>40</v>
      </c>
      <c r="D988" s="2" t="s">
        <v>1260</v>
      </c>
      <c r="E988" t="s">
        <v>15</v>
      </c>
      <c r="F988" t="s">
        <v>11</v>
      </c>
      <c r="G988" t="s">
        <v>1272</v>
      </c>
      <c r="H988" s="3">
        <v>43549</v>
      </c>
      <c r="I988" t="s">
        <v>1153</v>
      </c>
      <c r="J988">
        <v>220</v>
      </c>
      <c r="K988" s="7">
        <v>86.74</v>
      </c>
      <c r="L988" s="2"/>
    </row>
    <row r="989" spans="1:12" x14ac:dyDescent="0.3">
      <c r="A989" t="s">
        <v>1065</v>
      </c>
      <c r="B989" t="s">
        <v>132</v>
      </c>
      <c r="C989" s="2">
        <v>46</v>
      </c>
      <c r="D989" s="2" t="s">
        <v>1260</v>
      </c>
      <c r="E989" t="s">
        <v>10</v>
      </c>
      <c r="F989" t="s">
        <v>20</v>
      </c>
      <c r="G989" t="s">
        <v>1157</v>
      </c>
      <c r="H989" s="3">
        <v>43195</v>
      </c>
      <c r="I989" t="s">
        <v>1153</v>
      </c>
      <c r="J989">
        <v>160</v>
      </c>
      <c r="K989" s="7">
        <v>491.35</v>
      </c>
      <c r="L989" s="2"/>
    </row>
    <row r="990" spans="1:12" x14ac:dyDescent="0.3">
      <c r="A990" t="s">
        <v>1072</v>
      </c>
      <c r="B990" t="s">
        <v>124</v>
      </c>
      <c r="C990" s="2">
        <v>46</v>
      </c>
      <c r="D990" s="2" t="s">
        <v>1260</v>
      </c>
      <c r="E990" t="s">
        <v>15</v>
      </c>
      <c r="F990" t="s">
        <v>16</v>
      </c>
      <c r="G990" t="s">
        <v>1155</v>
      </c>
      <c r="H990" s="3">
        <v>43549</v>
      </c>
      <c r="I990" t="s">
        <v>1153</v>
      </c>
      <c r="J990">
        <v>200</v>
      </c>
      <c r="K990" s="7">
        <v>472.27</v>
      </c>
      <c r="L990" s="2"/>
    </row>
    <row r="991" spans="1:12" x14ac:dyDescent="0.3">
      <c r="A991" t="s">
        <v>1084</v>
      </c>
      <c r="B991" t="s">
        <v>130</v>
      </c>
      <c r="C991" s="2">
        <v>25</v>
      </c>
      <c r="D991" s="2" t="s">
        <v>1259</v>
      </c>
      <c r="E991" t="s">
        <v>15</v>
      </c>
      <c r="F991" t="s">
        <v>16</v>
      </c>
      <c r="G991" t="s">
        <v>1154</v>
      </c>
      <c r="H991" s="3">
        <v>43881</v>
      </c>
      <c r="I991" t="s">
        <v>1153</v>
      </c>
      <c r="J991">
        <v>200</v>
      </c>
      <c r="K991" s="7">
        <v>302.95999999999998</v>
      </c>
      <c r="L991" s="2"/>
    </row>
    <row r="992" spans="1:12" x14ac:dyDescent="0.3">
      <c r="A992" t="s">
        <v>1086</v>
      </c>
      <c r="B992" t="s">
        <v>9</v>
      </c>
      <c r="C992" s="2">
        <v>46</v>
      </c>
      <c r="D992" s="2" t="s">
        <v>1260</v>
      </c>
      <c r="E992" t="s">
        <v>10</v>
      </c>
      <c r="F992" t="s">
        <v>27</v>
      </c>
      <c r="G992" t="s">
        <v>1154</v>
      </c>
      <c r="H992" s="3">
        <v>43549</v>
      </c>
      <c r="I992" t="s">
        <v>1153</v>
      </c>
      <c r="J992">
        <v>160</v>
      </c>
      <c r="K992" s="7">
        <v>224.13</v>
      </c>
      <c r="L992" s="2"/>
    </row>
    <row r="993" spans="1:12" x14ac:dyDescent="0.3">
      <c r="A993" t="s">
        <v>1101</v>
      </c>
      <c r="B993" t="s">
        <v>132</v>
      </c>
      <c r="C993" s="2">
        <v>25</v>
      </c>
      <c r="D993" s="2" t="s">
        <v>1259</v>
      </c>
      <c r="E993" t="s">
        <v>10</v>
      </c>
      <c r="F993" t="s">
        <v>16</v>
      </c>
      <c r="G993" t="s">
        <v>1272</v>
      </c>
      <c r="H993" s="3">
        <v>43195</v>
      </c>
      <c r="I993" t="s">
        <v>1153</v>
      </c>
      <c r="J993">
        <v>146</v>
      </c>
      <c r="K993" s="7">
        <v>141.69</v>
      </c>
      <c r="L993" s="2"/>
    </row>
    <row r="994" spans="1:12" x14ac:dyDescent="0.3">
      <c r="A994" t="s">
        <v>1102</v>
      </c>
      <c r="B994" t="s">
        <v>130</v>
      </c>
      <c r="C994" s="2">
        <v>35</v>
      </c>
      <c r="D994" s="2" t="s">
        <v>1261</v>
      </c>
      <c r="E994" t="s">
        <v>10</v>
      </c>
      <c r="F994" t="s">
        <v>1272</v>
      </c>
      <c r="G994" t="s">
        <v>1156</v>
      </c>
      <c r="H994" s="3">
        <v>43800</v>
      </c>
      <c r="I994" t="s">
        <v>1153</v>
      </c>
      <c r="J994">
        <v>160</v>
      </c>
      <c r="K994" s="7">
        <v>127.64</v>
      </c>
      <c r="L994" s="2"/>
    </row>
    <row r="995" spans="1:12" x14ac:dyDescent="0.3">
      <c r="A995" t="s">
        <v>1109</v>
      </c>
      <c r="B995" t="s">
        <v>126</v>
      </c>
      <c r="C995" s="2">
        <v>25</v>
      </c>
      <c r="D995" s="2" t="s">
        <v>1259</v>
      </c>
      <c r="E995" t="s">
        <v>15</v>
      </c>
      <c r="F995" t="s">
        <v>20</v>
      </c>
      <c r="G995" t="s">
        <v>1157</v>
      </c>
      <c r="H995" s="3">
        <v>43845</v>
      </c>
      <c r="I995" t="s">
        <v>1153</v>
      </c>
      <c r="J995">
        <v>200</v>
      </c>
      <c r="K995" s="7">
        <v>202.38</v>
      </c>
      <c r="L995" s="2"/>
    </row>
    <row r="996" spans="1:12" x14ac:dyDescent="0.3">
      <c r="A996" t="s">
        <v>1118</v>
      </c>
      <c r="B996" t="s">
        <v>126</v>
      </c>
      <c r="C996" s="2">
        <v>35</v>
      </c>
      <c r="D996" s="2" t="s">
        <v>1261</v>
      </c>
      <c r="E996" t="s">
        <v>15</v>
      </c>
      <c r="F996" t="s">
        <v>20</v>
      </c>
      <c r="G996" t="s">
        <v>1154</v>
      </c>
      <c r="H996" s="3">
        <v>43881</v>
      </c>
      <c r="I996" t="s">
        <v>1153</v>
      </c>
      <c r="J996">
        <v>200</v>
      </c>
      <c r="K996" s="7">
        <v>167.52</v>
      </c>
      <c r="L996" s="2"/>
    </row>
    <row r="997" spans="1:12" x14ac:dyDescent="0.3">
      <c r="A997" t="s">
        <v>1130</v>
      </c>
      <c r="B997" t="s">
        <v>122</v>
      </c>
      <c r="C997" s="2">
        <v>70</v>
      </c>
      <c r="D997" s="2" t="s">
        <v>1262</v>
      </c>
      <c r="E997" t="s">
        <v>15</v>
      </c>
      <c r="F997" t="s">
        <v>20</v>
      </c>
      <c r="G997" t="s">
        <v>1156</v>
      </c>
      <c r="H997" s="3">
        <v>43845</v>
      </c>
      <c r="I997" t="s">
        <v>1153</v>
      </c>
      <c r="J997">
        <v>146</v>
      </c>
      <c r="K997" s="7">
        <v>101.31</v>
      </c>
      <c r="L997" s="2"/>
    </row>
    <row r="998" spans="1:12" x14ac:dyDescent="0.3">
      <c r="A998" t="s">
        <v>1134</v>
      </c>
      <c r="B998" t="s">
        <v>303</v>
      </c>
      <c r="C998" s="2">
        <v>40</v>
      </c>
      <c r="D998" s="2" t="s">
        <v>1260</v>
      </c>
      <c r="E998" t="s">
        <v>15</v>
      </c>
      <c r="F998" t="s">
        <v>16</v>
      </c>
      <c r="G998" t="s">
        <v>1154</v>
      </c>
      <c r="H998" s="3">
        <v>43845</v>
      </c>
      <c r="I998" t="s">
        <v>1153</v>
      </c>
      <c r="J998">
        <v>146</v>
      </c>
      <c r="K998" s="7">
        <v>120.44</v>
      </c>
      <c r="L998" s="2"/>
    </row>
    <row r="999" spans="1:12" x14ac:dyDescent="0.3">
      <c r="A999" t="s">
        <v>1137</v>
      </c>
      <c r="B999" t="s">
        <v>126</v>
      </c>
      <c r="C999" s="2">
        <v>60</v>
      </c>
      <c r="D999" s="2" t="s">
        <v>1262</v>
      </c>
      <c r="E999" t="s">
        <v>15</v>
      </c>
      <c r="F999" t="s">
        <v>1272</v>
      </c>
      <c r="G999" t="s">
        <v>1155</v>
      </c>
      <c r="H999" s="3">
        <v>43881</v>
      </c>
      <c r="I999" t="s">
        <v>1153</v>
      </c>
      <c r="J999">
        <v>160</v>
      </c>
      <c r="K999" s="7">
        <v>127.1</v>
      </c>
      <c r="L999" s="2"/>
    </row>
    <row r="1000" spans="1:12" x14ac:dyDescent="0.3">
      <c r="A1000" t="s">
        <v>1139</v>
      </c>
      <c r="B1000" t="s">
        <v>299</v>
      </c>
      <c r="C1000" s="2">
        <v>60</v>
      </c>
      <c r="D1000" s="2" t="s">
        <v>1262</v>
      </c>
      <c r="E1000" t="s">
        <v>15</v>
      </c>
      <c r="F1000" t="s">
        <v>27</v>
      </c>
      <c r="G1000" t="s">
        <v>1156</v>
      </c>
      <c r="H1000" s="3">
        <v>43881</v>
      </c>
      <c r="I1000" t="s">
        <v>1153</v>
      </c>
      <c r="J1000">
        <v>200</v>
      </c>
      <c r="K1000" s="7">
        <v>426.38</v>
      </c>
      <c r="L1000" s="2"/>
    </row>
    <row r="1001" spans="1:12" x14ac:dyDescent="0.3">
      <c r="A1001" t="s">
        <v>1149</v>
      </c>
      <c r="B1001" t="s">
        <v>299</v>
      </c>
      <c r="C1001" s="2">
        <v>40</v>
      </c>
      <c r="D1001" s="2" t="s">
        <v>1260</v>
      </c>
      <c r="E1001" t="s">
        <v>15</v>
      </c>
      <c r="F1001" t="s">
        <v>1272</v>
      </c>
      <c r="G1001" t="s">
        <v>1156</v>
      </c>
      <c r="H1001" s="3">
        <v>43845</v>
      </c>
      <c r="I1001" t="s">
        <v>1153</v>
      </c>
      <c r="J1001">
        <v>160</v>
      </c>
      <c r="K1001" s="7">
        <v>382.3</v>
      </c>
      <c r="L1001" s="2"/>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H1001"/>
  <sheetViews>
    <sheetView workbookViewId="0">
      <selection activeCell="G2" sqref="G2:G4"/>
    </sheetView>
  </sheetViews>
  <sheetFormatPr defaultColWidth="8.88671875" defaultRowHeight="14.4" x14ac:dyDescent="0.3"/>
  <cols>
    <col min="1" max="1" width="11.44140625" bestFit="1" customWidth="1"/>
    <col min="2" max="3" width="25.88671875" bestFit="1" customWidth="1"/>
    <col min="4" max="4" width="14.44140625" bestFit="1" customWidth="1"/>
    <col min="5" max="5" width="18" style="4" bestFit="1" customWidth="1"/>
    <col min="7" max="7" width="11.109375" bestFit="1" customWidth="1"/>
    <col min="8" max="8" width="18" style="3" bestFit="1" customWidth="1"/>
  </cols>
  <sheetData>
    <row r="1" spans="1:8" x14ac:dyDescent="0.3">
      <c r="A1" t="s">
        <v>1190</v>
      </c>
      <c r="B1" t="s">
        <v>1189</v>
      </c>
      <c r="C1" s="3" t="s">
        <v>1188</v>
      </c>
      <c r="D1" t="s">
        <v>1187</v>
      </c>
      <c r="E1" s="4" t="s">
        <v>1186</v>
      </c>
    </row>
    <row r="2" spans="1:8" x14ac:dyDescent="0.3">
      <c r="A2" t="s">
        <v>8</v>
      </c>
      <c r="B2" t="s">
        <v>1166</v>
      </c>
      <c r="C2" s="3">
        <v>43845</v>
      </c>
      <c r="D2" t="s">
        <v>1165</v>
      </c>
      <c r="E2" s="4">
        <v>146.97</v>
      </c>
      <c r="G2" s="7">
        <v>39036.639999999999</v>
      </c>
      <c r="H2" s="1">
        <f>G2+G3</f>
        <v>270761.28000000003</v>
      </c>
    </row>
    <row r="3" spans="1:8" x14ac:dyDescent="0.3">
      <c r="A3" t="s">
        <v>13</v>
      </c>
      <c r="B3" t="s">
        <v>1166</v>
      </c>
      <c r="C3" s="3">
        <v>43195</v>
      </c>
      <c r="D3" t="s">
        <v>1165</v>
      </c>
      <c r="E3" s="4">
        <v>48.82</v>
      </c>
      <c r="G3" s="7">
        <v>231724.64</v>
      </c>
    </row>
    <row r="4" spans="1:8" x14ac:dyDescent="0.3">
      <c r="A4" t="s">
        <v>18</v>
      </c>
      <c r="B4" t="s">
        <v>1159</v>
      </c>
      <c r="C4" s="3">
        <v>43800</v>
      </c>
      <c r="D4" t="s">
        <v>1158</v>
      </c>
      <c r="E4" s="4">
        <v>21.61</v>
      </c>
      <c r="G4" s="7">
        <v>270761.28000000003</v>
      </c>
    </row>
    <row r="5" spans="1:8" x14ac:dyDescent="0.3">
      <c r="A5" t="s">
        <v>22</v>
      </c>
      <c r="B5" t="s">
        <v>4</v>
      </c>
      <c r="C5" s="3">
        <v>43845</v>
      </c>
      <c r="D5" t="s">
        <v>1164</v>
      </c>
      <c r="E5" s="4">
        <v>159.21</v>
      </c>
    </row>
    <row r="6" spans="1:8" x14ac:dyDescent="0.3">
      <c r="A6" t="s">
        <v>23</v>
      </c>
      <c r="B6" t="s">
        <v>1167</v>
      </c>
      <c r="C6" s="3">
        <v>43881</v>
      </c>
      <c r="D6" t="s">
        <v>1165</v>
      </c>
      <c r="E6" s="4">
        <v>42.91</v>
      </c>
    </row>
    <row r="7" spans="1:8" x14ac:dyDescent="0.3">
      <c r="A7" t="s">
        <v>25</v>
      </c>
      <c r="B7" t="s">
        <v>1160</v>
      </c>
      <c r="C7" s="3">
        <v>43549</v>
      </c>
      <c r="D7" t="s">
        <v>1165</v>
      </c>
      <c r="E7" s="4">
        <v>166.76</v>
      </c>
    </row>
    <row r="8" spans="1:8" x14ac:dyDescent="0.3">
      <c r="A8" t="s">
        <v>28</v>
      </c>
      <c r="B8" t="s">
        <v>1159</v>
      </c>
      <c r="C8" s="3">
        <v>43881</v>
      </c>
      <c r="D8" t="s">
        <v>1168</v>
      </c>
      <c r="E8" s="4">
        <v>94.37</v>
      </c>
    </row>
    <row r="9" spans="1:8" x14ac:dyDescent="0.3">
      <c r="A9" t="s">
        <v>29</v>
      </c>
      <c r="B9" t="s">
        <v>1166</v>
      </c>
      <c r="C9" s="3">
        <v>43881</v>
      </c>
      <c r="D9" t="s">
        <v>1164</v>
      </c>
      <c r="E9" s="4">
        <v>83.38</v>
      </c>
    </row>
    <row r="10" spans="1:8" x14ac:dyDescent="0.3">
      <c r="A10" t="s">
        <v>32</v>
      </c>
      <c r="B10" t="s">
        <v>4</v>
      </c>
      <c r="C10" s="3">
        <v>43845</v>
      </c>
      <c r="D10" t="s">
        <v>1165</v>
      </c>
      <c r="E10" s="4">
        <v>26.37</v>
      </c>
    </row>
    <row r="11" spans="1:8" x14ac:dyDescent="0.3">
      <c r="A11" t="s">
        <v>34</v>
      </c>
      <c r="B11" t="s">
        <v>1159</v>
      </c>
      <c r="C11" s="3">
        <v>43881</v>
      </c>
      <c r="D11" t="s">
        <v>1168</v>
      </c>
      <c r="E11" s="4">
        <v>142.77000000000001</v>
      </c>
    </row>
    <row r="12" spans="1:8" x14ac:dyDescent="0.3">
      <c r="A12" t="s">
        <v>36</v>
      </c>
      <c r="B12" t="s">
        <v>1167</v>
      </c>
      <c r="C12" s="3">
        <v>43195</v>
      </c>
      <c r="D12" t="s">
        <v>1162</v>
      </c>
      <c r="E12" s="4">
        <v>13.71</v>
      </c>
    </row>
    <row r="13" spans="1:8" x14ac:dyDescent="0.3">
      <c r="A13" t="s">
        <v>38</v>
      </c>
      <c r="B13" t="s">
        <v>1159</v>
      </c>
      <c r="C13" s="3">
        <v>43881</v>
      </c>
      <c r="D13" t="s">
        <v>1162</v>
      </c>
      <c r="E13" s="4">
        <v>142.72999999999999</v>
      </c>
    </row>
    <row r="14" spans="1:8" x14ac:dyDescent="0.3">
      <c r="A14" t="s">
        <v>41</v>
      </c>
      <c r="B14" t="s">
        <v>1160</v>
      </c>
      <c r="C14" s="3">
        <v>43549</v>
      </c>
      <c r="D14" t="s">
        <v>1161</v>
      </c>
      <c r="E14" s="4">
        <v>90.03</v>
      </c>
    </row>
    <row r="15" spans="1:8" x14ac:dyDescent="0.3">
      <c r="A15" t="s">
        <v>43</v>
      </c>
      <c r="B15" t="s">
        <v>1166</v>
      </c>
      <c r="C15" s="3">
        <v>43549</v>
      </c>
      <c r="D15" t="s">
        <v>1164</v>
      </c>
      <c r="E15" s="4">
        <v>30.86</v>
      </c>
    </row>
    <row r="16" spans="1:8" x14ac:dyDescent="0.3">
      <c r="A16" t="s">
        <v>45</v>
      </c>
      <c r="B16" t="s">
        <v>4</v>
      </c>
      <c r="C16" s="3">
        <v>43800</v>
      </c>
      <c r="D16" t="s">
        <v>1168</v>
      </c>
      <c r="E16" s="4">
        <v>140.97999999999999</v>
      </c>
    </row>
    <row r="17" spans="1:5" x14ac:dyDescent="0.3">
      <c r="A17" t="s">
        <v>46</v>
      </c>
      <c r="B17" t="s">
        <v>4</v>
      </c>
      <c r="C17" s="3">
        <v>43549</v>
      </c>
      <c r="D17" t="s">
        <v>1168</v>
      </c>
      <c r="E17" s="4">
        <v>155.22</v>
      </c>
    </row>
    <row r="18" spans="1:5" x14ac:dyDescent="0.3">
      <c r="A18" t="s">
        <v>48</v>
      </c>
      <c r="B18" t="s">
        <v>1160</v>
      </c>
      <c r="C18" s="3">
        <v>43881</v>
      </c>
      <c r="D18" t="s">
        <v>1162</v>
      </c>
      <c r="E18" s="4">
        <v>62.01</v>
      </c>
    </row>
    <row r="19" spans="1:5" x14ac:dyDescent="0.3">
      <c r="A19" t="s">
        <v>50</v>
      </c>
      <c r="B19" t="s">
        <v>1167</v>
      </c>
      <c r="C19" s="3">
        <v>43549</v>
      </c>
      <c r="D19" t="s">
        <v>1164</v>
      </c>
      <c r="E19" s="4">
        <v>152.66999999999999</v>
      </c>
    </row>
    <row r="20" spans="1:5" x14ac:dyDescent="0.3">
      <c r="A20" t="s">
        <v>51</v>
      </c>
      <c r="B20" t="s">
        <v>1166</v>
      </c>
      <c r="C20" s="3">
        <v>43845</v>
      </c>
      <c r="D20" t="s">
        <v>1162</v>
      </c>
      <c r="E20" s="4">
        <v>50.11</v>
      </c>
    </row>
    <row r="21" spans="1:5" x14ac:dyDescent="0.3">
      <c r="A21" t="s">
        <v>53</v>
      </c>
      <c r="B21" t="s">
        <v>4</v>
      </c>
      <c r="C21" s="3">
        <v>43549</v>
      </c>
      <c r="D21" t="s">
        <v>1168</v>
      </c>
      <c r="E21" s="4">
        <v>163.41</v>
      </c>
    </row>
    <row r="22" spans="1:5" x14ac:dyDescent="0.3">
      <c r="A22" t="s">
        <v>54</v>
      </c>
      <c r="B22" t="s">
        <v>1160</v>
      </c>
      <c r="C22" s="3">
        <v>43195</v>
      </c>
      <c r="D22" t="s">
        <v>1161</v>
      </c>
      <c r="E22" s="4">
        <v>124.5</v>
      </c>
    </row>
    <row r="23" spans="1:5" x14ac:dyDescent="0.3">
      <c r="A23" t="s">
        <v>55</v>
      </c>
      <c r="B23" t="s">
        <v>1167</v>
      </c>
      <c r="C23" s="3">
        <v>43845</v>
      </c>
      <c r="D23" t="s">
        <v>1165</v>
      </c>
      <c r="E23" s="4">
        <v>105.02</v>
      </c>
    </row>
    <row r="24" spans="1:5" x14ac:dyDescent="0.3">
      <c r="A24" t="s">
        <v>57</v>
      </c>
      <c r="B24" t="s">
        <v>1160</v>
      </c>
      <c r="C24" s="3">
        <v>43800</v>
      </c>
      <c r="D24" t="s">
        <v>1164</v>
      </c>
      <c r="E24" s="4">
        <v>120.75</v>
      </c>
    </row>
    <row r="25" spans="1:5" x14ac:dyDescent="0.3">
      <c r="A25" t="s">
        <v>59</v>
      </c>
      <c r="B25" t="s">
        <v>1167</v>
      </c>
      <c r="C25" s="3">
        <v>43195</v>
      </c>
      <c r="D25" t="s">
        <v>1162</v>
      </c>
      <c r="E25" s="4">
        <v>100.87</v>
      </c>
    </row>
    <row r="26" spans="1:5" x14ac:dyDescent="0.3">
      <c r="A26" t="s">
        <v>60</v>
      </c>
      <c r="B26" t="s">
        <v>1181</v>
      </c>
      <c r="C26" s="3">
        <v>43881</v>
      </c>
      <c r="D26" t="s">
        <v>1180</v>
      </c>
      <c r="E26" s="4">
        <v>45</v>
      </c>
    </row>
    <row r="27" spans="1:5" x14ac:dyDescent="0.3">
      <c r="A27" t="s">
        <v>62</v>
      </c>
      <c r="B27" t="s">
        <v>1163</v>
      </c>
      <c r="C27" s="3">
        <v>43881</v>
      </c>
      <c r="D27" t="s">
        <v>1161</v>
      </c>
      <c r="E27" s="4">
        <v>41.04</v>
      </c>
    </row>
    <row r="28" spans="1:5" x14ac:dyDescent="0.3">
      <c r="A28" t="s">
        <v>64</v>
      </c>
      <c r="B28" t="s">
        <v>1166</v>
      </c>
      <c r="C28" s="3">
        <v>43881</v>
      </c>
      <c r="D28" t="s">
        <v>1168</v>
      </c>
      <c r="E28" s="4">
        <v>113.11</v>
      </c>
    </row>
    <row r="29" spans="1:5" x14ac:dyDescent="0.3">
      <c r="A29" t="s">
        <v>65</v>
      </c>
      <c r="B29" t="s">
        <v>1163</v>
      </c>
      <c r="C29" s="3">
        <v>43195</v>
      </c>
      <c r="D29" t="s">
        <v>1168</v>
      </c>
      <c r="E29" s="4">
        <v>24.78</v>
      </c>
    </row>
    <row r="30" spans="1:5" x14ac:dyDescent="0.3">
      <c r="A30" t="s">
        <v>67</v>
      </c>
      <c r="B30" t="s">
        <v>1160</v>
      </c>
      <c r="C30" s="3">
        <v>43195</v>
      </c>
      <c r="D30" t="s">
        <v>1168</v>
      </c>
      <c r="E30" s="4">
        <v>17.850000000000001</v>
      </c>
    </row>
    <row r="31" spans="1:5" x14ac:dyDescent="0.3">
      <c r="A31" t="s">
        <v>69</v>
      </c>
      <c r="B31" t="s">
        <v>1167</v>
      </c>
      <c r="C31" s="3">
        <v>43195</v>
      </c>
      <c r="D31" t="s">
        <v>1162</v>
      </c>
      <c r="E31" s="4">
        <v>167.26</v>
      </c>
    </row>
    <row r="32" spans="1:5" x14ac:dyDescent="0.3">
      <c r="A32" t="s">
        <v>71</v>
      </c>
      <c r="B32" t="s">
        <v>4</v>
      </c>
      <c r="C32" s="3">
        <v>43845</v>
      </c>
      <c r="D32" t="s">
        <v>1165</v>
      </c>
      <c r="E32" s="4">
        <v>178.32</v>
      </c>
    </row>
    <row r="33" spans="1:5" x14ac:dyDescent="0.3">
      <c r="A33" t="s">
        <v>73</v>
      </c>
      <c r="B33" t="s">
        <v>1160</v>
      </c>
      <c r="C33" s="3">
        <v>43845</v>
      </c>
      <c r="D33" t="s">
        <v>1158</v>
      </c>
      <c r="E33" s="4">
        <v>135.33000000000001</v>
      </c>
    </row>
    <row r="34" spans="1:5" x14ac:dyDescent="0.3">
      <c r="A34" t="s">
        <v>75</v>
      </c>
      <c r="B34" t="s">
        <v>1167</v>
      </c>
      <c r="C34" s="3">
        <v>43881</v>
      </c>
      <c r="D34" t="s">
        <v>1162</v>
      </c>
      <c r="E34" s="4">
        <v>102.46</v>
      </c>
    </row>
    <row r="35" spans="1:5" x14ac:dyDescent="0.3">
      <c r="A35" t="s">
        <v>76</v>
      </c>
      <c r="B35" t="s">
        <v>1163</v>
      </c>
      <c r="C35" s="3">
        <v>43549</v>
      </c>
      <c r="D35" t="s">
        <v>1161</v>
      </c>
      <c r="E35" s="4">
        <v>67.36</v>
      </c>
    </row>
    <row r="36" spans="1:5" x14ac:dyDescent="0.3">
      <c r="A36" t="s">
        <v>78</v>
      </c>
      <c r="B36" t="s">
        <v>1159</v>
      </c>
      <c r="C36" s="3">
        <v>43881</v>
      </c>
      <c r="D36" t="s">
        <v>1168</v>
      </c>
      <c r="E36" s="4">
        <v>163.44</v>
      </c>
    </row>
    <row r="37" spans="1:5" x14ac:dyDescent="0.3">
      <c r="A37" t="s">
        <v>80</v>
      </c>
      <c r="B37" t="s">
        <v>1159</v>
      </c>
      <c r="C37" s="3">
        <v>43800</v>
      </c>
      <c r="D37" t="s">
        <v>1162</v>
      </c>
      <c r="E37" s="4">
        <v>34.76</v>
      </c>
    </row>
    <row r="38" spans="1:5" x14ac:dyDescent="0.3">
      <c r="A38" t="s">
        <v>82</v>
      </c>
      <c r="B38" t="s">
        <v>1160</v>
      </c>
      <c r="C38" s="3">
        <v>43845</v>
      </c>
      <c r="D38" t="s">
        <v>1161</v>
      </c>
      <c r="E38" s="4">
        <v>160.19</v>
      </c>
    </row>
    <row r="39" spans="1:5" x14ac:dyDescent="0.3">
      <c r="A39" t="s">
        <v>84</v>
      </c>
      <c r="B39" t="s">
        <v>1163</v>
      </c>
      <c r="C39" s="3">
        <v>43195</v>
      </c>
      <c r="D39" t="s">
        <v>1164</v>
      </c>
      <c r="E39" s="4">
        <v>87.36</v>
      </c>
    </row>
    <row r="40" spans="1:5" x14ac:dyDescent="0.3">
      <c r="A40" t="s">
        <v>86</v>
      </c>
      <c r="B40" t="s">
        <v>1160</v>
      </c>
      <c r="C40" s="3">
        <v>43845</v>
      </c>
      <c r="D40" t="s">
        <v>1158</v>
      </c>
      <c r="E40" s="4">
        <v>72.95</v>
      </c>
    </row>
    <row r="41" spans="1:5" x14ac:dyDescent="0.3">
      <c r="A41" t="s">
        <v>87</v>
      </c>
      <c r="B41" t="s">
        <v>1163</v>
      </c>
      <c r="C41" s="3">
        <v>43195</v>
      </c>
      <c r="D41" t="s">
        <v>1161</v>
      </c>
      <c r="E41" s="4">
        <v>156.55000000000001</v>
      </c>
    </row>
    <row r="42" spans="1:5" x14ac:dyDescent="0.3">
      <c r="A42" t="s">
        <v>89</v>
      </c>
      <c r="B42" t="s">
        <v>1166</v>
      </c>
      <c r="C42" s="3">
        <v>43800</v>
      </c>
      <c r="D42" t="s">
        <v>1164</v>
      </c>
      <c r="E42" s="4">
        <v>188.16</v>
      </c>
    </row>
    <row r="43" spans="1:5" x14ac:dyDescent="0.3">
      <c r="A43" t="s">
        <v>91</v>
      </c>
      <c r="B43" t="s">
        <v>1166</v>
      </c>
      <c r="C43" s="3">
        <v>43800</v>
      </c>
      <c r="D43" t="s">
        <v>1162</v>
      </c>
      <c r="E43" s="4">
        <v>163.18</v>
      </c>
    </row>
    <row r="44" spans="1:5" x14ac:dyDescent="0.3">
      <c r="A44" t="s">
        <v>93</v>
      </c>
      <c r="B44" t="s">
        <v>1166</v>
      </c>
      <c r="C44" s="3">
        <v>43845</v>
      </c>
      <c r="D44" t="s">
        <v>1162</v>
      </c>
      <c r="E44" s="4">
        <v>159.28</v>
      </c>
    </row>
    <row r="45" spans="1:5" x14ac:dyDescent="0.3">
      <c r="A45" t="s">
        <v>95</v>
      </c>
      <c r="B45" t="s">
        <v>4</v>
      </c>
      <c r="C45" s="3">
        <v>43195</v>
      </c>
      <c r="D45" t="s">
        <v>1168</v>
      </c>
      <c r="E45" s="4">
        <v>74.760000000000005</v>
      </c>
    </row>
    <row r="46" spans="1:5" x14ac:dyDescent="0.3">
      <c r="A46" t="s">
        <v>97</v>
      </c>
      <c r="B46" t="s">
        <v>1159</v>
      </c>
      <c r="C46" s="3">
        <v>43800</v>
      </c>
      <c r="D46" t="s">
        <v>1164</v>
      </c>
      <c r="E46" s="4">
        <v>60.3</v>
      </c>
    </row>
    <row r="47" spans="1:5" x14ac:dyDescent="0.3">
      <c r="A47" t="s">
        <v>99</v>
      </c>
      <c r="B47" t="s">
        <v>4</v>
      </c>
      <c r="C47" s="3">
        <v>43881</v>
      </c>
      <c r="D47" t="s">
        <v>1165</v>
      </c>
      <c r="E47" s="4">
        <v>191.22</v>
      </c>
    </row>
    <row r="48" spans="1:5" x14ac:dyDescent="0.3">
      <c r="A48" t="s">
        <v>100</v>
      </c>
      <c r="B48" t="s">
        <v>1160</v>
      </c>
      <c r="C48" s="3">
        <v>43881</v>
      </c>
      <c r="D48" t="s">
        <v>1165</v>
      </c>
      <c r="E48" s="4">
        <v>118.63</v>
      </c>
    </row>
    <row r="49" spans="1:5" x14ac:dyDescent="0.3">
      <c r="A49" t="s">
        <v>102</v>
      </c>
      <c r="B49" t="s">
        <v>1159</v>
      </c>
      <c r="C49" s="3">
        <v>43195</v>
      </c>
      <c r="D49" t="s">
        <v>1165</v>
      </c>
      <c r="E49" s="4">
        <v>165.57</v>
      </c>
    </row>
    <row r="50" spans="1:5" x14ac:dyDescent="0.3">
      <c r="A50" t="s">
        <v>104</v>
      </c>
      <c r="B50" t="s">
        <v>1160</v>
      </c>
      <c r="C50" s="3">
        <v>43845</v>
      </c>
      <c r="D50" t="s">
        <v>1161</v>
      </c>
      <c r="E50" s="4">
        <v>104.7</v>
      </c>
    </row>
    <row r="51" spans="1:5" x14ac:dyDescent="0.3">
      <c r="A51" t="s">
        <v>106</v>
      </c>
      <c r="B51" t="s">
        <v>1167</v>
      </c>
      <c r="C51" s="3">
        <v>43800</v>
      </c>
      <c r="D51" t="s">
        <v>1158</v>
      </c>
      <c r="E51" s="4">
        <v>165.23</v>
      </c>
    </row>
    <row r="52" spans="1:5" x14ac:dyDescent="0.3">
      <c r="A52" t="s">
        <v>107</v>
      </c>
      <c r="B52" t="s">
        <v>1160</v>
      </c>
      <c r="C52" s="3">
        <v>43845</v>
      </c>
      <c r="D52" t="s">
        <v>1162</v>
      </c>
      <c r="E52" s="4">
        <v>121.17</v>
      </c>
    </row>
    <row r="53" spans="1:5" x14ac:dyDescent="0.3">
      <c r="A53" t="s">
        <v>109</v>
      </c>
      <c r="B53" t="s">
        <v>1185</v>
      </c>
      <c r="C53" s="3">
        <v>43881</v>
      </c>
      <c r="D53" t="s">
        <v>1165</v>
      </c>
      <c r="E53" s="4">
        <v>50</v>
      </c>
    </row>
    <row r="54" spans="1:5" x14ac:dyDescent="0.3">
      <c r="A54" t="s">
        <v>111</v>
      </c>
      <c r="B54" t="s">
        <v>4</v>
      </c>
      <c r="C54" s="3">
        <v>43800</v>
      </c>
      <c r="D54" t="s">
        <v>1164</v>
      </c>
      <c r="E54" s="4">
        <v>87.34</v>
      </c>
    </row>
    <row r="55" spans="1:5" x14ac:dyDescent="0.3">
      <c r="A55" t="s">
        <v>113</v>
      </c>
      <c r="B55" t="s">
        <v>1160</v>
      </c>
      <c r="C55" s="3">
        <v>43845</v>
      </c>
      <c r="D55" t="s">
        <v>1158</v>
      </c>
      <c r="E55" s="4">
        <v>51.66</v>
      </c>
    </row>
    <row r="56" spans="1:5" x14ac:dyDescent="0.3">
      <c r="A56" t="s">
        <v>115</v>
      </c>
      <c r="B56" t="s">
        <v>4</v>
      </c>
      <c r="C56" s="3">
        <v>43549</v>
      </c>
      <c r="D56" t="s">
        <v>1164</v>
      </c>
      <c r="E56" s="4">
        <v>73.7</v>
      </c>
    </row>
    <row r="57" spans="1:5" x14ac:dyDescent="0.3">
      <c r="A57" t="s">
        <v>117</v>
      </c>
      <c r="B57" t="s">
        <v>1163</v>
      </c>
      <c r="C57" s="3">
        <v>43195</v>
      </c>
      <c r="D57" t="s">
        <v>1161</v>
      </c>
      <c r="E57" s="4">
        <v>13.13</v>
      </c>
    </row>
    <row r="58" spans="1:5" x14ac:dyDescent="0.3">
      <c r="A58" t="s">
        <v>119</v>
      </c>
      <c r="B58" t="s">
        <v>1163</v>
      </c>
      <c r="C58" s="3">
        <v>43195</v>
      </c>
      <c r="D58" t="s">
        <v>1162</v>
      </c>
      <c r="E58" s="4">
        <v>176.04</v>
      </c>
    </row>
    <row r="59" spans="1:5" x14ac:dyDescent="0.3">
      <c r="A59" t="s">
        <v>121</v>
      </c>
      <c r="B59" t="s">
        <v>4</v>
      </c>
      <c r="C59" s="3">
        <v>43549</v>
      </c>
      <c r="D59" t="s">
        <v>1168</v>
      </c>
      <c r="E59" s="4">
        <v>129.38</v>
      </c>
    </row>
    <row r="60" spans="1:5" x14ac:dyDescent="0.3">
      <c r="A60" t="s">
        <v>123</v>
      </c>
      <c r="B60" t="s">
        <v>1166</v>
      </c>
      <c r="C60" s="3">
        <v>43881</v>
      </c>
      <c r="D60" t="s">
        <v>1164</v>
      </c>
      <c r="E60" s="4">
        <v>85.38</v>
      </c>
    </row>
    <row r="61" spans="1:5" x14ac:dyDescent="0.3">
      <c r="A61" t="s">
        <v>125</v>
      </c>
      <c r="B61" t="s">
        <v>1160</v>
      </c>
      <c r="C61" s="3">
        <v>43800</v>
      </c>
      <c r="D61" t="s">
        <v>1168</v>
      </c>
      <c r="E61" s="4">
        <v>199.74</v>
      </c>
    </row>
    <row r="62" spans="1:5" x14ac:dyDescent="0.3">
      <c r="A62" t="s">
        <v>127</v>
      </c>
      <c r="B62" t="s">
        <v>1166</v>
      </c>
      <c r="C62" s="3">
        <v>43195</v>
      </c>
      <c r="D62" t="s">
        <v>1161</v>
      </c>
      <c r="E62" s="4">
        <v>191.68</v>
      </c>
    </row>
    <row r="63" spans="1:5" x14ac:dyDescent="0.3">
      <c r="A63" t="s">
        <v>128</v>
      </c>
      <c r="B63" t="s">
        <v>1160</v>
      </c>
      <c r="C63" s="3">
        <v>43549</v>
      </c>
      <c r="D63" t="s">
        <v>1164</v>
      </c>
      <c r="E63" s="4">
        <v>102.25</v>
      </c>
    </row>
    <row r="64" spans="1:5" x14ac:dyDescent="0.3">
      <c r="A64" t="s">
        <v>129</v>
      </c>
      <c r="B64" t="s">
        <v>1159</v>
      </c>
      <c r="C64" s="3">
        <v>43549</v>
      </c>
      <c r="D64" t="s">
        <v>1168</v>
      </c>
      <c r="E64" s="4">
        <v>168.77</v>
      </c>
    </row>
    <row r="65" spans="1:5" x14ac:dyDescent="0.3">
      <c r="A65" t="s">
        <v>131</v>
      </c>
      <c r="B65" t="s">
        <v>1159</v>
      </c>
      <c r="C65" s="3">
        <v>43881</v>
      </c>
      <c r="D65" t="s">
        <v>1165</v>
      </c>
      <c r="E65" s="4">
        <v>156.08000000000001</v>
      </c>
    </row>
    <row r="66" spans="1:5" x14ac:dyDescent="0.3">
      <c r="A66" t="s">
        <v>133</v>
      </c>
      <c r="B66" t="s">
        <v>1166</v>
      </c>
      <c r="C66" s="3">
        <v>43881</v>
      </c>
      <c r="D66" t="s">
        <v>1165</v>
      </c>
      <c r="E66" s="4">
        <v>183.13</v>
      </c>
    </row>
    <row r="67" spans="1:5" x14ac:dyDescent="0.3">
      <c r="A67" t="s">
        <v>135</v>
      </c>
      <c r="B67" t="s">
        <v>1160</v>
      </c>
      <c r="C67" s="3">
        <v>43845</v>
      </c>
      <c r="D67" t="s">
        <v>1158</v>
      </c>
      <c r="E67" s="4">
        <v>41.02</v>
      </c>
    </row>
    <row r="68" spans="1:5" x14ac:dyDescent="0.3">
      <c r="A68" t="s">
        <v>137</v>
      </c>
      <c r="B68" t="s">
        <v>1167</v>
      </c>
      <c r="C68" s="3">
        <v>43195</v>
      </c>
      <c r="D68" t="s">
        <v>1158</v>
      </c>
      <c r="E68" s="4">
        <v>143.37</v>
      </c>
    </row>
    <row r="69" spans="1:5" x14ac:dyDescent="0.3">
      <c r="A69" t="s">
        <v>139</v>
      </c>
      <c r="B69" t="s">
        <v>1160</v>
      </c>
      <c r="C69" s="3">
        <v>43845</v>
      </c>
      <c r="D69" t="s">
        <v>1165</v>
      </c>
      <c r="E69" s="4">
        <v>18.190000000000001</v>
      </c>
    </row>
    <row r="70" spans="1:5" x14ac:dyDescent="0.3">
      <c r="A70" t="s">
        <v>141</v>
      </c>
      <c r="B70" t="s">
        <v>1167</v>
      </c>
      <c r="C70" s="3">
        <v>43549</v>
      </c>
      <c r="D70" t="s">
        <v>1158</v>
      </c>
      <c r="E70" s="4">
        <v>188.33</v>
      </c>
    </row>
    <row r="71" spans="1:5" x14ac:dyDescent="0.3">
      <c r="A71" t="s">
        <v>143</v>
      </c>
      <c r="B71" t="s">
        <v>1163</v>
      </c>
      <c r="C71" s="3">
        <v>43800</v>
      </c>
      <c r="D71" t="s">
        <v>1165</v>
      </c>
      <c r="E71" s="4">
        <v>68.989999999999995</v>
      </c>
    </row>
    <row r="72" spans="1:5" x14ac:dyDescent="0.3">
      <c r="A72" t="s">
        <v>145</v>
      </c>
      <c r="B72" t="s">
        <v>1167</v>
      </c>
      <c r="C72" s="3">
        <v>43800</v>
      </c>
      <c r="D72" t="s">
        <v>1162</v>
      </c>
      <c r="E72" s="4">
        <v>176.54</v>
      </c>
    </row>
    <row r="73" spans="1:5" x14ac:dyDescent="0.3">
      <c r="A73" t="s">
        <v>147</v>
      </c>
      <c r="B73" t="s">
        <v>1163</v>
      </c>
      <c r="C73" s="3">
        <v>43881</v>
      </c>
      <c r="D73" t="s">
        <v>1162</v>
      </c>
      <c r="E73" s="4">
        <v>199.78</v>
      </c>
    </row>
    <row r="74" spans="1:5" x14ac:dyDescent="0.3">
      <c r="A74" t="s">
        <v>149</v>
      </c>
      <c r="B74" t="s">
        <v>4</v>
      </c>
      <c r="C74" s="3">
        <v>43800</v>
      </c>
      <c r="D74" t="s">
        <v>1164</v>
      </c>
      <c r="E74" s="4">
        <v>130.01</v>
      </c>
    </row>
    <row r="75" spans="1:5" x14ac:dyDescent="0.3">
      <c r="A75" t="s">
        <v>150</v>
      </c>
      <c r="B75" t="s">
        <v>1159</v>
      </c>
      <c r="C75" s="3">
        <v>43800</v>
      </c>
      <c r="D75" t="s">
        <v>1168</v>
      </c>
      <c r="E75" s="4">
        <v>43.92</v>
      </c>
    </row>
    <row r="76" spans="1:5" x14ac:dyDescent="0.3">
      <c r="A76" t="s">
        <v>152</v>
      </c>
      <c r="B76" t="s">
        <v>1159</v>
      </c>
      <c r="C76" s="3">
        <v>43800</v>
      </c>
      <c r="D76" t="s">
        <v>1165</v>
      </c>
      <c r="E76" s="4">
        <v>190.76</v>
      </c>
    </row>
    <row r="77" spans="1:5" x14ac:dyDescent="0.3">
      <c r="A77" t="s">
        <v>153</v>
      </c>
      <c r="B77" t="s">
        <v>4</v>
      </c>
      <c r="C77" s="3">
        <v>43549</v>
      </c>
      <c r="D77" t="s">
        <v>1164</v>
      </c>
      <c r="E77" s="4">
        <v>114.48</v>
      </c>
    </row>
    <row r="78" spans="1:5" x14ac:dyDescent="0.3">
      <c r="A78" t="s">
        <v>155</v>
      </c>
      <c r="B78" t="s">
        <v>1163</v>
      </c>
      <c r="C78" s="3">
        <v>43800</v>
      </c>
      <c r="D78" t="s">
        <v>1168</v>
      </c>
      <c r="E78" s="4">
        <v>180.71</v>
      </c>
    </row>
    <row r="79" spans="1:5" x14ac:dyDescent="0.3">
      <c r="A79" t="s">
        <v>157</v>
      </c>
      <c r="B79" t="s">
        <v>1167</v>
      </c>
      <c r="C79" s="3">
        <v>43800</v>
      </c>
      <c r="D79" t="s">
        <v>1164</v>
      </c>
      <c r="E79" s="4">
        <v>93.88</v>
      </c>
    </row>
    <row r="80" spans="1:5" x14ac:dyDescent="0.3">
      <c r="A80" t="s">
        <v>158</v>
      </c>
      <c r="B80" t="s">
        <v>4</v>
      </c>
      <c r="C80" s="3">
        <v>43800</v>
      </c>
      <c r="D80" t="s">
        <v>1165</v>
      </c>
      <c r="E80" s="4">
        <v>27.79</v>
      </c>
    </row>
    <row r="81" spans="1:5" x14ac:dyDescent="0.3">
      <c r="A81" t="s">
        <v>160</v>
      </c>
      <c r="B81" t="s">
        <v>1160</v>
      </c>
      <c r="C81" s="3">
        <v>43845</v>
      </c>
      <c r="D81" t="s">
        <v>1164</v>
      </c>
      <c r="E81" s="4">
        <v>141.41999999999999</v>
      </c>
    </row>
    <row r="82" spans="1:5" x14ac:dyDescent="0.3">
      <c r="A82" t="s">
        <v>162</v>
      </c>
      <c r="B82" t="s">
        <v>1163</v>
      </c>
      <c r="C82" s="3">
        <v>43549</v>
      </c>
      <c r="D82" t="s">
        <v>1164</v>
      </c>
      <c r="E82" s="4">
        <v>187.08</v>
      </c>
    </row>
    <row r="83" spans="1:5" x14ac:dyDescent="0.3">
      <c r="A83" t="s">
        <v>164</v>
      </c>
      <c r="B83" t="s">
        <v>1163</v>
      </c>
      <c r="C83" s="3">
        <v>43881</v>
      </c>
      <c r="D83" t="s">
        <v>1164</v>
      </c>
      <c r="E83" s="4">
        <v>115.53</v>
      </c>
    </row>
    <row r="84" spans="1:5" x14ac:dyDescent="0.3">
      <c r="A84" t="s">
        <v>166</v>
      </c>
      <c r="B84" t="s">
        <v>1166</v>
      </c>
      <c r="C84" s="3">
        <v>43845</v>
      </c>
      <c r="D84" t="s">
        <v>1164</v>
      </c>
      <c r="E84" s="4">
        <v>114.39</v>
      </c>
    </row>
    <row r="85" spans="1:5" x14ac:dyDescent="0.3">
      <c r="A85" t="s">
        <v>168</v>
      </c>
      <c r="B85" t="s">
        <v>1167</v>
      </c>
      <c r="C85" s="3">
        <v>43195</v>
      </c>
      <c r="D85" t="s">
        <v>1164</v>
      </c>
      <c r="E85" s="4">
        <v>131.31</v>
      </c>
    </row>
    <row r="86" spans="1:5" x14ac:dyDescent="0.3">
      <c r="A86" t="s">
        <v>170</v>
      </c>
      <c r="B86" t="s">
        <v>1163</v>
      </c>
      <c r="C86" s="3">
        <v>43549</v>
      </c>
      <c r="D86" t="s">
        <v>1164</v>
      </c>
      <c r="E86" s="4">
        <v>165.03</v>
      </c>
    </row>
    <row r="87" spans="1:5" x14ac:dyDescent="0.3">
      <c r="A87" t="s">
        <v>172</v>
      </c>
      <c r="B87" t="s">
        <v>1166</v>
      </c>
      <c r="C87" s="3">
        <v>43549</v>
      </c>
      <c r="D87" t="s">
        <v>1165</v>
      </c>
      <c r="E87" s="4">
        <v>150.22999999999999</v>
      </c>
    </row>
    <row r="88" spans="1:5" x14ac:dyDescent="0.3">
      <c r="A88" t="s">
        <v>174</v>
      </c>
      <c r="B88" t="s">
        <v>1159</v>
      </c>
      <c r="C88" s="3">
        <v>43195</v>
      </c>
      <c r="D88" t="s">
        <v>1168</v>
      </c>
      <c r="E88" s="4">
        <v>126.23</v>
      </c>
    </row>
    <row r="89" spans="1:5" x14ac:dyDescent="0.3">
      <c r="A89" t="s">
        <v>176</v>
      </c>
      <c r="B89" t="s">
        <v>1166</v>
      </c>
      <c r="C89" s="3">
        <v>43195</v>
      </c>
      <c r="D89" t="s">
        <v>1168</v>
      </c>
      <c r="E89" s="4">
        <v>100.52</v>
      </c>
    </row>
    <row r="90" spans="1:5" x14ac:dyDescent="0.3">
      <c r="A90" t="s">
        <v>177</v>
      </c>
      <c r="B90" t="s">
        <v>1167</v>
      </c>
      <c r="C90" s="3">
        <v>43195</v>
      </c>
      <c r="D90" t="s">
        <v>1164</v>
      </c>
      <c r="E90" s="4">
        <v>39.18</v>
      </c>
    </row>
    <row r="91" spans="1:5" x14ac:dyDescent="0.3">
      <c r="A91" t="s">
        <v>179</v>
      </c>
      <c r="B91" t="s">
        <v>1166</v>
      </c>
      <c r="C91" s="3">
        <v>43881</v>
      </c>
      <c r="D91" t="s">
        <v>1168</v>
      </c>
      <c r="E91" s="4">
        <v>100.3</v>
      </c>
    </row>
    <row r="92" spans="1:5" x14ac:dyDescent="0.3">
      <c r="A92" t="s">
        <v>181</v>
      </c>
      <c r="B92" t="s">
        <v>1167</v>
      </c>
      <c r="C92" s="3">
        <v>43800</v>
      </c>
      <c r="D92" t="s">
        <v>1158</v>
      </c>
      <c r="E92" s="4">
        <v>182.69</v>
      </c>
    </row>
    <row r="93" spans="1:5" x14ac:dyDescent="0.3">
      <c r="A93" t="s">
        <v>183</v>
      </c>
      <c r="B93" t="s">
        <v>1163</v>
      </c>
      <c r="C93" s="3">
        <v>43549</v>
      </c>
      <c r="D93" t="s">
        <v>1164</v>
      </c>
      <c r="E93" s="4">
        <v>88.7</v>
      </c>
    </row>
    <row r="94" spans="1:5" x14ac:dyDescent="0.3">
      <c r="A94" t="s">
        <v>185</v>
      </c>
      <c r="B94" t="s">
        <v>4</v>
      </c>
      <c r="C94" s="3">
        <v>43800</v>
      </c>
      <c r="D94" t="s">
        <v>1158</v>
      </c>
      <c r="E94" s="4">
        <v>33.35</v>
      </c>
    </row>
    <row r="95" spans="1:5" x14ac:dyDescent="0.3">
      <c r="A95" t="s">
        <v>187</v>
      </c>
      <c r="B95" t="s">
        <v>1160</v>
      </c>
      <c r="C95" s="3">
        <v>43800</v>
      </c>
      <c r="D95" t="s">
        <v>1164</v>
      </c>
      <c r="E95" s="4">
        <v>126.58</v>
      </c>
    </row>
    <row r="96" spans="1:5" x14ac:dyDescent="0.3">
      <c r="A96" t="s">
        <v>189</v>
      </c>
      <c r="B96" t="s">
        <v>1167</v>
      </c>
      <c r="C96" s="3">
        <v>43195</v>
      </c>
      <c r="D96" t="s">
        <v>1164</v>
      </c>
      <c r="E96" s="4">
        <v>114.01</v>
      </c>
    </row>
    <row r="97" spans="1:5" x14ac:dyDescent="0.3">
      <c r="A97" t="s">
        <v>191</v>
      </c>
      <c r="B97" t="s">
        <v>1163</v>
      </c>
      <c r="C97" s="3">
        <v>43881</v>
      </c>
      <c r="D97" t="s">
        <v>1168</v>
      </c>
      <c r="E97" s="4">
        <v>128.21</v>
      </c>
    </row>
    <row r="98" spans="1:5" x14ac:dyDescent="0.3">
      <c r="A98" t="s">
        <v>193</v>
      </c>
      <c r="B98" t="s">
        <v>4</v>
      </c>
      <c r="C98" s="3">
        <v>43845</v>
      </c>
      <c r="D98" t="s">
        <v>1162</v>
      </c>
      <c r="E98" s="4">
        <v>168.03</v>
      </c>
    </row>
    <row r="99" spans="1:5" x14ac:dyDescent="0.3">
      <c r="A99" t="s">
        <v>195</v>
      </c>
      <c r="B99" t="s">
        <v>1159</v>
      </c>
      <c r="C99" s="3">
        <v>43881</v>
      </c>
      <c r="D99" t="s">
        <v>1162</v>
      </c>
      <c r="E99" s="4">
        <v>196.35</v>
      </c>
    </row>
    <row r="100" spans="1:5" x14ac:dyDescent="0.3">
      <c r="A100" t="s">
        <v>197</v>
      </c>
      <c r="B100" t="s">
        <v>1166</v>
      </c>
      <c r="C100" s="3">
        <v>43800</v>
      </c>
      <c r="D100" t="s">
        <v>1168</v>
      </c>
      <c r="E100" s="4">
        <v>199.74</v>
      </c>
    </row>
    <row r="101" spans="1:5" x14ac:dyDescent="0.3">
      <c r="A101" t="s">
        <v>199</v>
      </c>
      <c r="B101" t="s">
        <v>1160</v>
      </c>
      <c r="C101" s="3">
        <v>43881</v>
      </c>
      <c r="D101" t="s">
        <v>1158</v>
      </c>
      <c r="E101" s="4">
        <v>84.88</v>
      </c>
    </row>
    <row r="102" spans="1:5" x14ac:dyDescent="0.3">
      <c r="A102" t="s">
        <v>201</v>
      </c>
      <c r="B102" t="s">
        <v>1163</v>
      </c>
      <c r="C102" s="3">
        <v>43195</v>
      </c>
      <c r="D102" t="s">
        <v>1158</v>
      </c>
      <c r="E102" s="4">
        <v>55.75</v>
      </c>
    </row>
    <row r="103" spans="1:5" x14ac:dyDescent="0.3">
      <c r="A103" t="s">
        <v>202</v>
      </c>
      <c r="B103" t="s">
        <v>1166</v>
      </c>
      <c r="C103" s="3">
        <v>43845</v>
      </c>
      <c r="D103" t="s">
        <v>1168</v>
      </c>
      <c r="E103" s="4">
        <v>153.05000000000001</v>
      </c>
    </row>
    <row r="104" spans="1:5" x14ac:dyDescent="0.3">
      <c r="A104" t="s">
        <v>204</v>
      </c>
      <c r="B104" t="s">
        <v>1163</v>
      </c>
      <c r="C104" s="3">
        <v>43195</v>
      </c>
      <c r="D104" t="s">
        <v>1164</v>
      </c>
      <c r="E104" s="4">
        <v>117.34</v>
      </c>
    </row>
    <row r="105" spans="1:5" x14ac:dyDescent="0.3">
      <c r="A105" t="s">
        <v>206</v>
      </c>
      <c r="B105" t="s">
        <v>4</v>
      </c>
      <c r="C105" s="3">
        <v>43845</v>
      </c>
      <c r="D105" t="s">
        <v>1168</v>
      </c>
      <c r="E105" s="4">
        <v>18.37</v>
      </c>
    </row>
    <row r="106" spans="1:5" x14ac:dyDescent="0.3">
      <c r="A106" t="s">
        <v>208</v>
      </c>
      <c r="B106" t="s">
        <v>1160</v>
      </c>
      <c r="C106" s="3">
        <v>43800</v>
      </c>
      <c r="D106" t="s">
        <v>1168</v>
      </c>
      <c r="E106" s="4">
        <v>196.6</v>
      </c>
    </row>
    <row r="107" spans="1:5" x14ac:dyDescent="0.3">
      <c r="A107" t="s">
        <v>209</v>
      </c>
      <c r="B107" t="s">
        <v>1160</v>
      </c>
      <c r="C107" s="3">
        <v>43845</v>
      </c>
      <c r="D107" t="s">
        <v>1158</v>
      </c>
      <c r="E107" s="4">
        <v>85.08</v>
      </c>
    </row>
    <row r="108" spans="1:5" x14ac:dyDescent="0.3">
      <c r="A108" t="s">
        <v>211</v>
      </c>
      <c r="B108" t="s">
        <v>1163</v>
      </c>
      <c r="C108" s="3">
        <v>43845</v>
      </c>
      <c r="D108" t="s">
        <v>1161</v>
      </c>
      <c r="E108" s="4">
        <v>125.08</v>
      </c>
    </row>
    <row r="109" spans="1:5" x14ac:dyDescent="0.3">
      <c r="A109" t="s">
        <v>212</v>
      </c>
      <c r="B109" t="s">
        <v>4</v>
      </c>
      <c r="C109" s="3">
        <v>43845</v>
      </c>
      <c r="D109" t="s">
        <v>1168</v>
      </c>
      <c r="E109" s="4">
        <v>188.36</v>
      </c>
    </row>
    <row r="110" spans="1:5" x14ac:dyDescent="0.3">
      <c r="A110" t="s">
        <v>214</v>
      </c>
      <c r="B110" t="s">
        <v>1159</v>
      </c>
      <c r="C110" s="3">
        <v>43881</v>
      </c>
      <c r="D110" t="s">
        <v>1165</v>
      </c>
      <c r="E110" s="4">
        <v>51.59</v>
      </c>
    </row>
    <row r="111" spans="1:5" x14ac:dyDescent="0.3">
      <c r="A111" t="s">
        <v>216</v>
      </c>
      <c r="B111" t="s">
        <v>4</v>
      </c>
      <c r="C111" s="3">
        <v>43881</v>
      </c>
      <c r="D111" t="s">
        <v>1162</v>
      </c>
      <c r="E111" s="4">
        <v>152.85</v>
      </c>
    </row>
    <row r="112" spans="1:5" x14ac:dyDescent="0.3">
      <c r="A112" t="s">
        <v>218</v>
      </c>
      <c r="B112" t="s">
        <v>1163</v>
      </c>
      <c r="C112" s="3">
        <v>43800</v>
      </c>
      <c r="D112" t="s">
        <v>1165</v>
      </c>
      <c r="E112" s="4">
        <v>122.05</v>
      </c>
    </row>
    <row r="113" spans="1:5" x14ac:dyDescent="0.3">
      <c r="A113" t="s">
        <v>220</v>
      </c>
      <c r="B113" t="s">
        <v>4</v>
      </c>
      <c r="C113" s="3">
        <v>43845</v>
      </c>
      <c r="D113" t="s">
        <v>1165</v>
      </c>
      <c r="E113" s="4">
        <v>95.97</v>
      </c>
    </row>
    <row r="114" spans="1:5" x14ac:dyDescent="0.3">
      <c r="A114" t="s">
        <v>222</v>
      </c>
      <c r="B114" t="s">
        <v>1160</v>
      </c>
      <c r="C114" s="3">
        <v>43549</v>
      </c>
      <c r="D114" t="s">
        <v>1164</v>
      </c>
      <c r="E114" s="4">
        <v>21.2</v>
      </c>
    </row>
    <row r="115" spans="1:5" x14ac:dyDescent="0.3">
      <c r="A115" t="s">
        <v>224</v>
      </c>
      <c r="B115" t="s">
        <v>1159</v>
      </c>
      <c r="C115" s="3">
        <v>43800</v>
      </c>
      <c r="D115" t="s">
        <v>1161</v>
      </c>
      <c r="E115" s="4">
        <v>73.790000000000006</v>
      </c>
    </row>
    <row r="116" spans="1:5" x14ac:dyDescent="0.3">
      <c r="A116" t="s">
        <v>226</v>
      </c>
      <c r="B116" t="s">
        <v>1166</v>
      </c>
      <c r="C116" s="3">
        <v>43845</v>
      </c>
      <c r="D116" t="s">
        <v>1158</v>
      </c>
      <c r="E116" s="4">
        <v>46.51</v>
      </c>
    </row>
    <row r="117" spans="1:5" x14ac:dyDescent="0.3">
      <c r="A117" t="s">
        <v>228</v>
      </c>
      <c r="B117" t="s">
        <v>4</v>
      </c>
      <c r="C117" s="3">
        <v>43845</v>
      </c>
      <c r="D117" t="s">
        <v>1162</v>
      </c>
      <c r="E117" s="4">
        <v>110.32</v>
      </c>
    </row>
    <row r="118" spans="1:5" x14ac:dyDescent="0.3">
      <c r="A118" t="s">
        <v>230</v>
      </c>
      <c r="B118" t="s">
        <v>1159</v>
      </c>
      <c r="C118" s="3">
        <v>43881</v>
      </c>
      <c r="D118" t="s">
        <v>1165</v>
      </c>
      <c r="E118" s="4">
        <v>86.75</v>
      </c>
    </row>
    <row r="119" spans="1:5" x14ac:dyDescent="0.3">
      <c r="A119" t="s">
        <v>231</v>
      </c>
      <c r="B119" t="s">
        <v>1159</v>
      </c>
      <c r="C119" s="3">
        <v>43800</v>
      </c>
      <c r="D119" t="s">
        <v>1162</v>
      </c>
      <c r="E119" s="4">
        <v>52.06</v>
      </c>
    </row>
    <row r="120" spans="1:5" x14ac:dyDescent="0.3">
      <c r="A120" t="s">
        <v>233</v>
      </c>
      <c r="B120" t="s">
        <v>1160</v>
      </c>
      <c r="C120" s="3">
        <v>43845</v>
      </c>
      <c r="D120" t="s">
        <v>1161</v>
      </c>
      <c r="E120" s="4">
        <v>132.69999999999999</v>
      </c>
    </row>
    <row r="121" spans="1:5" x14ac:dyDescent="0.3">
      <c r="A121" t="s">
        <v>235</v>
      </c>
      <c r="B121" t="s">
        <v>1166</v>
      </c>
      <c r="C121" s="3">
        <v>43845</v>
      </c>
      <c r="D121" t="s">
        <v>1161</v>
      </c>
      <c r="E121" s="4">
        <v>138</v>
      </c>
    </row>
    <row r="122" spans="1:5" x14ac:dyDescent="0.3">
      <c r="A122" t="s">
        <v>237</v>
      </c>
      <c r="B122" t="s">
        <v>1167</v>
      </c>
      <c r="C122" s="3">
        <v>43800</v>
      </c>
      <c r="D122" t="s">
        <v>1164</v>
      </c>
      <c r="E122" s="4">
        <v>104.16</v>
      </c>
    </row>
    <row r="123" spans="1:5" x14ac:dyDescent="0.3">
      <c r="A123" t="s">
        <v>239</v>
      </c>
      <c r="B123" t="s">
        <v>4</v>
      </c>
      <c r="C123" s="3">
        <v>43549</v>
      </c>
      <c r="D123" t="s">
        <v>1168</v>
      </c>
      <c r="E123" s="4">
        <v>45.25</v>
      </c>
    </row>
    <row r="124" spans="1:5" x14ac:dyDescent="0.3">
      <c r="A124" t="s">
        <v>241</v>
      </c>
      <c r="B124" t="s">
        <v>4</v>
      </c>
      <c r="C124" s="3">
        <v>43800</v>
      </c>
      <c r="D124" t="s">
        <v>1158</v>
      </c>
      <c r="E124" s="4">
        <v>138.5</v>
      </c>
    </row>
    <row r="125" spans="1:5" x14ac:dyDescent="0.3">
      <c r="A125" t="s">
        <v>243</v>
      </c>
      <c r="B125" t="s">
        <v>1159</v>
      </c>
      <c r="C125" s="3">
        <v>43800</v>
      </c>
      <c r="D125" t="s">
        <v>1158</v>
      </c>
      <c r="E125" s="4">
        <v>198.25</v>
      </c>
    </row>
    <row r="126" spans="1:5" x14ac:dyDescent="0.3">
      <c r="A126" t="s">
        <v>245</v>
      </c>
      <c r="B126" t="s">
        <v>1166</v>
      </c>
      <c r="C126" s="3">
        <v>43549</v>
      </c>
      <c r="D126" t="s">
        <v>1158</v>
      </c>
      <c r="E126" s="4">
        <v>155.75</v>
      </c>
    </row>
    <row r="127" spans="1:5" x14ac:dyDescent="0.3">
      <c r="A127" t="s">
        <v>247</v>
      </c>
      <c r="B127" t="s">
        <v>1166</v>
      </c>
      <c r="C127" s="3">
        <v>43800</v>
      </c>
      <c r="D127" t="s">
        <v>1164</v>
      </c>
      <c r="E127" s="4">
        <v>113</v>
      </c>
    </row>
    <row r="128" spans="1:5" x14ac:dyDescent="0.3">
      <c r="A128" t="s">
        <v>249</v>
      </c>
      <c r="B128" t="s">
        <v>1166</v>
      </c>
      <c r="C128" s="3">
        <v>43845</v>
      </c>
      <c r="D128" t="s">
        <v>1158</v>
      </c>
      <c r="E128" s="4">
        <v>82.58</v>
      </c>
    </row>
    <row r="129" spans="1:5" x14ac:dyDescent="0.3">
      <c r="A129" t="s">
        <v>251</v>
      </c>
      <c r="B129" t="s">
        <v>1167</v>
      </c>
      <c r="C129" s="3">
        <v>43800</v>
      </c>
      <c r="D129" t="s">
        <v>1164</v>
      </c>
      <c r="E129" s="4">
        <v>30.96</v>
      </c>
    </row>
    <row r="130" spans="1:5" x14ac:dyDescent="0.3">
      <c r="A130" t="s">
        <v>253</v>
      </c>
      <c r="B130" t="s">
        <v>1160</v>
      </c>
      <c r="C130" s="3">
        <v>43549</v>
      </c>
      <c r="D130" t="s">
        <v>1158</v>
      </c>
      <c r="E130" s="4">
        <v>170.5</v>
      </c>
    </row>
    <row r="131" spans="1:5" x14ac:dyDescent="0.3">
      <c r="A131" t="s">
        <v>255</v>
      </c>
      <c r="B131" t="s">
        <v>1160</v>
      </c>
      <c r="C131" s="3">
        <v>43195</v>
      </c>
      <c r="D131" t="s">
        <v>1164</v>
      </c>
      <c r="E131" s="4">
        <v>16.739999999999998</v>
      </c>
    </row>
    <row r="132" spans="1:5" x14ac:dyDescent="0.3">
      <c r="A132" t="s">
        <v>257</v>
      </c>
      <c r="B132" t="s">
        <v>1166</v>
      </c>
      <c r="C132" s="3">
        <v>43800</v>
      </c>
      <c r="D132" t="s">
        <v>1162</v>
      </c>
      <c r="E132" s="4">
        <v>188.53</v>
      </c>
    </row>
    <row r="133" spans="1:5" x14ac:dyDescent="0.3">
      <c r="A133" t="s">
        <v>258</v>
      </c>
      <c r="B133" t="s">
        <v>1167</v>
      </c>
      <c r="C133" s="3">
        <v>43881</v>
      </c>
      <c r="D133" t="s">
        <v>1168</v>
      </c>
      <c r="E133" s="4">
        <v>21.2</v>
      </c>
    </row>
    <row r="134" spans="1:5" x14ac:dyDescent="0.3">
      <c r="A134" t="s">
        <v>260</v>
      </c>
      <c r="B134" t="s">
        <v>4</v>
      </c>
      <c r="C134" s="3">
        <v>43845</v>
      </c>
      <c r="D134" t="s">
        <v>1162</v>
      </c>
      <c r="E134" s="4">
        <v>68.97</v>
      </c>
    </row>
    <row r="135" spans="1:5" x14ac:dyDescent="0.3">
      <c r="A135" t="s">
        <v>261</v>
      </c>
      <c r="B135" t="s">
        <v>4</v>
      </c>
      <c r="C135" s="3">
        <v>43845</v>
      </c>
      <c r="D135" t="s">
        <v>1158</v>
      </c>
      <c r="E135" s="4">
        <v>72.06</v>
      </c>
    </row>
    <row r="136" spans="1:5" x14ac:dyDescent="0.3">
      <c r="A136" t="s">
        <v>263</v>
      </c>
      <c r="B136" t="s">
        <v>1159</v>
      </c>
      <c r="C136" s="3">
        <v>43881</v>
      </c>
      <c r="D136" t="s">
        <v>1158</v>
      </c>
      <c r="E136" s="4">
        <v>71.88</v>
      </c>
    </row>
    <row r="137" spans="1:5" x14ac:dyDescent="0.3">
      <c r="A137" t="s">
        <v>265</v>
      </c>
      <c r="B137" t="s">
        <v>4</v>
      </c>
      <c r="C137" s="3">
        <v>43881</v>
      </c>
      <c r="D137" t="s">
        <v>1168</v>
      </c>
      <c r="E137" s="4">
        <v>180.73</v>
      </c>
    </row>
    <row r="138" spans="1:5" x14ac:dyDescent="0.3">
      <c r="A138" t="s">
        <v>267</v>
      </c>
      <c r="B138" t="s">
        <v>4</v>
      </c>
      <c r="C138" s="3">
        <v>43800</v>
      </c>
      <c r="D138" t="s">
        <v>1164</v>
      </c>
      <c r="E138" s="4">
        <v>190</v>
      </c>
    </row>
    <row r="139" spans="1:5" x14ac:dyDescent="0.3">
      <c r="A139" t="s">
        <v>269</v>
      </c>
      <c r="B139" t="s">
        <v>4</v>
      </c>
      <c r="C139" s="3">
        <v>43881</v>
      </c>
      <c r="D139" t="s">
        <v>1161</v>
      </c>
      <c r="E139" s="4">
        <v>151.44</v>
      </c>
    </row>
    <row r="140" spans="1:5" x14ac:dyDescent="0.3">
      <c r="A140" t="s">
        <v>271</v>
      </c>
      <c r="B140" t="s">
        <v>1167</v>
      </c>
      <c r="C140" s="3">
        <v>43195</v>
      </c>
      <c r="D140" t="s">
        <v>1164</v>
      </c>
      <c r="E140" s="4">
        <v>169.75</v>
      </c>
    </row>
    <row r="141" spans="1:5" x14ac:dyDescent="0.3">
      <c r="A141" t="s">
        <v>273</v>
      </c>
      <c r="B141" t="s">
        <v>1166</v>
      </c>
      <c r="C141" s="3">
        <v>43549</v>
      </c>
      <c r="D141" t="s">
        <v>1165</v>
      </c>
      <c r="E141" s="4">
        <v>184.87</v>
      </c>
    </row>
    <row r="142" spans="1:5" x14ac:dyDescent="0.3">
      <c r="A142" t="s">
        <v>274</v>
      </c>
      <c r="B142" t="s">
        <v>1159</v>
      </c>
      <c r="C142" s="3">
        <v>43881</v>
      </c>
      <c r="D142" t="s">
        <v>1164</v>
      </c>
      <c r="E142" s="4">
        <v>172.26</v>
      </c>
    </row>
    <row r="143" spans="1:5" x14ac:dyDescent="0.3">
      <c r="A143" t="s">
        <v>276</v>
      </c>
      <c r="B143" t="s">
        <v>1159</v>
      </c>
      <c r="C143" s="3">
        <v>43881</v>
      </c>
      <c r="D143" t="s">
        <v>1162</v>
      </c>
      <c r="E143" s="4">
        <v>122.96</v>
      </c>
    </row>
    <row r="144" spans="1:5" x14ac:dyDescent="0.3">
      <c r="A144" t="s">
        <v>277</v>
      </c>
      <c r="B144" t="s">
        <v>1159</v>
      </c>
      <c r="C144" s="3">
        <v>43195</v>
      </c>
      <c r="D144" t="s">
        <v>1164</v>
      </c>
      <c r="E144" s="4">
        <v>131.47999999999999</v>
      </c>
    </row>
    <row r="145" spans="1:5" x14ac:dyDescent="0.3">
      <c r="A145" t="s">
        <v>279</v>
      </c>
      <c r="B145" t="s">
        <v>1166</v>
      </c>
      <c r="C145" s="3">
        <v>43845</v>
      </c>
      <c r="D145" t="s">
        <v>1168</v>
      </c>
      <c r="E145" s="4">
        <v>113.86</v>
      </c>
    </row>
    <row r="146" spans="1:5" x14ac:dyDescent="0.3">
      <c r="A146" t="s">
        <v>281</v>
      </c>
      <c r="B146" t="s">
        <v>1167</v>
      </c>
      <c r="C146" s="3">
        <v>43845</v>
      </c>
      <c r="D146" t="s">
        <v>1164</v>
      </c>
      <c r="E146" s="4">
        <v>50.65</v>
      </c>
    </row>
    <row r="147" spans="1:5" x14ac:dyDescent="0.3">
      <c r="A147" t="s">
        <v>283</v>
      </c>
      <c r="B147" t="s">
        <v>1167</v>
      </c>
      <c r="C147" s="3">
        <v>43800</v>
      </c>
      <c r="D147" t="s">
        <v>1165</v>
      </c>
      <c r="E147" s="4">
        <v>14.59</v>
      </c>
    </row>
    <row r="148" spans="1:5" x14ac:dyDescent="0.3">
      <c r="A148" t="s">
        <v>285</v>
      </c>
      <c r="B148" t="s">
        <v>1163</v>
      </c>
      <c r="C148" s="3">
        <v>43195</v>
      </c>
      <c r="D148" t="s">
        <v>1165</v>
      </c>
      <c r="E148" s="4">
        <v>20.25</v>
      </c>
    </row>
    <row r="149" spans="1:5" x14ac:dyDescent="0.3">
      <c r="A149" t="s">
        <v>287</v>
      </c>
      <c r="B149" t="s">
        <v>1163</v>
      </c>
      <c r="C149" s="3">
        <v>43549</v>
      </c>
      <c r="D149" t="s">
        <v>1165</v>
      </c>
      <c r="E149" s="4">
        <v>69.28</v>
      </c>
    </row>
    <row r="150" spans="1:5" x14ac:dyDescent="0.3">
      <c r="A150" t="s">
        <v>289</v>
      </c>
      <c r="B150" t="s">
        <v>1163</v>
      </c>
      <c r="C150" s="3">
        <v>43549</v>
      </c>
      <c r="D150" t="s">
        <v>1164</v>
      </c>
      <c r="E150" s="4">
        <v>13.46</v>
      </c>
    </row>
    <row r="151" spans="1:5" x14ac:dyDescent="0.3">
      <c r="A151" t="s">
        <v>291</v>
      </c>
      <c r="B151" t="s">
        <v>1159</v>
      </c>
      <c r="C151" s="3">
        <v>43195</v>
      </c>
      <c r="D151" t="s">
        <v>1165</v>
      </c>
      <c r="E151" s="4">
        <v>140.04</v>
      </c>
    </row>
    <row r="152" spans="1:5" x14ac:dyDescent="0.3">
      <c r="A152" t="s">
        <v>293</v>
      </c>
      <c r="B152" t="s">
        <v>1159</v>
      </c>
      <c r="C152" s="3">
        <v>43549</v>
      </c>
      <c r="D152" t="s">
        <v>1158</v>
      </c>
      <c r="E152" s="4">
        <v>71.33</v>
      </c>
    </row>
    <row r="153" spans="1:5" x14ac:dyDescent="0.3">
      <c r="A153" t="s">
        <v>294</v>
      </c>
      <c r="B153" t="s">
        <v>1167</v>
      </c>
      <c r="C153" s="3">
        <v>43845</v>
      </c>
      <c r="D153" t="s">
        <v>1164</v>
      </c>
      <c r="E153" s="4">
        <v>163.92</v>
      </c>
    </row>
    <row r="154" spans="1:5" x14ac:dyDescent="0.3">
      <c r="A154" t="s">
        <v>295</v>
      </c>
      <c r="B154" t="s">
        <v>4</v>
      </c>
      <c r="C154" s="3">
        <v>43549</v>
      </c>
      <c r="D154" t="s">
        <v>1162</v>
      </c>
      <c r="E154" s="4">
        <v>195.63</v>
      </c>
    </row>
    <row r="155" spans="1:5" x14ac:dyDescent="0.3">
      <c r="A155" t="s">
        <v>296</v>
      </c>
      <c r="B155" t="s">
        <v>1163</v>
      </c>
      <c r="C155" s="3">
        <v>43549</v>
      </c>
      <c r="D155" t="s">
        <v>1158</v>
      </c>
      <c r="E155" s="4">
        <v>61.87</v>
      </c>
    </row>
    <row r="156" spans="1:5" x14ac:dyDescent="0.3">
      <c r="A156" t="s">
        <v>297</v>
      </c>
      <c r="B156" t="s">
        <v>1167</v>
      </c>
      <c r="C156" s="3">
        <v>43195</v>
      </c>
      <c r="D156" t="s">
        <v>1164</v>
      </c>
      <c r="E156" s="4">
        <v>85.58</v>
      </c>
    </row>
    <row r="157" spans="1:5" x14ac:dyDescent="0.3">
      <c r="A157" t="s">
        <v>298</v>
      </c>
      <c r="B157" t="s">
        <v>4</v>
      </c>
      <c r="C157" s="3">
        <v>43195</v>
      </c>
      <c r="D157" t="s">
        <v>1168</v>
      </c>
      <c r="E157" s="4">
        <v>31.81</v>
      </c>
    </row>
    <row r="158" spans="1:5" x14ac:dyDescent="0.3">
      <c r="A158" t="s">
        <v>300</v>
      </c>
      <c r="B158" t="s">
        <v>1166</v>
      </c>
      <c r="C158" s="3">
        <v>43549</v>
      </c>
      <c r="D158" t="s">
        <v>1161</v>
      </c>
      <c r="E158" s="4">
        <v>187.45</v>
      </c>
    </row>
    <row r="159" spans="1:5" x14ac:dyDescent="0.3">
      <c r="A159" t="s">
        <v>301</v>
      </c>
      <c r="B159" t="s">
        <v>1163</v>
      </c>
      <c r="C159" s="3">
        <v>43881</v>
      </c>
      <c r="D159" t="s">
        <v>1158</v>
      </c>
      <c r="E159" s="4">
        <v>97.4</v>
      </c>
    </row>
    <row r="160" spans="1:5" x14ac:dyDescent="0.3">
      <c r="A160" t="s">
        <v>302</v>
      </c>
      <c r="B160" t="s">
        <v>4</v>
      </c>
      <c r="C160" s="3">
        <v>43195</v>
      </c>
      <c r="D160" t="s">
        <v>1165</v>
      </c>
      <c r="E160" s="4">
        <v>135.86000000000001</v>
      </c>
    </row>
    <row r="161" spans="1:5" x14ac:dyDescent="0.3">
      <c r="A161" t="s">
        <v>304</v>
      </c>
      <c r="B161" t="s">
        <v>1166</v>
      </c>
      <c r="C161" s="3">
        <v>43800</v>
      </c>
      <c r="D161" t="s">
        <v>1162</v>
      </c>
      <c r="E161" s="4">
        <v>48.94</v>
      </c>
    </row>
    <row r="162" spans="1:5" x14ac:dyDescent="0.3">
      <c r="A162" t="s">
        <v>305</v>
      </c>
      <c r="B162" t="s">
        <v>4</v>
      </c>
      <c r="C162" s="3">
        <v>43800</v>
      </c>
      <c r="D162" t="s">
        <v>1164</v>
      </c>
      <c r="E162" s="4">
        <v>140.58000000000001</v>
      </c>
    </row>
    <row r="163" spans="1:5" x14ac:dyDescent="0.3">
      <c r="A163" t="s">
        <v>306</v>
      </c>
      <c r="B163" t="s">
        <v>1159</v>
      </c>
      <c r="C163" s="3">
        <v>43845</v>
      </c>
      <c r="D163" t="s">
        <v>1161</v>
      </c>
      <c r="E163" s="4">
        <v>197.82</v>
      </c>
    </row>
    <row r="164" spans="1:5" x14ac:dyDescent="0.3">
      <c r="A164" t="s">
        <v>308</v>
      </c>
      <c r="B164" t="s">
        <v>1163</v>
      </c>
      <c r="C164" s="3">
        <v>43549</v>
      </c>
      <c r="D164" t="s">
        <v>1165</v>
      </c>
      <c r="E164" s="4">
        <v>154.94</v>
      </c>
    </row>
    <row r="165" spans="1:5" x14ac:dyDescent="0.3">
      <c r="A165" t="s">
        <v>310</v>
      </c>
      <c r="B165" t="s">
        <v>4</v>
      </c>
      <c r="C165" s="3">
        <v>43881</v>
      </c>
      <c r="D165" t="s">
        <v>1165</v>
      </c>
      <c r="E165" s="4">
        <v>58.87</v>
      </c>
    </row>
    <row r="166" spans="1:5" x14ac:dyDescent="0.3">
      <c r="A166" t="s">
        <v>312</v>
      </c>
      <c r="B166" t="s">
        <v>1159</v>
      </c>
      <c r="C166" s="3">
        <v>43845</v>
      </c>
      <c r="D166" t="s">
        <v>1158</v>
      </c>
      <c r="E166" s="4">
        <v>181.98</v>
      </c>
    </row>
    <row r="167" spans="1:5" x14ac:dyDescent="0.3">
      <c r="A167" t="s">
        <v>313</v>
      </c>
      <c r="B167" t="s">
        <v>1159</v>
      </c>
      <c r="C167" s="3">
        <v>43549</v>
      </c>
      <c r="D167" t="s">
        <v>1164</v>
      </c>
      <c r="E167" s="4">
        <v>107.83</v>
      </c>
    </row>
    <row r="168" spans="1:5" x14ac:dyDescent="0.3">
      <c r="A168" t="s">
        <v>315</v>
      </c>
      <c r="B168" t="s">
        <v>1167</v>
      </c>
      <c r="C168" s="3">
        <v>43195</v>
      </c>
      <c r="D168" t="s">
        <v>1162</v>
      </c>
      <c r="E168" s="4">
        <v>84.67</v>
      </c>
    </row>
    <row r="169" spans="1:5" x14ac:dyDescent="0.3">
      <c r="A169" t="s">
        <v>317</v>
      </c>
      <c r="B169" t="s">
        <v>1159</v>
      </c>
      <c r="C169" s="3">
        <v>43800</v>
      </c>
      <c r="D169" t="s">
        <v>1158</v>
      </c>
      <c r="E169" s="4">
        <v>151.07</v>
      </c>
    </row>
    <row r="170" spans="1:5" x14ac:dyDescent="0.3">
      <c r="A170" t="s">
        <v>319</v>
      </c>
      <c r="B170" t="s">
        <v>1159</v>
      </c>
      <c r="C170" s="3">
        <v>43881</v>
      </c>
      <c r="D170" t="s">
        <v>1165</v>
      </c>
      <c r="E170" s="4">
        <v>63.57</v>
      </c>
    </row>
    <row r="171" spans="1:5" x14ac:dyDescent="0.3">
      <c r="A171" t="s">
        <v>321</v>
      </c>
      <c r="B171" t="s">
        <v>1159</v>
      </c>
      <c r="C171" s="3">
        <v>43800</v>
      </c>
      <c r="D171" t="s">
        <v>1165</v>
      </c>
      <c r="E171" s="4">
        <v>85.77</v>
      </c>
    </row>
    <row r="172" spans="1:5" x14ac:dyDescent="0.3">
      <c r="A172" t="s">
        <v>323</v>
      </c>
      <c r="B172" t="s">
        <v>1159</v>
      </c>
      <c r="C172" s="3">
        <v>43195</v>
      </c>
      <c r="D172" t="s">
        <v>1161</v>
      </c>
      <c r="E172" s="4">
        <v>112.17</v>
      </c>
    </row>
    <row r="173" spans="1:5" x14ac:dyDescent="0.3">
      <c r="A173" t="s">
        <v>324</v>
      </c>
      <c r="B173" t="s">
        <v>1159</v>
      </c>
      <c r="C173" s="3">
        <v>43549</v>
      </c>
      <c r="D173" t="s">
        <v>1164</v>
      </c>
      <c r="E173" s="4">
        <v>67.17</v>
      </c>
    </row>
    <row r="174" spans="1:5" x14ac:dyDescent="0.3">
      <c r="A174" t="s">
        <v>325</v>
      </c>
      <c r="B174" t="s">
        <v>1160</v>
      </c>
      <c r="C174" s="3">
        <v>43195</v>
      </c>
      <c r="D174" t="s">
        <v>1161</v>
      </c>
      <c r="E174" s="4">
        <v>86.24</v>
      </c>
    </row>
    <row r="175" spans="1:5" x14ac:dyDescent="0.3">
      <c r="A175" t="s">
        <v>326</v>
      </c>
      <c r="B175" t="s">
        <v>1167</v>
      </c>
      <c r="C175" s="3">
        <v>43195</v>
      </c>
      <c r="D175" t="s">
        <v>1161</v>
      </c>
      <c r="E175" s="4">
        <v>48.75</v>
      </c>
    </row>
    <row r="176" spans="1:5" x14ac:dyDescent="0.3">
      <c r="A176" t="s">
        <v>327</v>
      </c>
      <c r="B176" t="s">
        <v>1160</v>
      </c>
      <c r="C176" s="3">
        <v>43800</v>
      </c>
      <c r="D176" t="s">
        <v>1165</v>
      </c>
      <c r="E176" s="4">
        <v>89.54</v>
      </c>
    </row>
    <row r="177" spans="1:5" x14ac:dyDescent="0.3">
      <c r="A177" t="s">
        <v>328</v>
      </c>
      <c r="B177" t="s">
        <v>1160</v>
      </c>
      <c r="C177" s="3">
        <v>43881</v>
      </c>
      <c r="D177" t="s">
        <v>1164</v>
      </c>
      <c r="E177" s="4">
        <v>40.86</v>
      </c>
    </row>
    <row r="178" spans="1:5" x14ac:dyDescent="0.3">
      <c r="A178" t="s">
        <v>329</v>
      </c>
      <c r="B178" t="s">
        <v>1167</v>
      </c>
      <c r="C178" s="3">
        <v>43195</v>
      </c>
      <c r="D178" t="s">
        <v>1161</v>
      </c>
      <c r="E178" s="4">
        <v>16.48</v>
      </c>
    </row>
    <row r="179" spans="1:5" x14ac:dyDescent="0.3">
      <c r="A179" t="s">
        <v>330</v>
      </c>
      <c r="B179" t="s">
        <v>4</v>
      </c>
      <c r="C179" s="3">
        <v>43800</v>
      </c>
      <c r="D179" t="s">
        <v>1162</v>
      </c>
      <c r="E179" s="4">
        <v>67.760000000000005</v>
      </c>
    </row>
    <row r="180" spans="1:5" x14ac:dyDescent="0.3">
      <c r="A180" t="s">
        <v>331</v>
      </c>
      <c r="B180" t="s">
        <v>1166</v>
      </c>
      <c r="C180" s="3">
        <v>43881</v>
      </c>
      <c r="D180" t="s">
        <v>1165</v>
      </c>
      <c r="E180" s="4">
        <v>80.22</v>
      </c>
    </row>
    <row r="181" spans="1:5" x14ac:dyDescent="0.3">
      <c r="A181" t="s">
        <v>332</v>
      </c>
      <c r="B181" t="s">
        <v>1167</v>
      </c>
      <c r="C181" s="3">
        <v>43549</v>
      </c>
      <c r="D181" t="s">
        <v>1165</v>
      </c>
      <c r="E181" s="4">
        <v>55.71</v>
      </c>
    </row>
    <row r="182" spans="1:5" x14ac:dyDescent="0.3">
      <c r="A182" t="s">
        <v>333</v>
      </c>
      <c r="B182" t="s">
        <v>1159</v>
      </c>
      <c r="C182" s="3">
        <v>43549</v>
      </c>
      <c r="D182" t="s">
        <v>1161</v>
      </c>
      <c r="E182" s="4">
        <v>196.49</v>
      </c>
    </row>
    <row r="183" spans="1:5" x14ac:dyDescent="0.3">
      <c r="A183" t="s">
        <v>334</v>
      </c>
      <c r="B183" t="s">
        <v>1167</v>
      </c>
      <c r="C183" s="3">
        <v>43845</v>
      </c>
      <c r="D183" t="s">
        <v>1164</v>
      </c>
      <c r="E183" s="4">
        <v>115.96</v>
      </c>
    </row>
    <row r="184" spans="1:5" x14ac:dyDescent="0.3">
      <c r="A184" t="s">
        <v>335</v>
      </c>
      <c r="B184" t="s">
        <v>1167</v>
      </c>
      <c r="C184" s="3">
        <v>43800</v>
      </c>
      <c r="D184" t="s">
        <v>1161</v>
      </c>
      <c r="E184" s="4">
        <v>171.86</v>
      </c>
    </row>
    <row r="185" spans="1:5" x14ac:dyDescent="0.3">
      <c r="A185" t="s">
        <v>336</v>
      </c>
      <c r="B185" t="s">
        <v>1163</v>
      </c>
      <c r="C185" s="3">
        <v>43881</v>
      </c>
      <c r="D185" t="s">
        <v>1165</v>
      </c>
      <c r="E185" s="4">
        <v>116.92</v>
      </c>
    </row>
    <row r="186" spans="1:5" x14ac:dyDescent="0.3">
      <c r="A186" t="s">
        <v>337</v>
      </c>
      <c r="B186" t="s">
        <v>1160</v>
      </c>
      <c r="C186" s="3">
        <v>43195</v>
      </c>
      <c r="D186" t="s">
        <v>1158</v>
      </c>
      <c r="E186" s="4">
        <v>71.52</v>
      </c>
    </row>
    <row r="187" spans="1:5" x14ac:dyDescent="0.3">
      <c r="A187" t="s">
        <v>338</v>
      </c>
      <c r="B187" t="s">
        <v>1167</v>
      </c>
      <c r="C187" s="3">
        <v>43549</v>
      </c>
      <c r="D187" t="s">
        <v>1168</v>
      </c>
      <c r="E187" s="4">
        <v>126.77</v>
      </c>
    </row>
    <row r="188" spans="1:5" x14ac:dyDescent="0.3">
      <c r="A188" t="s">
        <v>339</v>
      </c>
      <c r="B188" t="s">
        <v>4</v>
      </c>
      <c r="C188" s="3">
        <v>43881</v>
      </c>
      <c r="D188" t="s">
        <v>1168</v>
      </c>
      <c r="E188" s="4">
        <v>196.1</v>
      </c>
    </row>
    <row r="189" spans="1:5" x14ac:dyDescent="0.3">
      <c r="A189" t="s">
        <v>340</v>
      </c>
      <c r="B189" t="s">
        <v>1167</v>
      </c>
      <c r="C189" s="3">
        <v>43800</v>
      </c>
      <c r="D189" t="s">
        <v>1168</v>
      </c>
      <c r="E189" s="4">
        <v>190.96</v>
      </c>
    </row>
    <row r="190" spans="1:5" x14ac:dyDescent="0.3">
      <c r="A190" t="s">
        <v>341</v>
      </c>
      <c r="B190" t="s">
        <v>1163</v>
      </c>
      <c r="C190" s="3">
        <v>43845</v>
      </c>
      <c r="D190" t="s">
        <v>1168</v>
      </c>
      <c r="E190" s="4">
        <v>184.57</v>
      </c>
    </row>
    <row r="191" spans="1:5" x14ac:dyDescent="0.3">
      <c r="A191" t="s">
        <v>342</v>
      </c>
      <c r="B191" t="s">
        <v>1166</v>
      </c>
      <c r="C191" s="3">
        <v>43549</v>
      </c>
      <c r="D191" t="s">
        <v>1168</v>
      </c>
      <c r="E191" s="4">
        <v>39.78</v>
      </c>
    </row>
    <row r="192" spans="1:5" x14ac:dyDescent="0.3">
      <c r="A192" t="s">
        <v>343</v>
      </c>
      <c r="B192" t="s">
        <v>4</v>
      </c>
      <c r="C192" s="3">
        <v>43881</v>
      </c>
      <c r="D192" t="s">
        <v>1162</v>
      </c>
      <c r="E192" s="4">
        <v>140.82</v>
      </c>
    </row>
    <row r="193" spans="1:5" x14ac:dyDescent="0.3">
      <c r="A193" t="s">
        <v>344</v>
      </c>
      <c r="B193" t="s">
        <v>1159</v>
      </c>
      <c r="C193" s="3">
        <v>43881</v>
      </c>
      <c r="D193" t="s">
        <v>1162</v>
      </c>
      <c r="E193" s="4">
        <v>47.26</v>
      </c>
    </row>
    <row r="194" spans="1:5" x14ac:dyDescent="0.3">
      <c r="A194" t="s">
        <v>345</v>
      </c>
      <c r="B194" t="s">
        <v>1167</v>
      </c>
      <c r="C194" s="3">
        <v>43881</v>
      </c>
      <c r="D194" t="s">
        <v>1161</v>
      </c>
      <c r="E194" s="4">
        <v>76.180000000000007</v>
      </c>
    </row>
    <row r="195" spans="1:5" x14ac:dyDescent="0.3">
      <c r="A195" t="s">
        <v>346</v>
      </c>
      <c r="B195" t="s">
        <v>1163</v>
      </c>
      <c r="C195" s="3">
        <v>43800</v>
      </c>
      <c r="D195" t="s">
        <v>1164</v>
      </c>
      <c r="E195" s="4">
        <v>176.97</v>
      </c>
    </row>
    <row r="196" spans="1:5" x14ac:dyDescent="0.3">
      <c r="A196" t="s">
        <v>347</v>
      </c>
      <c r="B196" t="s">
        <v>1160</v>
      </c>
      <c r="C196" s="3">
        <v>43800</v>
      </c>
      <c r="D196" t="s">
        <v>1158</v>
      </c>
      <c r="E196" s="4">
        <v>116.9</v>
      </c>
    </row>
    <row r="197" spans="1:5" x14ac:dyDescent="0.3">
      <c r="A197" t="s">
        <v>348</v>
      </c>
      <c r="B197" t="s">
        <v>1160</v>
      </c>
      <c r="C197" s="3">
        <v>43800</v>
      </c>
      <c r="D197" t="s">
        <v>1168</v>
      </c>
      <c r="E197" s="4">
        <v>98.82</v>
      </c>
    </row>
    <row r="198" spans="1:5" x14ac:dyDescent="0.3">
      <c r="A198" t="s">
        <v>349</v>
      </c>
      <c r="B198" t="s">
        <v>1166</v>
      </c>
      <c r="C198" s="3">
        <v>43195</v>
      </c>
      <c r="D198" t="s">
        <v>1162</v>
      </c>
      <c r="E198" s="4">
        <v>188.8</v>
      </c>
    </row>
    <row r="199" spans="1:5" x14ac:dyDescent="0.3">
      <c r="A199" t="s">
        <v>350</v>
      </c>
      <c r="B199" t="s">
        <v>1160</v>
      </c>
      <c r="C199" s="3">
        <v>43881</v>
      </c>
      <c r="D199" t="s">
        <v>1165</v>
      </c>
      <c r="E199" s="4">
        <v>16.78</v>
      </c>
    </row>
    <row r="200" spans="1:5" x14ac:dyDescent="0.3">
      <c r="A200" t="s">
        <v>351</v>
      </c>
      <c r="B200" t="s">
        <v>1159</v>
      </c>
      <c r="C200" s="3">
        <v>43549</v>
      </c>
      <c r="D200" t="s">
        <v>1162</v>
      </c>
      <c r="E200" s="4">
        <v>38.64</v>
      </c>
    </row>
    <row r="201" spans="1:5" x14ac:dyDescent="0.3">
      <c r="A201" t="s">
        <v>352</v>
      </c>
      <c r="B201" t="s">
        <v>4</v>
      </c>
      <c r="C201" s="3">
        <v>43800</v>
      </c>
      <c r="D201" t="s">
        <v>1164</v>
      </c>
      <c r="E201" s="4">
        <v>65.739999999999995</v>
      </c>
    </row>
    <row r="202" spans="1:5" x14ac:dyDescent="0.3">
      <c r="A202" t="s">
        <v>353</v>
      </c>
      <c r="B202" t="s">
        <v>1159</v>
      </c>
      <c r="C202" s="3">
        <v>43800</v>
      </c>
      <c r="D202" t="s">
        <v>1168</v>
      </c>
      <c r="E202" s="4">
        <v>150.32</v>
      </c>
    </row>
    <row r="203" spans="1:5" x14ac:dyDescent="0.3">
      <c r="A203" t="s">
        <v>354</v>
      </c>
      <c r="B203" t="s">
        <v>4</v>
      </c>
      <c r="C203" s="3">
        <v>43881</v>
      </c>
      <c r="D203" t="s">
        <v>1162</v>
      </c>
      <c r="E203" s="4">
        <v>10.69</v>
      </c>
    </row>
    <row r="204" spans="1:5" x14ac:dyDescent="0.3">
      <c r="A204" t="s">
        <v>355</v>
      </c>
      <c r="B204" t="s">
        <v>1167</v>
      </c>
      <c r="C204" s="3">
        <v>43800</v>
      </c>
      <c r="D204" t="s">
        <v>1158</v>
      </c>
      <c r="E204" s="4">
        <v>131.22999999999999</v>
      </c>
    </row>
    <row r="205" spans="1:5" x14ac:dyDescent="0.3">
      <c r="A205" t="s">
        <v>356</v>
      </c>
      <c r="B205" t="s">
        <v>4</v>
      </c>
      <c r="C205" s="3">
        <v>43195</v>
      </c>
      <c r="D205" t="s">
        <v>1158</v>
      </c>
      <c r="E205" s="4">
        <v>126.55</v>
      </c>
    </row>
    <row r="206" spans="1:5" x14ac:dyDescent="0.3">
      <c r="A206" t="s">
        <v>357</v>
      </c>
      <c r="B206" t="s">
        <v>1166</v>
      </c>
      <c r="C206" s="3">
        <v>43195</v>
      </c>
      <c r="D206" t="s">
        <v>1168</v>
      </c>
      <c r="E206" s="4">
        <v>190.85</v>
      </c>
    </row>
    <row r="207" spans="1:5" x14ac:dyDescent="0.3">
      <c r="A207" t="s">
        <v>358</v>
      </c>
      <c r="B207" t="s">
        <v>4</v>
      </c>
      <c r="C207" s="3">
        <v>43800</v>
      </c>
      <c r="D207" t="s">
        <v>1161</v>
      </c>
      <c r="E207" s="4">
        <v>46.55</v>
      </c>
    </row>
    <row r="208" spans="1:5" x14ac:dyDescent="0.3">
      <c r="A208" t="s">
        <v>359</v>
      </c>
      <c r="B208" t="s">
        <v>1160</v>
      </c>
      <c r="C208" s="3">
        <v>43881</v>
      </c>
      <c r="D208" t="s">
        <v>1162</v>
      </c>
      <c r="E208" s="4">
        <v>161.74</v>
      </c>
    </row>
    <row r="209" spans="1:5" x14ac:dyDescent="0.3">
      <c r="A209" t="s">
        <v>360</v>
      </c>
      <c r="B209" t="s">
        <v>1166</v>
      </c>
      <c r="C209" s="3">
        <v>43881</v>
      </c>
      <c r="D209" t="s">
        <v>1168</v>
      </c>
      <c r="E209" s="4">
        <v>21.43</v>
      </c>
    </row>
    <row r="210" spans="1:5" x14ac:dyDescent="0.3">
      <c r="A210" t="s">
        <v>361</v>
      </c>
      <c r="B210" t="s">
        <v>1166</v>
      </c>
      <c r="C210" s="3">
        <v>43881</v>
      </c>
      <c r="D210" t="s">
        <v>1164</v>
      </c>
      <c r="E210" s="4">
        <v>51.3</v>
      </c>
    </row>
    <row r="211" spans="1:5" x14ac:dyDescent="0.3">
      <c r="A211" t="s">
        <v>362</v>
      </c>
      <c r="B211" t="s">
        <v>1160</v>
      </c>
      <c r="C211" s="3">
        <v>43845</v>
      </c>
      <c r="D211" t="s">
        <v>1162</v>
      </c>
      <c r="E211" s="4">
        <v>144.49</v>
      </c>
    </row>
    <row r="212" spans="1:5" x14ac:dyDescent="0.3">
      <c r="A212" t="s">
        <v>363</v>
      </c>
      <c r="B212" t="s">
        <v>4</v>
      </c>
      <c r="C212" s="3">
        <v>43800</v>
      </c>
      <c r="D212" t="s">
        <v>1161</v>
      </c>
      <c r="E212" s="4">
        <v>155.80000000000001</v>
      </c>
    </row>
    <row r="213" spans="1:5" x14ac:dyDescent="0.3">
      <c r="A213" t="s">
        <v>364</v>
      </c>
      <c r="B213" t="s">
        <v>1159</v>
      </c>
      <c r="C213" s="3">
        <v>43881</v>
      </c>
      <c r="D213" t="s">
        <v>1162</v>
      </c>
      <c r="E213" s="4">
        <v>110.05</v>
      </c>
    </row>
    <row r="214" spans="1:5" x14ac:dyDescent="0.3">
      <c r="A214" t="s">
        <v>365</v>
      </c>
      <c r="B214" t="s">
        <v>1160</v>
      </c>
      <c r="C214" s="3">
        <v>43195</v>
      </c>
      <c r="D214" t="s">
        <v>1164</v>
      </c>
      <c r="E214" s="4">
        <v>21.5</v>
      </c>
    </row>
    <row r="215" spans="1:5" x14ac:dyDescent="0.3">
      <c r="A215" t="s">
        <v>366</v>
      </c>
      <c r="B215" t="s">
        <v>1166</v>
      </c>
      <c r="C215" s="3">
        <v>43549</v>
      </c>
      <c r="D215" t="s">
        <v>1165</v>
      </c>
      <c r="E215" s="4">
        <v>19.27</v>
      </c>
    </row>
    <row r="216" spans="1:5" x14ac:dyDescent="0.3">
      <c r="A216" t="s">
        <v>367</v>
      </c>
      <c r="B216" t="s">
        <v>1163</v>
      </c>
      <c r="C216" s="3">
        <v>43549</v>
      </c>
      <c r="D216" t="s">
        <v>1162</v>
      </c>
      <c r="E216" s="4">
        <v>140.12</v>
      </c>
    </row>
    <row r="217" spans="1:5" x14ac:dyDescent="0.3">
      <c r="A217" t="s">
        <v>368</v>
      </c>
      <c r="B217" t="s">
        <v>4</v>
      </c>
      <c r="C217" s="3">
        <v>43881</v>
      </c>
      <c r="D217" t="s">
        <v>1164</v>
      </c>
      <c r="E217" s="4">
        <v>188.47</v>
      </c>
    </row>
    <row r="218" spans="1:5" x14ac:dyDescent="0.3">
      <c r="A218" t="s">
        <v>369</v>
      </c>
      <c r="B218" t="s">
        <v>1163</v>
      </c>
      <c r="C218" s="3">
        <v>43549</v>
      </c>
      <c r="D218" t="s">
        <v>1161</v>
      </c>
      <c r="E218" s="4">
        <v>61.71</v>
      </c>
    </row>
    <row r="219" spans="1:5" x14ac:dyDescent="0.3">
      <c r="A219" t="s">
        <v>370</v>
      </c>
      <c r="B219" t="s">
        <v>1160</v>
      </c>
      <c r="C219" s="3">
        <v>43549</v>
      </c>
      <c r="D219" t="s">
        <v>1162</v>
      </c>
      <c r="E219" s="4">
        <v>86.96</v>
      </c>
    </row>
    <row r="220" spans="1:5" x14ac:dyDescent="0.3">
      <c r="A220" t="s">
        <v>371</v>
      </c>
      <c r="B220" t="s">
        <v>1166</v>
      </c>
      <c r="C220" s="3">
        <v>43845</v>
      </c>
      <c r="D220" t="s">
        <v>1158</v>
      </c>
      <c r="E220" s="4">
        <v>122.26</v>
      </c>
    </row>
    <row r="221" spans="1:5" x14ac:dyDescent="0.3">
      <c r="A221" t="s">
        <v>372</v>
      </c>
      <c r="B221" t="s">
        <v>1163</v>
      </c>
      <c r="C221" s="3">
        <v>43195</v>
      </c>
      <c r="D221" t="s">
        <v>1158</v>
      </c>
      <c r="E221" s="4">
        <v>162.03</v>
      </c>
    </row>
    <row r="222" spans="1:5" x14ac:dyDescent="0.3">
      <c r="A222" t="s">
        <v>373</v>
      </c>
      <c r="B222" t="s">
        <v>1167</v>
      </c>
      <c r="C222" s="3">
        <v>43195</v>
      </c>
      <c r="D222" t="s">
        <v>1168</v>
      </c>
      <c r="E222" s="4">
        <v>83.11</v>
      </c>
    </row>
    <row r="223" spans="1:5" x14ac:dyDescent="0.3">
      <c r="A223" t="s">
        <v>374</v>
      </c>
      <c r="B223" t="s">
        <v>1163</v>
      </c>
      <c r="C223" s="3">
        <v>43845</v>
      </c>
      <c r="D223" t="s">
        <v>1161</v>
      </c>
      <c r="E223" s="4">
        <v>105.43</v>
      </c>
    </row>
    <row r="224" spans="1:5" x14ac:dyDescent="0.3">
      <c r="A224" t="s">
        <v>375</v>
      </c>
      <c r="B224" t="s">
        <v>1166</v>
      </c>
      <c r="C224" s="3">
        <v>43845</v>
      </c>
      <c r="D224" t="s">
        <v>1165</v>
      </c>
      <c r="E224" s="4">
        <v>130.68</v>
      </c>
    </row>
    <row r="225" spans="1:5" x14ac:dyDescent="0.3">
      <c r="A225" t="s">
        <v>376</v>
      </c>
      <c r="B225" t="s">
        <v>1167</v>
      </c>
      <c r="C225" s="3">
        <v>43549</v>
      </c>
      <c r="D225" t="s">
        <v>1158</v>
      </c>
      <c r="E225" s="4">
        <v>175.21</v>
      </c>
    </row>
    <row r="226" spans="1:5" x14ac:dyDescent="0.3">
      <c r="A226" t="s">
        <v>377</v>
      </c>
      <c r="B226" t="s">
        <v>1166</v>
      </c>
      <c r="C226" s="3">
        <v>43800</v>
      </c>
      <c r="D226" t="s">
        <v>1161</v>
      </c>
      <c r="E226" s="4">
        <v>114.59</v>
      </c>
    </row>
    <row r="227" spans="1:5" x14ac:dyDescent="0.3">
      <c r="A227" t="s">
        <v>378</v>
      </c>
      <c r="B227" t="s">
        <v>4</v>
      </c>
      <c r="C227" s="3">
        <v>43549</v>
      </c>
      <c r="D227" t="s">
        <v>1161</v>
      </c>
      <c r="E227" s="4">
        <v>95.85</v>
      </c>
    </row>
    <row r="228" spans="1:5" x14ac:dyDescent="0.3">
      <c r="A228" t="s">
        <v>379</v>
      </c>
      <c r="B228" t="s">
        <v>1166</v>
      </c>
      <c r="C228" s="3">
        <v>43845</v>
      </c>
      <c r="D228" t="s">
        <v>1161</v>
      </c>
      <c r="E228" s="4">
        <v>33.53</v>
      </c>
    </row>
    <row r="229" spans="1:5" x14ac:dyDescent="0.3">
      <c r="A229" t="s">
        <v>380</v>
      </c>
      <c r="B229" t="s">
        <v>1159</v>
      </c>
      <c r="C229" s="3">
        <v>43195</v>
      </c>
      <c r="D229" t="s">
        <v>1162</v>
      </c>
      <c r="E229" s="4">
        <v>195.05</v>
      </c>
    </row>
    <row r="230" spans="1:5" x14ac:dyDescent="0.3">
      <c r="A230" t="s">
        <v>381</v>
      </c>
      <c r="B230" t="s">
        <v>4</v>
      </c>
      <c r="C230" s="3">
        <v>43549</v>
      </c>
      <c r="D230" t="s">
        <v>1164</v>
      </c>
      <c r="E230" s="4">
        <v>33.590000000000003</v>
      </c>
    </row>
    <row r="231" spans="1:5" x14ac:dyDescent="0.3">
      <c r="A231" t="s">
        <v>382</v>
      </c>
      <c r="B231" t="s">
        <v>4</v>
      </c>
      <c r="C231" s="3">
        <v>43800</v>
      </c>
      <c r="D231" t="s">
        <v>1161</v>
      </c>
      <c r="E231" s="4">
        <v>78.989999999999995</v>
      </c>
    </row>
    <row r="232" spans="1:5" x14ac:dyDescent="0.3">
      <c r="A232" t="s">
        <v>383</v>
      </c>
      <c r="B232" t="s">
        <v>4</v>
      </c>
      <c r="C232" s="3">
        <v>43549</v>
      </c>
      <c r="D232" t="s">
        <v>1161</v>
      </c>
      <c r="E232" s="4">
        <v>180.59</v>
      </c>
    </row>
    <row r="233" spans="1:5" x14ac:dyDescent="0.3">
      <c r="A233" t="s">
        <v>384</v>
      </c>
      <c r="B233" t="s">
        <v>1166</v>
      </c>
      <c r="C233" s="3">
        <v>43881</v>
      </c>
      <c r="D233" t="s">
        <v>1164</v>
      </c>
      <c r="E233" s="4">
        <v>114.81</v>
      </c>
    </row>
    <row r="234" spans="1:5" x14ac:dyDescent="0.3">
      <c r="A234" t="s">
        <v>385</v>
      </c>
      <c r="B234" t="s">
        <v>4</v>
      </c>
      <c r="C234" s="3">
        <v>43549</v>
      </c>
      <c r="D234" t="s">
        <v>1165</v>
      </c>
      <c r="E234" s="4">
        <v>45.7</v>
      </c>
    </row>
    <row r="235" spans="1:5" x14ac:dyDescent="0.3">
      <c r="A235" t="s">
        <v>386</v>
      </c>
      <c r="B235" t="s">
        <v>1167</v>
      </c>
      <c r="C235" s="3">
        <v>43845</v>
      </c>
      <c r="D235" t="s">
        <v>1158</v>
      </c>
      <c r="E235" s="4">
        <v>138.68</v>
      </c>
    </row>
    <row r="236" spans="1:5" x14ac:dyDescent="0.3">
      <c r="A236" t="s">
        <v>387</v>
      </c>
      <c r="B236" t="s">
        <v>1166</v>
      </c>
      <c r="C236" s="3">
        <v>43195</v>
      </c>
      <c r="D236" t="s">
        <v>1162</v>
      </c>
      <c r="E236" s="4">
        <v>174.14</v>
      </c>
    </row>
    <row r="237" spans="1:5" x14ac:dyDescent="0.3">
      <c r="A237" t="s">
        <v>388</v>
      </c>
      <c r="B237" t="s">
        <v>4</v>
      </c>
      <c r="C237" s="3">
        <v>43195</v>
      </c>
      <c r="D237" t="s">
        <v>1168</v>
      </c>
      <c r="E237" s="4">
        <v>192.62</v>
      </c>
    </row>
    <row r="238" spans="1:5" x14ac:dyDescent="0.3">
      <c r="A238" t="s">
        <v>389</v>
      </c>
      <c r="B238" t="s">
        <v>1159</v>
      </c>
      <c r="C238" s="3">
        <v>43845</v>
      </c>
      <c r="D238" t="s">
        <v>1168</v>
      </c>
      <c r="E238" s="4">
        <v>70.89</v>
      </c>
    </row>
    <row r="239" spans="1:5" x14ac:dyDescent="0.3">
      <c r="A239" t="s">
        <v>390</v>
      </c>
      <c r="B239" t="s">
        <v>1160</v>
      </c>
      <c r="C239" s="3">
        <v>43881</v>
      </c>
      <c r="D239" t="s">
        <v>1158</v>
      </c>
      <c r="E239" s="4">
        <v>159.96</v>
      </c>
    </row>
    <row r="240" spans="1:5" x14ac:dyDescent="0.3">
      <c r="A240" t="s">
        <v>391</v>
      </c>
      <c r="B240" t="s">
        <v>4</v>
      </c>
      <c r="C240" s="3">
        <v>43845</v>
      </c>
      <c r="D240" t="s">
        <v>1164</v>
      </c>
      <c r="E240" s="4">
        <v>57.49</v>
      </c>
    </row>
    <row r="241" spans="1:5" x14ac:dyDescent="0.3">
      <c r="A241" t="s">
        <v>392</v>
      </c>
      <c r="B241" t="s">
        <v>1160</v>
      </c>
      <c r="C241" s="3">
        <v>43549</v>
      </c>
      <c r="D241" t="s">
        <v>1168</v>
      </c>
      <c r="E241" s="4">
        <v>187.37</v>
      </c>
    </row>
    <row r="242" spans="1:5" x14ac:dyDescent="0.3">
      <c r="A242" t="s">
        <v>393</v>
      </c>
      <c r="B242" t="s">
        <v>1160</v>
      </c>
      <c r="C242" s="3">
        <v>43845</v>
      </c>
      <c r="D242" t="s">
        <v>1164</v>
      </c>
      <c r="E242" s="4">
        <v>27.37</v>
      </c>
    </row>
    <row r="243" spans="1:5" x14ac:dyDescent="0.3">
      <c r="A243" t="s">
        <v>394</v>
      </c>
      <c r="B243" t="s">
        <v>1159</v>
      </c>
      <c r="C243" s="3">
        <v>43845</v>
      </c>
      <c r="D243" t="s">
        <v>1168</v>
      </c>
      <c r="E243" s="4">
        <v>137.04</v>
      </c>
    </row>
    <row r="244" spans="1:5" x14ac:dyDescent="0.3">
      <c r="A244" t="s">
        <v>395</v>
      </c>
      <c r="B244" t="s">
        <v>1159</v>
      </c>
      <c r="C244" s="3">
        <v>43881</v>
      </c>
      <c r="D244" t="s">
        <v>1164</v>
      </c>
      <c r="E244" s="4">
        <v>182.06</v>
      </c>
    </row>
    <row r="245" spans="1:5" x14ac:dyDescent="0.3">
      <c r="A245" t="s">
        <v>396</v>
      </c>
      <c r="B245" t="s">
        <v>1166</v>
      </c>
      <c r="C245" s="3">
        <v>43549</v>
      </c>
      <c r="D245" t="s">
        <v>1164</v>
      </c>
      <c r="E245" s="4">
        <v>86.14</v>
      </c>
    </row>
    <row r="246" spans="1:5" x14ac:dyDescent="0.3">
      <c r="A246" t="s">
        <v>397</v>
      </c>
      <c r="B246" t="s">
        <v>1166</v>
      </c>
      <c r="C246" s="3">
        <v>43800</v>
      </c>
      <c r="D246" t="s">
        <v>1165</v>
      </c>
      <c r="E246" s="4">
        <v>120.95</v>
      </c>
    </row>
    <row r="247" spans="1:5" x14ac:dyDescent="0.3">
      <c r="A247" t="s">
        <v>398</v>
      </c>
      <c r="B247" t="s">
        <v>1160</v>
      </c>
      <c r="C247" s="3">
        <v>43800</v>
      </c>
      <c r="D247" t="s">
        <v>1165</v>
      </c>
      <c r="E247" s="4">
        <v>49.03</v>
      </c>
    </row>
    <row r="248" spans="1:5" x14ac:dyDescent="0.3">
      <c r="A248" t="s">
        <v>399</v>
      </c>
      <c r="B248" t="s">
        <v>1160</v>
      </c>
      <c r="C248" s="3">
        <v>43195</v>
      </c>
      <c r="D248" t="s">
        <v>1165</v>
      </c>
      <c r="E248" s="4">
        <v>187.45</v>
      </c>
    </row>
    <row r="249" spans="1:5" x14ac:dyDescent="0.3">
      <c r="A249" t="s">
        <v>400</v>
      </c>
      <c r="B249" t="s">
        <v>1163</v>
      </c>
      <c r="C249" s="3">
        <v>43845</v>
      </c>
      <c r="D249" t="s">
        <v>1164</v>
      </c>
      <c r="E249" s="4">
        <v>147.96</v>
      </c>
    </row>
    <row r="250" spans="1:5" x14ac:dyDescent="0.3">
      <c r="A250" t="s">
        <v>401</v>
      </c>
      <c r="B250" t="s">
        <v>1160</v>
      </c>
      <c r="C250" s="3">
        <v>43195</v>
      </c>
      <c r="D250" t="s">
        <v>1162</v>
      </c>
      <c r="E250" s="4">
        <v>169.75</v>
      </c>
    </row>
    <row r="251" spans="1:5" x14ac:dyDescent="0.3">
      <c r="A251" t="s">
        <v>402</v>
      </c>
      <c r="B251" t="s">
        <v>1167</v>
      </c>
      <c r="C251" s="3">
        <v>43881</v>
      </c>
      <c r="D251" t="s">
        <v>1162</v>
      </c>
      <c r="E251" s="4">
        <v>153.03</v>
      </c>
    </row>
    <row r="252" spans="1:5" x14ac:dyDescent="0.3">
      <c r="A252" t="s">
        <v>403</v>
      </c>
      <c r="B252" t="s">
        <v>1163</v>
      </c>
      <c r="C252" s="3">
        <v>43800</v>
      </c>
      <c r="D252" t="s">
        <v>1165</v>
      </c>
      <c r="E252" s="4">
        <v>81.99</v>
      </c>
    </row>
    <row r="253" spans="1:5" x14ac:dyDescent="0.3">
      <c r="A253" t="s">
        <v>404</v>
      </c>
      <c r="B253" t="s">
        <v>1167</v>
      </c>
      <c r="C253" s="3">
        <v>43845</v>
      </c>
      <c r="D253" t="s">
        <v>1168</v>
      </c>
      <c r="E253" s="4">
        <v>29.15</v>
      </c>
    </row>
    <row r="254" spans="1:5" x14ac:dyDescent="0.3">
      <c r="A254" t="s">
        <v>405</v>
      </c>
      <c r="B254" t="s">
        <v>1160</v>
      </c>
      <c r="C254" s="3">
        <v>43881</v>
      </c>
      <c r="D254" t="s">
        <v>1158</v>
      </c>
      <c r="E254" s="4">
        <v>107.19</v>
      </c>
    </row>
    <row r="255" spans="1:5" x14ac:dyDescent="0.3">
      <c r="A255" t="s">
        <v>406</v>
      </c>
      <c r="B255" t="s">
        <v>1163</v>
      </c>
      <c r="C255" s="3">
        <v>43881</v>
      </c>
      <c r="D255" t="s">
        <v>1162</v>
      </c>
      <c r="E255" s="4">
        <v>82.51</v>
      </c>
    </row>
    <row r="256" spans="1:5" x14ac:dyDescent="0.3">
      <c r="A256" t="s">
        <v>407</v>
      </c>
      <c r="B256" t="s">
        <v>1167</v>
      </c>
      <c r="C256" s="3">
        <v>43845</v>
      </c>
      <c r="D256" t="s">
        <v>1164</v>
      </c>
      <c r="E256" s="4">
        <v>98.88</v>
      </c>
    </row>
    <row r="257" spans="1:5" x14ac:dyDescent="0.3">
      <c r="A257" t="s">
        <v>408</v>
      </c>
      <c r="B257" t="s">
        <v>1160</v>
      </c>
      <c r="C257" s="3">
        <v>43881</v>
      </c>
      <c r="D257" t="s">
        <v>1165</v>
      </c>
      <c r="E257" s="4">
        <v>84.49</v>
      </c>
    </row>
    <row r="258" spans="1:5" x14ac:dyDescent="0.3">
      <c r="A258" t="s">
        <v>409</v>
      </c>
      <c r="B258" t="s">
        <v>1159</v>
      </c>
      <c r="C258" s="3">
        <v>43845</v>
      </c>
      <c r="D258" t="s">
        <v>1165</v>
      </c>
      <c r="E258" s="4">
        <v>154.11000000000001</v>
      </c>
    </row>
    <row r="259" spans="1:5" x14ac:dyDescent="0.3">
      <c r="A259" t="s">
        <v>410</v>
      </c>
      <c r="B259" t="s">
        <v>1159</v>
      </c>
      <c r="C259" s="3">
        <v>43845</v>
      </c>
      <c r="D259" t="s">
        <v>1168</v>
      </c>
      <c r="E259" s="4">
        <v>98.74</v>
      </c>
    </row>
    <row r="260" spans="1:5" x14ac:dyDescent="0.3">
      <c r="A260" t="s">
        <v>411</v>
      </c>
      <c r="B260" t="s">
        <v>1163</v>
      </c>
      <c r="C260" s="3">
        <v>43549</v>
      </c>
      <c r="D260" t="s">
        <v>1165</v>
      </c>
      <c r="E260" s="4">
        <v>28.78</v>
      </c>
    </row>
    <row r="261" spans="1:5" x14ac:dyDescent="0.3">
      <c r="A261" t="s">
        <v>412</v>
      </c>
      <c r="B261" t="s">
        <v>1163</v>
      </c>
      <c r="C261" s="3">
        <v>43195</v>
      </c>
      <c r="D261" t="s">
        <v>1162</v>
      </c>
      <c r="E261" s="4">
        <v>82.35</v>
      </c>
    </row>
    <row r="262" spans="1:5" x14ac:dyDescent="0.3">
      <c r="A262" t="s">
        <v>413</v>
      </c>
      <c r="B262" t="s">
        <v>1167</v>
      </c>
      <c r="C262" s="3">
        <v>43881</v>
      </c>
      <c r="D262" t="s">
        <v>1164</v>
      </c>
      <c r="E262" s="4">
        <v>140.19999999999999</v>
      </c>
    </row>
    <row r="263" spans="1:5" x14ac:dyDescent="0.3">
      <c r="A263" t="s">
        <v>414</v>
      </c>
      <c r="B263" t="s">
        <v>1167</v>
      </c>
      <c r="C263" s="3">
        <v>43881</v>
      </c>
      <c r="D263" t="s">
        <v>1168</v>
      </c>
      <c r="E263" s="4">
        <v>175.07</v>
      </c>
    </row>
    <row r="264" spans="1:5" x14ac:dyDescent="0.3">
      <c r="A264" t="s">
        <v>415</v>
      </c>
      <c r="B264" t="s">
        <v>1163</v>
      </c>
      <c r="C264" s="3">
        <v>43549</v>
      </c>
      <c r="D264" t="s">
        <v>1161</v>
      </c>
      <c r="E264" s="4">
        <v>88.86</v>
      </c>
    </row>
    <row r="265" spans="1:5" x14ac:dyDescent="0.3">
      <c r="A265" t="s">
        <v>416</v>
      </c>
      <c r="B265" t="s">
        <v>1159</v>
      </c>
      <c r="C265" s="3">
        <v>43549</v>
      </c>
      <c r="D265" t="s">
        <v>1168</v>
      </c>
      <c r="E265" s="4">
        <v>147.86000000000001</v>
      </c>
    </row>
    <row r="266" spans="1:5" x14ac:dyDescent="0.3">
      <c r="A266" t="s">
        <v>417</v>
      </c>
      <c r="B266" t="s">
        <v>1181</v>
      </c>
      <c r="C266" s="3">
        <v>43549</v>
      </c>
      <c r="D266" t="s">
        <v>1180</v>
      </c>
      <c r="E266" s="4">
        <v>45</v>
      </c>
    </row>
    <row r="267" spans="1:5" x14ac:dyDescent="0.3">
      <c r="A267" t="s">
        <v>418</v>
      </c>
      <c r="B267" t="s">
        <v>1163</v>
      </c>
      <c r="C267" s="3">
        <v>43800</v>
      </c>
      <c r="D267" t="s">
        <v>1158</v>
      </c>
      <c r="E267" s="4">
        <v>183.03</v>
      </c>
    </row>
    <row r="268" spans="1:5" x14ac:dyDescent="0.3">
      <c r="A268" t="s">
        <v>419</v>
      </c>
      <c r="B268" t="s">
        <v>1160</v>
      </c>
      <c r="C268" s="3">
        <v>43800</v>
      </c>
      <c r="D268" t="s">
        <v>1158</v>
      </c>
      <c r="E268" s="4">
        <v>129.31</v>
      </c>
    </row>
    <row r="269" spans="1:5" x14ac:dyDescent="0.3">
      <c r="A269" t="s">
        <v>420</v>
      </c>
      <c r="B269" t="s">
        <v>1160</v>
      </c>
      <c r="C269" s="3">
        <v>43800</v>
      </c>
      <c r="D269" t="s">
        <v>1161</v>
      </c>
      <c r="E269" s="4">
        <v>184.41</v>
      </c>
    </row>
    <row r="270" spans="1:5" x14ac:dyDescent="0.3">
      <c r="A270" t="s">
        <v>421</v>
      </c>
      <c r="B270" t="s">
        <v>1167</v>
      </c>
      <c r="C270" s="3">
        <v>43845</v>
      </c>
      <c r="D270" t="s">
        <v>1165</v>
      </c>
      <c r="E270" s="4">
        <v>67.709999999999994</v>
      </c>
    </row>
    <row r="271" spans="1:5" x14ac:dyDescent="0.3">
      <c r="A271" t="s">
        <v>422</v>
      </c>
      <c r="B271" t="s">
        <v>1160</v>
      </c>
      <c r="C271" s="3">
        <v>43881</v>
      </c>
      <c r="D271" t="s">
        <v>1168</v>
      </c>
      <c r="E271" s="4">
        <v>191.94</v>
      </c>
    </row>
    <row r="272" spans="1:5" x14ac:dyDescent="0.3">
      <c r="A272" t="s">
        <v>423</v>
      </c>
      <c r="B272" t="s">
        <v>4</v>
      </c>
      <c r="C272" s="3">
        <v>43195</v>
      </c>
      <c r="D272" t="s">
        <v>1168</v>
      </c>
      <c r="E272" s="4">
        <v>15.62</v>
      </c>
    </row>
    <row r="273" spans="1:5" x14ac:dyDescent="0.3">
      <c r="A273" t="s">
        <v>424</v>
      </c>
      <c r="B273" t="s">
        <v>1167</v>
      </c>
      <c r="C273" s="3">
        <v>43845</v>
      </c>
      <c r="D273" t="s">
        <v>1162</v>
      </c>
      <c r="E273" s="4">
        <v>135.44</v>
      </c>
    </row>
    <row r="274" spans="1:5" x14ac:dyDescent="0.3">
      <c r="A274" t="s">
        <v>425</v>
      </c>
      <c r="B274" t="s">
        <v>4</v>
      </c>
      <c r="C274" s="3">
        <v>43881</v>
      </c>
      <c r="D274" t="s">
        <v>1161</v>
      </c>
      <c r="E274" s="4">
        <v>161.56</v>
      </c>
    </row>
    <row r="275" spans="1:5" x14ac:dyDescent="0.3">
      <c r="A275" t="s">
        <v>426</v>
      </c>
      <c r="B275" t="s">
        <v>1163</v>
      </c>
      <c r="C275" s="3">
        <v>43881</v>
      </c>
      <c r="D275" t="s">
        <v>1165</v>
      </c>
      <c r="E275" s="4">
        <v>127.11</v>
      </c>
    </row>
    <row r="276" spans="1:5" x14ac:dyDescent="0.3">
      <c r="A276" t="s">
        <v>427</v>
      </c>
      <c r="B276" t="s">
        <v>1160</v>
      </c>
      <c r="C276" s="3">
        <v>43549</v>
      </c>
      <c r="D276" t="s">
        <v>1162</v>
      </c>
      <c r="E276" s="4">
        <v>102.71</v>
      </c>
    </row>
    <row r="277" spans="1:5" x14ac:dyDescent="0.3">
      <c r="A277" t="s">
        <v>428</v>
      </c>
      <c r="B277" t="s">
        <v>1167</v>
      </c>
      <c r="C277" s="3">
        <v>43549</v>
      </c>
      <c r="D277" t="s">
        <v>1161</v>
      </c>
      <c r="E277" s="4">
        <v>94.17</v>
      </c>
    </row>
    <row r="278" spans="1:5" x14ac:dyDescent="0.3">
      <c r="A278" t="s">
        <v>429</v>
      </c>
      <c r="B278" t="s">
        <v>1167</v>
      </c>
      <c r="C278" s="3">
        <v>43845</v>
      </c>
      <c r="D278" t="s">
        <v>1162</v>
      </c>
      <c r="E278" s="4">
        <v>135.30000000000001</v>
      </c>
    </row>
    <row r="279" spans="1:5" x14ac:dyDescent="0.3">
      <c r="A279" t="s">
        <v>430</v>
      </c>
      <c r="B279" t="s">
        <v>4</v>
      </c>
      <c r="C279" s="3">
        <v>43549</v>
      </c>
      <c r="D279" t="s">
        <v>1168</v>
      </c>
      <c r="E279" s="4">
        <v>106.55</v>
      </c>
    </row>
    <row r="280" spans="1:5" x14ac:dyDescent="0.3">
      <c r="A280" t="s">
        <v>431</v>
      </c>
      <c r="B280" t="s">
        <v>1160</v>
      </c>
      <c r="C280" s="3">
        <v>43881</v>
      </c>
      <c r="D280" t="s">
        <v>1162</v>
      </c>
      <c r="E280" s="4">
        <v>38.64</v>
      </c>
    </row>
    <row r="281" spans="1:5" x14ac:dyDescent="0.3">
      <c r="A281" t="s">
        <v>432</v>
      </c>
      <c r="B281" t="s">
        <v>1166</v>
      </c>
      <c r="C281" s="3">
        <v>43549</v>
      </c>
      <c r="D281" t="s">
        <v>1158</v>
      </c>
      <c r="E281" s="4">
        <v>90.24</v>
      </c>
    </row>
    <row r="282" spans="1:5" x14ac:dyDescent="0.3">
      <c r="A282" t="s">
        <v>433</v>
      </c>
      <c r="B282" t="s">
        <v>1167</v>
      </c>
      <c r="C282" s="3">
        <v>43800</v>
      </c>
      <c r="D282" t="s">
        <v>1161</v>
      </c>
      <c r="E282" s="4">
        <v>197.1</v>
      </c>
    </row>
    <row r="283" spans="1:5" x14ac:dyDescent="0.3">
      <c r="A283" t="s">
        <v>434</v>
      </c>
      <c r="B283" t="s">
        <v>1167</v>
      </c>
      <c r="C283" s="3">
        <v>43549</v>
      </c>
      <c r="D283" t="s">
        <v>1165</v>
      </c>
      <c r="E283" s="4">
        <v>52.55</v>
      </c>
    </row>
    <row r="284" spans="1:5" x14ac:dyDescent="0.3">
      <c r="A284" t="s">
        <v>435</v>
      </c>
      <c r="B284" t="s">
        <v>1167</v>
      </c>
      <c r="C284" s="3">
        <v>43881</v>
      </c>
      <c r="D284" t="s">
        <v>1162</v>
      </c>
      <c r="E284" s="4">
        <v>161.35</v>
      </c>
    </row>
    <row r="285" spans="1:5" x14ac:dyDescent="0.3">
      <c r="A285" t="s">
        <v>436</v>
      </c>
      <c r="B285" t="s">
        <v>1159</v>
      </c>
      <c r="C285" s="3">
        <v>43845</v>
      </c>
      <c r="D285" t="s">
        <v>1158</v>
      </c>
      <c r="E285" s="4">
        <v>18.670000000000002</v>
      </c>
    </row>
    <row r="286" spans="1:5" x14ac:dyDescent="0.3">
      <c r="A286" t="s">
        <v>437</v>
      </c>
      <c r="B286" t="s">
        <v>1166</v>
      </c>
      <c r="C286" s="3">
        <v>43195</v>
      </c>
      <c r="D286" t="s">
        <v>1164</v>
      </c>
      <c r="E286" s="4">
        <v>125.1</v>
      </c>
    </row>
    <row r="287" spans="1:5" x14ac:dyDescent="0.3">
      <c r="A287" t="s">
        <v>438</v>
      </c>
      <c r="B287" t="s">
        <v>4</v>
      </c>
      <c r="C287" s="3">
        <v>43549</v>
      </c>
      <c r="D287" t="s">
        <v>1158</v>
      </c>
      <c r="E287" s="4">
        <v>88.95</v>
      </c>
    </row>
    <row r="288" spans="1:5" x14ac:dyDescent="0.3">
      <c r="A288" t="s">
        <v>439</v>
      </c>
      <c r="B288" t="s">
        <v>1160</v>
      </c>
      <c r="C288" s="3">
        <v>43881</v>
      </c>
      <c r="D288" t="s">
        <v>1161</v>
      </c>
      <c r="E288" s="4">
        <v>81.56</v>
      </c>
    </row>
    <row r="289" spans="1:5" x14ac:dyDescent="0.3">
      <c r="A289" t="s">
        <v>440</v>
      </c>
      <c r="B289" t="s">
        <v>1159</v>
      </c>
      <c r="C289" s="3">
        <v>43195</v>
      </c>
      <c r="D289" t="s">
        <v>1161</v>
      </c>
      <c r="E289" s="4">
        <v>76.010000000000005</v>
      </c>
    </row>
    <row r="290" spans="1:5" x14ac:dyDescent="0.3">
      <c r="A290" t="s">
        <v>441</v>
      </c>
      <c r="B290" t="s">
        <v>4</v>
      </c>
      <c r="C290" s="3">
        <v>43195</v>
      </c>
      <c r="D290" t="s">
        <v>1162</v>
      </c>
      <c r="E290" s="4">
        <v>61.25</v>
      </c>
    </row>
    <row r="291" spans="1:5" x14ac:dyDescent="0.3">
      <c r="A291" t="s">
        <v>442</v>
      </c>
      <c r="B291" t="s">
        <v>4</v>
      </c>
      <c r="C291" s="3">
        <v>43800</v>
      </c>
      <c r="D291" t="s">
        <v>1168</v>
      </c>
      <c r="E291" s="4">
        <v>90.83</v>
      </c>
    </row>
    <row r="292" spans="1:5" x14ac:dyDescent="0.3">
      <c r="A292" t="s">
        <v>443</v>
      </c>
      <c r="B292" t="s">
        <v>1159</v>
      </c>
      <c r="C292" s="3">
        <v>43195</v>
      </c>
      <c r="D292" t="s">
        <v>1165</v>
      </c>
      <c r="E292" s="4">
        <v>38.04</v>
      </c>
    </row>
    <row r="293" spans="1:5" x14ac:dyDescent="0.3">
      <c r="A293" t="s">
        <v>444</v>
      </c>
      <c r="B293" t="s">
        <v>4</v>
      </c>
      <c r="C293" s="3">
        <v>43881</v>
      </c>
      <c r="D293" t="s">
        <v>1164</v>
      </c>
      <c r="E293" s="4">
        <v>107.26</v>
      </c>
    </row>
    <row r="294" spans="1:5" x14ac:dyDescent="0.3">
      <c r="A294" t="s">
        <v>445</v>
      </c>
      <c r="B294" t="s">
        <v>1159</v>
      </c>
      <c r="C294" s="3">
        <v>43881</v>
      </c>
      <c r="D294" t="s">
        <v>1158</v>
      </c>
      <c r="E294" s="4">
        <v>47.02</v>
      </c>
    </row>
    <row r="295" spans="1:5" x14ac:dyDescent="0.3">
      <c r="A295" t="s">
        <v>446</v>
      </c>
      <c r="B295" t="s">
        <v>4</v>
      </c>
      <c r="C295" s="3">
        <v>43549</v>
      </c>
      <c r="D295" t="s">
        <v>1168</v>
      </c>
      <c r="E295" s="4">
        <v>188.89</v>
      </c>
    </row>
    <row r="296" spans="1:5" x14ac:dyDescent="0.3">
      <c r="A296" t="s">
        <v>447</v>
      </c>
      <c r="B296" t="s">
        <v>1163</v>
      </c>
      <c r="C296" s="3">
        <v>43549</v>
      </c>
      <c r="D296" t="s">
        <v>1168</v>
      </c>
      <c r="E296" s="4">
        <v>47.59</v>
      </c>
    </row>
    <row r="297" spans="1:5" x14ac:dyDescent="0.3">
      <c r="A297" t="s">
        <v>448</v>
      </c>
      <c r="B297" t="s">
        <v>4</v>
      </c>
      <c r="C297" s="3">
        <v>43549</v>
      </c>
      <c r="D297" t="s">
        <v>1161</v>
      </c>
      <c r="E297" s="4">
        <v>80.27</v>
      </c>
    </row>
    <row r="298" spans="1:5" x14ac:dyDescent="0.3">
      <c r="A298" t="s">
        <v>449</v>
      </c>
      <c r="B298" t="s">
        <v>1163</v>
      </c>
      <c r="C298" s="3">
        <v>43195</v>
      </c>
      <c r="D298" t="s">
        <v>1165</v>
      </c>
      <c r="E298" s="4">
        <v>194.04</v>
      </c>
    </row>
    <row r="299" spans="1:5" x14ac:dyDescent="0.3">
      <c r="A299" t="s">
        <v>450</v>
      </c>
      <c r="B299" t="s">
        <v>1167</v>
      </c>
      <c r="C299" s="3">
        <v>43195</v>
      </c>
      <c r="D299" t="s">
        <v>1158</v>
      </c>
      <c r="E299" s="4">
        <v>177.73</v>
      </c>
    </row>
    <row r="300" spans="1:5" x14ac:dyDescent="0.3">
      <c r="A300" t="s">
        <v>451</v>
      </c>
      <c r="B300" t="s">
        <v>1159</v>
      </c>
      <c r="C300" s="3">
        <v>43800</v>
      </c>
      <c r="D300" t="s">
        <v>1164</v>
      </c>
      <c r="E300" s="4">
        <v>60.32</v>
      </c>
    </row>
    <row r="301" spans="1:5" x14ac:dyDescent="0.3">
      <c r="A301" t="s">
        <v>452</v>
      </c>
      <c r="B301" t="s">
        <v>1166</v>
      </c>
      <c r="C301" s="3">
        <v>43549</v>
      </c>
      <c r="D301" t="s">
        <v>1168</v>
      </c>
      <c r="E301" s="4">
        <v>71.349999999999994</v>
      </c>
    </row>
    <row r="302" spans="1:5" x14ac:dyDescent="0.3">
      <c r="A302" t="s">
        <v>453</v>
      </c>
      <c r="B302" t="s">
        <v>1166</v>
      </c>
      <c r="C302" s="3">
        <v>43845</v>
      </c>
      <c r="D302" t="s">
        <v>1165</v>
      </c>
      <c r="E302" s="4">
        <v>186.72</v>
      </c>
    </row>
    <row r="303" spans="1:5" x14ac:dyDescent="0.3">
      <c r="A303" t="s">
        <v>454</v>
      </c>
      <c r="B303" t="s">
        <v>1167</v>
      </c>
      <c r="C303" s="3">
        <v>43800</v>
      </c>
      <c r="D303" t="s">
        <v>1164</v>
      </c>
      <c r="E303" s="4">
        <v>141.07</v>
      </c>
    </row>
    <row r="304" spans="1:5" x14ac:dyDescent="0.3">
      <c r="A304" t="s">
        <v>455</v>
      </c>
      <c r="B304" t="s">
        <v>1159</v>
      </c>
      <c r="C304" s="3">
        <v>43845</v>
      </c>
      <c r="D304" t="s">
        <v>1158</v>
      </c>
      <c r="E304" s="4">
        <v>65.44</v>
      </c>
    </row>
    <row r="305" spans="1:5" x14ac:dyDescent="0.3">
      <c r="A305" t="s">
        <v>456</v>
      </c>
      <c r="B305" t="s">
        <v>1167</v>
      </c>
      <c r="C305" s="3">
        <v>43195</v>
      </c>
      <c r="D305" t="s">
        <v>1162</v>
      </c>
      <c r="E305" s="4">
        <v>79.010000000000005</v>
      </c>
    </row>
    <row r="306" spans="1:5" x14ac:dyDescent="0.3">
      <c r="A306" t="s">
        <v>457</v>
      </c>
      <c r="B306" t="s">
        <v>1163</v>
      </c>
      <c r="C306" s="3">
        <v>43800</v>
      </c>
      <c r="D306" t="s">
        <v>1168</v>
      </c>
      <c r="E306" s="4">
        <v>104.58</v>
      </c>
    </row>
    <row r="307" spans="1:5" x14ac:dyDescent="0.3">
      <c r="A307" t="s">
        <v>458</v>
      </c>
      <c r="B307" t="s">
        <v>1159</v>
      </c>
      <c r="C307" s="3">
        <v>43800</v>
      </c>
      <c r="D307" t="s">
        <v>1164</v>
      </c>
      <c r="E307" s="4">
        <v>137.47999999999999</v>
      </c>
    </row>
    <row r="308" spans="1:5" x14ac:dyDescent="0.3">
      <c r="A308" t="s">
        <v>459</v>
      </c>
      <c r="B308" t="s">
        <v>1159</v>
      </c>
      <c r="C308" s="3">
        <v>43881</v>
      </c>
      <c r="D308" t="s">
        <v>1168</v>
      </c>
      <c r="E308" s="4">
        <v>36.520000000000003</v>
      </c>
    </row>
    <row r="309" spans="1:5" x14ac:dyDescent="0.3">
      <c r="A309" t="s">
        <v>460</v>
      </c>
      <c r="B309" t="s">
        <v>1167</v>
      </c>
      <c r="C309" s="3">
        <v>43195</v>
      </c>
      <c r="D309" t="s">
        <v>1161</v>
      </c>
      <c r="E309" s="4">
        <v>31.82</v>
      </c>
    </row>
    <row r="310" spans="1:5" x14ac:dyDescent="0.3">
      <c r="A310" t="s">
        <v>461</v>
      </c>
      <c r="B310" t="s">
        <v>4</v>
      </c>
      <c r="C310" s="3">
        <v>43195</v>
      </c>
      <c r="D310" t="s">
        <v>1162</v>
      </c>
      <c r="E310" s="4">
        <v>132.63</v>
      </c>
    </row>
    <row r="311" spans="1:5" x14ac:dyDescent="0.3">
      <c r="A311" t="s">
        <v>462</v>
      </c>
      <c r="B311" t="s">
        <v>4</v>
      </c>
      <c r="C311" s="3">
        <v>43800</v>
      </c>
      <c r="D311" t="s">
        <v>1164</v>
      </c>
      <c r="E311" s="4">
        <v>62.53</v>
      </c>
    </row>
    <row r="312" spans="1:5" x14ac:dyDescent="0.3">
      <c r="A312" t="s">
        <v>463</v>
      </c>
      <c r="B312" t="s">
        <v>1159</v>
      </c>
      <c r="C312" s="3">
        <v>43195</v>
      </c>
      <c r="D312" t="s">
        <v>1168</v>
      </c>
      <c r="E312" s="4">
        <v>110.72</v>
      </c>
    </row>
    <row r="313" spans="1:5" x14ac:dyDescent="0.3">
      <c r="A313" t="s">
        <v>464</v>
      </c>
      <c r="B313" t="s">
        <v>1166</v>
      </c>
      <c r="C313" s="3">
        <v>43800</v>
      </c>
      <c r="D313" t="s">
        <v>1164</v>
      </c>
      <c r="E313" s="4">
        <v>122.84</v>
      </c>
    </row>
    <row r="314" spans="1:5" x14ac:dyDescent="0.3">
      <c r="A314" t="s">
        <v>465</v>
      </c>
      <c r="B314" t="s">
        <v>1167</v>
      </c>
      <c r="C314" s="3">
        <v>43881</v>
      </c>
      <c r="D314" t="s">
        <v>1162</v>
      </c>
      <c r="E314" s="4">
        <v>154.78</v>
      </c>
    </row>
    <row r="315" spans="1:5" x14ac:dyDescent="0.3">
      <c r="A315" t="s">
        <v>466</v>
      </c>
      <c r="B315" t="s">
        <v>1163</v>
      </c>
      <c r="C315" s="3">
        <v>43800</v>
      </c>
      <c r="D315" t="s">
        <v>1162</v>
      </c>
      <c r="E315" s="4">
        <v>94.38</v>
      </c>
    </row>
    <row r="316" spans="1:5" x14ac:dyDescent="0.3">
      <c r="A316" t="s">
        <v>467</v>
      </c>
      <c r="B316" t="s">
        <v>1167</v>
      </c>
      <c r="C316" s="3">
        <v>43195</v>
      </c>
      <c r="D316" t="s">
        <v>1162</v>
      </c>
      <c r="E316" s="4">
        <v>93.33</v>
      </c>
    </row>
    <row r="317" spans="1:5" x14ac:dyDescent="0.3">
      <c r="A317" t="s">
        <v>468</v>
      </c>
      <c r="B317" t="s">
        <v>1166</v>
      </c>
      <c r="C317" s="3">
        <v>43195</v>
      </c>
      <c r="D317" t="s">
        <v>1168</v>
      </c>
      <c r="E317" s="4">
        <v>152.06</v>
      </c>
    </row>
    <row r="318" spans="1:5" x14ac:dyDescent="0.3">
      <c r="A318" t="s">
        <v>469</v>
      </c>
      <c r="B318" t="s">
        <v>1167</v>
      </c>
      <c r="C318" s="3">
        <v>43800</v>
      </c>
      <c r="D318" t="s">
        <v>1162</v>
      </c>
      <c r="E318" s="4">
        <v>38.68</v>
      </c>
    </row>
    <row r="319" spans="1:5" x14ac:dyDescent="0.3">
      <c r="A319" t="s">
        <v>470</v>
      </c>
      <c r="B319" t="s">
        <v>1167</v>
      </c>
      <c r="C319" s="3">
        <v>43800</v>
      </c>
      <c r="D319" t="s">
        <v>1164</v>
      </c>
      <c r="E319" s="4">
        <v>119.25</v>
      </c>
    </row>
    <row r="320" spans="1:5" x14ac:dyDescent="0.3">
      <c r="A320" t="s">
        <v>471</v>
      </c>
      <c r="B320" t="s">
        <v>1167</v>
      </c>
      <c r="C320" s="3">
        <v>43800</v>
      </c>
      <c r="D320" t="s">
        <v>1158</v>
      </c>
      <c r="E320" s="4">
        <v>196.91</v>
      </c>
    </row>
    <row r="321" spans="1:5" x14ac:dyDescent="0.3">
      <c r="A321" t="s">
        <v>472</v>
      </c>
      <c r="B321" t="s">
        <v>1163</v>
      </c>
      <c r="C321" s="3">
        <v>43549</v>
      </c>
      <c r="D321" t="s">
        <v>1162</v>
      </c>
      <c r="E321" s="4">
        <v>120.12</v>
      </c>
    </row>
    <row r="322" spans="1:5" x14ac:dyDescent="0.3">
      <c r="A322" t="s">
        <v>473</v>
      </c>
      <c r="B322" t="s">
        <v>1160</v>
      </c>
      <c r="C322" s="3">
        <v>43195</v>
      </c>
      <c r="D322" t="s">
        <v>1168</v>
      </c>
      <c r="E322" s="4">
        <v>16.760000000000002</v>
      </c>
    </row>
    <row r="323" spans="1:5" x14ac:dyDescent="0.3">
      <c r="A323" t="s">
        <v>474</v>
      </c>
      <c r="B323" t="s">
        <v>1163</v>
      </c>
      <c r="C323" s="3">
        <v>43195</v>
      </c>
      <c r="D323" t="s">
        <v>1164</v>
      </c>
      <c r="E323" s="4">
        <v>37.69</v>
      </c>
    </row>
    <row r="324" spans="1:5" x14ac:dyDescent="0.3">
      <c r="A324" t="s">
        <v>475</v>
      </c>
      <c r="B324" t="s">
        <v>1167</v>
      </c>
      <c r="C324" s="3">
        <v>43549</v>
      </c>
      <c r="D324" t="s">
        <v>1162</v>
      </c>
      <c r="E324" s="4">
        <v>16.22</v>
      </c>
    </row>
    <row r="325" spans="1:5" x14ac:dyDescent="0.3">
      <c r="A325" t="s">
        <v>476</v>
      </c>
      <c r="B325" t="s">
        <v>1160</v>
      </c>
      <c r="C325" s="3">
        <v>43800</v>
      </c>
      <c r="D325" t="s">
        <v>1165</v>
      </c>
      <c r="E325" s="4">
        <v>18.329999999999998</v>
      </c>
    </row>
    <row r="326" spans="1:5" x14ac:dyDescent="0.3">
      <c r="A326" t="s">
        <v>477</v>
      </c>
      <c r="B326" t="s">
        <v>1163</v>
      </c>
      <c r="C326" s="3">
        <v>43881</v>
      </c>
      <c r="D326" t="s">
        <v>1164</v>
      </c>
      <c r="E326" s="4">
        <v>194.25</v>
      </c>
    </row>
    <row r="327" spans="1:5" x14ac:dyDescent="0.3">
      <c r="A327" t="s">
        <v>478</v>
      </c>
      <c r="B327" t="s">
        <v>1160</v>
      </c>
      <c r="C327" s="3">
        <v>43800</v>
      </c>
      <c r="D327" t="s">
        <v>1162</v>
      </c>
      <c r="E327" s="4">
        <v>67.260000000000005</v>
      </c>
    </row>
    <row r="328" spans="1:5" x14ac:dyDescent="0.3">
      <c r="A328" t="s">
        <v>479</v>
      </c>
      <c r="B328" t="s">
        <v>1163</v>
      </c>
      <c r="C328" s="3">
        <v>43800</v>
      </c>
      <c r="D328" t="s">
        <v>1165</v>
      </c>
      <c r="E328" s="4">
        <v>50.48</v>
      </c>
    </row>
    <row r="329" spans="1:5" x14ac:dyDescent="0.3">
      <c r="A329" t="s">
        <v>480</v>
      </c>
      <c r="B329" t="s">
        <v>1160</v>
      </c>
      <c r="C329" s="3">
        <v>43549</v>
      </c>
      <c r="D329" t="s">
        <v>1162</v>
      </c>
      <c r="E329" s="4">
        <v>67.84</v>
      </c>
    </row>
    <row r="330" spans="1:5" x14ac:dyDescent="0.3">
      <c r="A330" t="s">
        <v>481</v>
      </c>
      <c r="B330" t="s">
        <v>1160</v>
      </c>
      <c r="C330" s="3">
        <v>43195</v>
      </c>
      <c r="D330" t="s">
        <v>1162</v>
      </c>
      <c r="E330" s="4">
        <v>164.41</v>
      </c>
    </row>
    <row r="331" spans="1:5" x14ac:dyDescent="0.3">
      <c r="A331" t="s">
        <v>482</v>
      </c>
      <c r="B331" t="s">
        <v>1160</v>
      </c>
      <c r="C331" s="3">
        <v>43800</v>
      </c>
      <c r="D331" t="s">
        <v>1165</v>
      </c>
      <c r="E331" s="4">
        <v>53.12</v>
      </c>
    </row>
    <row r="332" spans="1:5" x14ac:dyDescent="0.3">
      <c r="A332" t="s">
        <v>483</v>
      </c>
      <c r="B332" t="s">
        <v>1166</v>
      </c>
      <c r="C332" s="3">
        <v>43195</v>
      </c>
      <c r="D332" t="s">
        <v>1162</v>
      </c>
      <c r="E332" s="4">
        <v>181.86</v>
      </c>
    </row>
    <row r="333" spans="1:5" x14ac:dyDescent="0.3">
      <c r="A333" t="s">
        <v>484</v>
      </c>
      <c r="B333" t="s">
        <v>1166</v>
      </c>
      <c r="C333" s="3">
        <v>43845</v>
      </c>
      <c r="D333" t="s">
        <v>1162</v>
      </c>
      <c r="E333" s="4">
        <v>77.41</v>
      </c>
    </row>
    <row r="334" spans="1:5" x14ac:dyDescent="0.3">
      <c r="A334" t="s">
        <v>485</v>
      </c>
      <c r="B334" t="s">
        <v>1167</v>
      </c>
      <c r="C334" s="3">
        <v>43195</v>
      </c>
      <c r="D334" t="s">
        <v>1168</v>
      </c>
      <c r="E334" s="4">
        <v>92.28</v>
      </c>
    </row>
    <row r="335" spans="1:5" x14ac:dyDescent="0.3">
      <c r="A335" t="s">
        <v>486</v>
      </c>
      <c r="B335" t="s">
        <v>1159</v>
      </c>
      <c r="C335" s="3">
        <v>43881</v>
      </c>
      <c r="D335" t="s">
        <v>1164</v>
      </c>
      <c r="E335" s="4">
        <v>178.42</v>
      </c>
    </row>
    <row r="336" spans="1:5" x14ac:dyDescent="0.3">
      <c r="A336" t="s">
        <v>487</v>
      </c>
      <c r="B336" t="s">
        <v>1167</v>
      </c>
      <c r="C336" s="3">
        <v>43881</v>
      </c>
      <c r="D336" t="s">
        <v>1168</v>
      </c>
      <c r="E336" s="4">
        <v>165.38</v>
      </c>
    </row>
    <row r="337" spans="1:5" x14ac:dyDescent="0.3">
      <c r="A337" t="s">
        <v>488</v>
      </c>
      <c r="B337" t="s">
        <v>4</v>
      </c>
      <c r="C337" s="3">
        <v>43800</v>
      </c>
      <c r="D337" t="s">
        <v>1162</v>
      </c>
      <c r="E337" s="4">
        <v>61.09</v>
      </c>
    </row>
    <row r="338" spans="1:5" x14ac:dyDescent="0.3">
      <c r="A338" t="s">
        <v>489</v>
      </c>
      <c r="B338" t="s">
        <v>4</v>
      </c>
      <c r="C338" s="3">
        <v>43195</v>
      </c>
      <c r="D338" t="s">
        <v>1165</v>
      </c>
      <c r="E338" s="4">
        <v>44.18</v>
      </c>
    </row>
    <row r="339" spans="1:5" x14ac:dyDescent="0.3">
      <c r="A339" t="s">
        <v>489</v>
      </c>
      <c r="B339" t="s">
        <v>1167</v>
      </c>
      <c r="C339" s="3">
        <v>43800</v>
      </c>
      <c r="D339" t="s">
        <v>1164</v>
      </c>
      <c r="E339" s="4">
        <v>69.77</v>
      </c>
    </row>
    <row r="340" spans="1:5" x14ac:dyDescent="0.3">
      <c r="A340" t="s">
        <v>490</v>
      </c>
      <c r="B340" t="s">
        <v>1160</v>
      </c>
      <c r="C340" s="3">
        <v>43549</v>
      </c>
      <c r="D340" t="s">
        <v>1165</v>
      </c>
      <c r="E340" s="4">
        <v>72.650000000000006</v>
      </c>
    </row>
    <row r="341" spans="1:5" x14ac:dyDescent="0.3">
      <c r="A341" t="s">
        <v>491</v>
      </c>
      <c r="B341" t="s">
        <v>1182</v>
      </c>
      <c r="C341" s="3">
        <v>43881</v>
      </c>
      <c r="D341" t="s">
        <v>1158</v>
      </c>
      <c r="E341" s="4">
        <v>120.5</v>
      </c>
    </row>
    <row r="342" spans="1:5" x14ac:dyDescent="0.3">
      <c r="A342" t="s">
        <v>492</v>
      </c>
      <c r="B342" t="s">
        <v>1163</v>
      </c>
      <c r="C342" s="3">
        <v>43800</v>
      </c>
      <c r="D342" t="s">
        <v>1162</v>
      </c>
      <c r="E342" s="4">
        <v>55.94</v>
      </c>
    </row>
    <row r="343" spans="1:5" x14ac:dyDescent="0.3">
      <c r="A343" t="s">
        <v>493</v>
      </c>
      <c r="B343" t="s">
        <v>1163</v>
      </c>
      <c r="C343" s="3">
        <v>43549</v>
      </c>
      <c r="D343" t="s">
        <v>1164</v>
      </c>
      <c r="E343" s="4">
        <v>21.83</v>
      </c>
    </row>
    <row r="344" spans="1:5" x14ac:dyDescent="0.3">
      <c r="A344" t="s">
        <v>494</v>
      </c>
      <c r="B344" t="s">
        <v>1160</v>
      </c>
      <c r="C344" s="3">
        <v>43800</v>
      </c>
      <c r="D344" t="s">
        <v>1162</v>
      </c>
      <c r="E344" s="4">
        <v>40.950000000000003</v>
      </c>
    </row>
    <row r="345" spans="1:5" x14ac:dyDescent="0.3">
      <c r="A345" t="s">
        <v>495</v>
      </c>
      <c r="B345" t="s">
        <v>1163</v>
      </c>
      <c r="C345" s="3">
        <v>43195</v>
      </c>
      <c r="D345" t="s">
        <v>1161</v>
      </c>
      <c r="E345" s="4">
        <v>37.380000000000003</v>
      </c>
    </row>
    <row r="346" spans="1:5" x14ac:dyDescent="0.3">
      <c r="A346" t="s">
        <v>496</v>
      </c>
      <c r="B346" t="s">
        <v>1160</v>
      </c>
      <c r="C346" s="3">
        <v>43195</v>
      </c>
      <c r="D346" t="s">
        <v>1168</v>
      </c>
      <c r="E346" s="4">
        <v>34.92</v>
      </c>
    </row>
    <row r="347" spans="1:5" x14ac:dyDescent="0.3">
      <c r="A347" t="s">
        <v>497</v>
      </c>
      <c r="B347" t="s">
        <v>1166</v>
      </c>
      <c r="C347" s="3">
        <v>43195</v>
      </c>
      <c r="D347" t="s">
        <v>1168</v>
      </c>
      <c r="E347" s="4">
        <v>152.65</v>
      </c>
    </row>
    <row r="348" spans="1:5" x14ac:dyDescent="0.3">
      <c r="A348" t="s">
        <v>498</v>
      </c>
      <c r="B348" t="s">
        <v>4</v>
      </c>
      <c r="C348" s="3">
        <v>43195</v>
      </c>
      <c r="D348" t="s">
        <v>1164</v>
      </c>
      <c r="E348" s="4">
        <v>124.73</v>
      </c>
    </row>
    <row r="349" spans="1:5" x14ac:dyDescent="0.3">
      <c r="A349" t="s">
        <v>499</v>
      </c>
      <c r="B349" t="s">
        <v>1163</v>
      </c>
      <c r="C349" s="3">
        <v>43845</v>
      </c>
      <c r="D349" t="s">
        <v>1165</v>
      </c>
      <c r="E349" s="4">
        <v>118.79</v>
      </c>
    </row>
    <row r="350" spans="1:5" x14ac:dyDescent="0.3">
      <c r="A350" t="s">
        <v>500</v>
      </c>
      <c r="B350" t="s">
        <v>1159</v>
      </c>
      <c r="C350" s="3">
        <v>43549</v>
      </c>
      <c r="D350" t="s">
        <v>1158</v>
      </c>
      <c r="E350" s="4">
        <v>99.54</v>
      </c>
    </row>
    <row r="351" spans="1:5" x14ac:dyDescent="0.3">
      <c r="A351" t="s">
        <v>501</v>
      </c>
      <c r="B351" t="s">
        <v>1166</v>
      </c>
      <c r="C351" s="3">
        <v>43549</v>
      </c>
      <c r="D351" t="s">
        <v>1162</v>
      </c>
      <c r="E351" s="4">
        <v>174.01</v>
      </c>
    </row>
    <row r="352" spans="1:5" x14ac:dyDescent="0.3">
      <c r="A352" t="s">
        <v>502</v>
      </c>
      <c r="B352" t="s">
        <v>1163</v>
      </c>
      <c r="C352" s="3">
        <v>43195</v>
      </c>
      <c r="D352" t="s">
        <v>1165</v>
      </c>
      <c r="E352" s="4">
        <v>179.64</v>
      </c>
    </row>
    <row r="353" spans="1:5" x14ac:dyDescent="0.3">
      <c r="A353" t="s">
        <v>503</v>
      </c>
      <c r="B353" t="s">
        <v>1160</v>
      </c>
      <c r="C353" s="3">
        <v>43845</v>
      </c>
      <c r="D353" t="s">
        <v>1165</v>
      </c>
      <c r="E353" s="4">
        <v>150.77000000000001</v>
      </c>
    </row>
    <row r="354" spans="1:5" x14ac:dyDescent="0.3">
      <c r="A354" t="s">
        <v>504</v>
      </c>
      <c r="B354" t="s">
        <v>4</v>
      </c>
      <c r="C354" s="3">
        <v>43195</v>
      </c>
      <c r="D354" t="s">
        <v>1162</v>
      </c>
      <c r="E354" s="4">
        <v>78.540000000000006</v>
      </c>
    </row>
    <row r="355" spans="1:5" x14ac:dyDescent="0.3">
      <c r="A355" t="s">
        <v>505</v>
      </c>
      <c r="B355" t="s">
        <v>1163</v>
      </c>
      <c r="C355" s="3">
        <v>43845</v>
      </c>
      <c r="D355" t="s">
        <v>1162</v>
      </c>
      <c r="E355" s="4">
        <v>193.4</v>
      </c>
    </row>
    <row r="356" spans="1:5" x14ac:dyDescent="0.3">
      <c r="A356" t="s">
        <v>506</v>
      </c>
      <c r="B356" t="s">
        <v>1166</v>
      </c>
      <c r="C356" s="3">
        <v>43195</v>
      </c>
      <c r="D356" t="s">
        <v>1161</v>
      </c>
      <c r="E356" s="4">
        <v>48.13</v>
      </c>
    </row>
    <row r="357" spans="1:5" x14ac:dyDescent="0.3">
      <c r="A357" t="s">
        <v>507</v>
      </c>
      <c r="B357" t="s">
        <v>1163</v>
      </c>
      <c r="C357" s="3">
        <v>43881</v>
      </c>
      <c r="D357" t="s">
        <v>1162</v>
      </c>
      <c r="E357" s="4">
        <v>69.81</v>
      </c>
    </row>
    <row r="358" spans="1:5" x14ac:dyDescent="0.3">
      <c r="A358" t="s">
        <v>508</v>
      </c>
      <c r="B358" t="s">
        <v>1159</v>
      </c>
      <c r="C358" s="3">
        <v>43881</v>
      </c>
      <c r="D358" t="s">
        <v>1168</v>
      </c>
      <c r="E358" s="4">
        <v>119.69</v>
      </c>
    </row>
    <row r="359" spans="1:5" x14ac:dyDescent="0.3">
      <c r="A359" t="s">
        <v>509</v>
      </c>
      <c r="B359" t="s">
        <v>4</v>
      </c>
      <c r="C359" s="3">
        <v>43800</v>
      </c>
      <c r="D359" t="s">
        <v>1158</v>
      </c>
      <c r="E359" s="4">
        <v>163.05000000000001</v>
      </c>
    </row>
    <row r="360" spans="1:5" x14ac:dyDescent="0.3">
      <c r="A360" t="s">
        <v>510</v>
      </c>
      <c r="B360" t="s">
        <v>1159</v>
      </c>
      <c r="C360" s="3">
        <v>43195</v>
      </c>
      <c r="D360" t="s">
        <v>1164</v>
      </c>
      <c r="E360" s="4">
        <v>76.2</v>
      </c>
    </row>
    <row r="361" spans="1:5" x14ac:dyDescent="0.3">
      <c r="A361" t="s">
        <v>511</v>
      </c>
      <c r="B361" t="s">
        <v>1166</v>
      </c>
      <c r="C361" s="3">
        <v>43549</v>
      </c>
      <c r="D361" t="s">
        <v>1161</v>
      </c>
      <c r="E361" s="4">
        <v>156.04</v>
      </c>
    </row>
    <row r="362" spans="1:5" x14ac:dyDescent="0.3">
      <c r="A362" t="s">
        <v>512</v>
      </c>
      <c r="B362" t="s">
        <v>1159</v>
      </c>
      <c r="C362" s="3">
        <v>43800</v>
      </c>
      <c r="D362" t="s">
        <v>1161</v>
      </c>
      <c r="E362" s="4">
        <v>41.37</v>
      </c>
    </row>
    <row r="363" spans="1:5" x14ac:dyDescent="0.3">
      <c r="A363" t="s">
        <v>513</v>
      </c>
      <c r="B363" t="s">
        <v>1163</v>
      </c>
      <c r="C363" s="3">
        <v>43881</v>
      </c>
      <c r="D363" t="s">
        <v>1164</v>
      </c>
      <c r="E363" s="4">
        <v>122.19</v>
      </c>
    </row>
    <row r="364" spans="1:5" x14ac:dyDescent="0.3">
      <c r="A364" t="s">
        <v>514</v>
      </c>
      <c r="B364" t="s">
        <v>1166</v>
      </c>
      <c r="C364" s="3">
        <v>43195</v>
      </c>
      <c r="D364" t="s">
        <v>1161</v>
      </c>
      <c r="E364" s="4">
        <v>26.62</v>
      </c>
    </row>
    <row r="365" spans="1:5" x14ac:dyDescent="0.3">
      <c r="A365" t="s">
        <v>515</v>
      </c>
      <c r="B365" t="s">
        <v>1166</v>
      </c>
      <c r="C365" s="3">
        <v>43800</v>
      </c>
      <c r="D365" t="s">
        <v>1164</v>
      </c>
      <c r="E365" s="4">
        <v>77.31</v>
      </c>
    </row>
    <row r="366" spans="1:5" x14ac:dyDescent="0.3">
      <c r="A366" t="s">
        <v>516</v>
      </c>
      <c r="B366" t="s">
        <v>4</v>
      </c>
      <c r="C366" s="3">
        <v>43195</v>
      </c>
      <c r="D366" t="s">
        <v>1168</v>
      </c>
      <c r="E366" s="4">
        <v>115.62</v>
      </c>
    </row>
    <row r="367" spans="1:5" x14ac:dyDescent="0.3">
      <c r="A367" t="s">
        <v>517</v>
      </c>
      <c r="B367" t="s">
        <v>1159</v>
      </c>
      <c r="C367" s="3">
        <v>43881</v>
      </c>
      <c r="D367" t="s">
        <v>1164</v>
      </c>
      <c r="E367" s="4">
        <v>34.880000000000003</v>
      </c>
    </row>
    <row r="368" spans="1:5" x14ac:dyDescent="0.3">
      <c r="A368" t="s">
        <v>518</v>
      </c>
      <c r="B368" t="s">
        <v>1167</v>
      </c>
      <c r="C368" s="3">
        <v>43800</v>
      </c>
      <c r="D368" t="s">
        <v>1162</v>
      </c>
      <c r="E368" s="4">
        <v>40.25</v>
      </c>
    </row>
    <row r="369" spans="1:5" x14ac:dyDescent="0.3">
      <c r="A369" t="s">
        <v>519</v>
      </c>
      <c r="B369" t="s">
        <v>1163</v>
      </c>
      <c r="C369" s="3">
        <v>43881</v>
      </c>
      <c r="D369" t="s">
        <v>1162</v>
      </c>
      <c r="E369" s="4">
        <v>26.75</v>
      </c>
    </row>
    <row r="370" spans="1:5" x14ac:dyDescent="0.3">
      <c r="A370" t="s">
        <v>520</v>
      </c>
      <c r="B370" t="s">
        <v>4</v>
      </c>
      <c r="C370" s="3">
        <v>43845</v>
      </c>
      <c r="D370" t="s">
        <v>1168</v>
      </c>
      <c r="E370" s="4">
        <v>56.78</v>
      </c>
    </row>
    <row r="371" spans="1:5" x14ac:dyDescent="0.3">
      <c r="A371" t="s">
        <v>521</v>
      </c>
      <c r="B371" t="s">
        <v>1167</v>
      </c>
      <c r="C371" s="3">
        <v>43881</v>
      </c>
      <c r="D371" t="s">
        <v>1161</v>
      </c>
      <c r="E371" s="4">
        <v>69.28</v>
      </c>
    </row>
    <row r="372" spans="1:5" x14ac:dyDescent="0.3">
      <c r="A372" t="s">
        <v>522</v>
      </c>
      <c r="B372" t="s">
        <v>1163</v>
      </c>
      <c r="C372" s="3">
        <v>43195</v>
      </c>
      <c r="D372" t="s">
        <v>1165</v>
      </c>
      <c r="E372" s="4">
        <v>55.13</v>
      </c>
    </row>
    <row r="373" spans="1:5" x14ac:dyDescent="0.3">
      <c r="A373" t="s">
        <v>523</v>
      </c>
      <c r="B373" t="s">
        <v>1160</v>
      </c>
      <c r="C373" s="3">
        <v>43549</v>
      </c>
      <c r="D373" t="s">
        <v>1165</v>
      </c>
      <c r="E373" s="4">
        <v>165.8</v>
      </c>
    </row>
    <row r="374" spans="1:5" x14ac:dyDescent="0.3">
      <c r="A374" t="s">
        <v>524</v>
      </c>
      <c r="B374" t="s">
        <v>4</v>
      </c>
      <c r="C374" s="3">
        <v>43881</v>
      </c>
      <c r="D374" t="s">
        <v>1165</v>
      </c>
      <c r="E374" s="4">
        <v>144.87</v>
      </c>
    </row>
    <row r="375" spans="1:5" x14ac:dyDescent="0.3">
      <c r="A375" t="s">
        <v>525</v>
      </c>
      <c r="B375" t="s">
        <v>1167</v>
      </c>
      <c r="C375" s="3">
        <v>43549</v>
      </c>
      <c r="D375" t="s">
        <v>1168</v>
      </c>
      <c r="E375" s="4">
        <v>183.12</v>
      </c>
    </row>
    <row r="376" spans="1:5" x14ac:dyDescent="0.3">
      <c r="A376" t="s">
        <v>526</v>
      </c>
      <c r="B376" t="s">
        <v>1166</v>
      </c>
      <c r="C376" s="3">
        <v>43845</v>
      </c>
      <c r="D376" t="s">
        <v>1162</v>
      </c>
      <c r="E376" s="4">
        <v>184.31</v>
      </c>
    </row>
    <row r="377" spans="1:5" x14ac:dyDescent="0.3">
      <c r="A377" t="s">
        <v>527</v>
      </c>
      <c r="B377" t="s">
        <v>1160</v>
      </c>
      <c r="C377" s="3">
        <v>43800</v>
      </c>
      <c r="D377" t="s">
        <v>1162</v>
      </c>
      <c r="E377" s="4">
        <v>140.88999999999999</v>
      </c>
    </row>
    <row r="378" spans="1:5" x14ac:dyDescent="0.3">
      <c r="A378" t="s">
        <v>528</v>
      </c>
      <c r="B378" t="s">
        <v>4</v>
      </c>
      <c r="C378" s="3">
        <v>43800</v>
      </c>
      <c r="D378" t="s">
        <v>1168</v>
      </c>
      <c r="E378" s="4">
        <v>17.57</v>
      </c>
    </row>
    <row r="379" spans="1:5" x14ac:dyDescent="0.3">
      <c r="A379" t="s">
        <v>529</v>
      </c>
      <c r="B379" t="s">
        <v>4</v>
      </c>
      <c r="C379" s="3">
        <v>43549</v>
      </c>
      <c r="D379" t="s">
        <v>1168</v>
      </c>
      <c r="E379" s="4">
        <v>179.98</v>
      </c>
    </row>
    <row r="380" spans="1:5" x14ac:dyDescent="0.3">
      <c r="A380" t="s">
        <v>530</v>
      </c>
      <c r="B380" t="s">
        <v>1163</v>
      </c>
      <c r="C380" s="3">
        <v>43800</v>
      </c>
      <c r="D380" t="s">
        <v>1168</v>
      </c>
      <c r="E380" s="4">
        <v>124.09</v>
      </c>
    </row>
    <row r="381" spans="1:5" x14ac:dyDescent="0.3">
      <c r="A381" t="s">
        <v>531</v>
      </c>
      <c r="B381" t="s">
        <v>1160</v>
      </c>
      <c r="C381" s="3">
        <v>43881</v>
      </c>
      <c r="D381" t="s">
        <v>1161</v>
      </c>
      <c r="E381" s="4">
        <v>21.55</v>
      </c>
    </row>
    <row r="382" spans="1:5" x14ac:dyDescent="0.3">
      <c r="A382" t="s">
        <v>532</v>
      </c>
      <c r="B382" t="s">
        <v>1160</v>
      </c>
      <c r="C382" s="3">
        <v>43549</v>
      </c>
      <c r="D382" t="s">
        <v>1161</v>
      </c>
      <c r="E382" s="4">
        <v>190.11</v>
      </c>
    </row>
    <row r="383" spans="1:5" x14ac:dyDescent="0.3">
      <c r="A383" t="s">
        <v>533</v>
      </c>
      <c r="B383" t="s">
        <v>1160</v>
      </c>
      <c r="C383" s="3">
        <v>43195</v>
      </c>
      <c r="D383" t="s">
        <v>1162</v>
      </c>
      <c r="E383" s="4">
        <v>54.69</v>
      </c>
    </row>
    <row r="384" spans="1:5" x14ac:dyDescent="0.3">
      <c r="A384" t="s">
        <v>534</v>
      </c>
      <c r="B384" t="s">
        <v>4</v>
      </c>
      <c r="C384" s="3">
        <v>43881</v>
      </c>
      <c r="D384" t="s">
        <v>1168</v>
      </c>
      <c r="E384" s="4">
        <v>102.37</v>
      </c>
    </row>
    <row r="385" spans="1:5" x14ac:dyDescent="0.3">
      <c r="A385" t="s">
        <v>535</v>
      </c>
      <c r="B385" t="s">
        <v>4</v>
      </c>
      <c r="C385" s="3">
        <v>43881</v>
      </c>
      <c r="D385" t="s">
        <v>1158</v>
      </c>
      <c r="E385" s="4">
        <v>28.29</v>
      </c>
    </row>
    <row r="386" spans="1:5" x14ac:dyDescent="0.3">
      <c r="A386" t="s">
        <v>536</v>
      </c>
      <c r="B386" t="s">
        <v>4</v>
      </c>
      <c r="C386" s="3">
        <v>43881</v>
      </c>
      <c r="D386" t="s">
        <v>1168</v>
      </c>
      <c r="E386" s="4">
        <v>175.93</v>
      </c>
    </row>
    <row r="387" spans="1:5" x14ac:dyDescent="0.3">
      <c r="A387" t="s">
        <v>537</v>
      </c>
      <c r="B387" t="s">
        <v>4</v>
      </c>
      <c r="C387" s="3">
        <v>43195</v>
      </c>
      <c r="D387" t="s">
        <v>1164</v>
      </c>
      <c r="E387" s="4">
        <v>164.13</v>
      </c>
    </row>
    <row r="388" spans="1:5" x14ac:dyDescent="0.3">
      <c r="A388" t="s">
        <v>538</v>
      </c>
      <c r="B388" t="s">
        <v>4</v>
      </c>
      <c r="C388" s="3">
        <v>43845</v>
      </c>
      <c r="D388" t="s">
        <v>1165</v>
      </c>
      <c r="E388" s="4">
        <v>190.68</v>
      </c>
    </row>
    <row r="389" spans="1:5" x14ac:dyDescent="0.3">
      <c r="A389" t="s">
        <v>539</v>
      </c>
      <c r="B389" t="s">
        <v>1163</v>
      </c>
      <c r="C389" s="3">
        <v>43800</v>
      </c>
      <c r="D389" t="s">
        <v>1168</v>
      </c>
      <c r="E389" s="4">
        <v>99.61</v>
      </c>
    </row>
    <row r="390" spans="1:5" x14ac:dyDescent="0.3">
      <c r="A390" t="s">
        <v>540</v>
      </c>
      <c r="B390" t="s">
        <v>1167</v>
      </c>
      <c r="C390" s="3">
        <v>43549</v>
      </c>
      <c r="D390" t="s">
        <v>1158</v>
      </c>
      <c r="E390" s="4">
        <v>57.74</v>
      </c>
    </row>
    <row r="391" spans="1:5" x14ac:dyDescent="0.3">
      <c r="A391" t="s">
        <v>541</v>
      </c>
      <c r="B391" t="s">
        <v>1159</v>
      </c>
      <c r="C391" s="3">
        <v>43845</v>
      </c>
      <c r="D391" t="s">
        <v>1164</v>
      </c>
      <c r="E391" s="4">
        <v>21.04</v>
      </c>
    </row>
    <row r="392" spans="1:5" x14ac:dyDescent="0.3">
      <c r="A392" t="s">
        <v>542</v>
      </c>
      <c r="B392" t="s">
        <v>1160</v>
      </c>
      <c r="C392" s="3">
        <v>43549</v>
      </c>
      <c r="D392" t="s">
        <v>1164</v>
      </c>
      <c r="E392" s="4">
        <v>163.41999999999999</v>
      </c>
    </row>
    <row r="393" spans="1:5" x14ac:dyDescent="0.3">
      <c r="A393" t="s">
        <v>543</v>
      </c>
      <c r="B393" t="s">
        <v>1159</v>
      </c>
      <c r="C393" s="3">
        <v>43800</v>
      </c>
      <c r="D393" t="s">
        <v>1162</v>
      </c>
      <c r="E393" s="4">
        <v>148.79</v>
      </c>
    </row>
    <row r="394" spans="1:5" x14ac:dyDescent="0.3">
      <c r="A394" t="s">
        <v>544</v>
      </c>
      <c r="B394" t="s">
        <v>1160</v>
      </c>
      <c r="C394" s="3">
        <v>43195</v>
      </c>
      <c r="D394" t="s">
        <v>1168</v>
      </c>
      <c r="E394" s="4">
        <v>88.92</v>
      </c>
    </row>
    <row r="395" spans="1:5" x14ac:dyDescent="0.3">
      <c r="A395" t="s">
        <v>545</v>
      </c>
      <c r="B395" t="s">
        <v>1163</v>
      </c>
      <c r="C395" s="3">
        <v>43881</v>
      </c>
      <c r="D395" t="s">
        <v>1165</v>
      </c>
      <c r="E395" s="4">
        <v>39.299999999999997</v>
      </c>
    </row>
    <row r="396" spans="1:5" x14ac:dyDescent="0.3">
      <c r="A396" t="s">
        <v>546</v>
      </c>
      <c r="B396" t="s">
        <v>1163</v>
      </c>
      <c r="C396" s="3">
        <v>43881</v>
      </c>
      <c r="D396" t="s">
        <v>1162</v>
      </c>
      <c r="E396" s="4">
        <v>141.4</v>
      </c>
    </row>
    <row r="397" spans="1:5" x14ac:dyDescent="0.3">
      <c r="A397" t="s">
        <v>547</v>
      </c>
      <c r="B397" t="s">
        <v>4</v>
      </c>
      <c r="C397" s="3">
        <v>43195</v>
      </c>
      <c r="D397" t="s">
        <v>1165</v>
      </c>
      <c r="E397" s="4">
        <v>93.11</v>
      </c>
    </row>
    <row r="398" spans="1:5" x14ac:dyDescent="0.3">
      <c r="A398" t="s">
        <v>548</v>
      </c>
      <c r="B398" t="s">
        <v>1166</v>
      </c>
      <c r="C398" s="3">
        <v>43845</v>
      </c>
      <c r="D398" t="s">
        <v>1161</v>
      </c>
      <c r="E398" s="4">
        <v>141.35</v>
      </c>
    </row>
    <row r="399" spans="1:5" x14ac:dyDescent="0.3">
      <c r="A399" t="s">
        <v>549</v>
      </c>
      <c r="B399" t="s">
        <v>1160</v>
      </c>
      <c r="C399" s="3">
        <v>43845</v>
      </c>
      <c r="D399" t="s">
        <v>1158</v>
      </c>
      <c r="E399" s="4">
        <v>168.93</v>
      </c>
    </row>
    <row r="400" spans="1:5" x14ac:dyDescent="0.3">
      <c r="A400" t="s">
        <v>550</v>
      </c>
      <c r="B400" t="s">
        <v>1159</v>
      </c>
      <c r="C400" s="3">
        <v>43549</v>
      </c>
      <c r="D400" t="s">
        <v>1165</v>
      </c>
      <c r="E400" s="4">
        <v>170.24</v>
      </c>
    </row>
    <row r="401" spans="1:5" x14ac:dyDescent="0.3">
      <c r="A401" t="s">
        <v>551</v>
      </c>
      <c r="B401" t="s">
        <v>1166</v>
      </c>
      <c r="C401" s="3">
        <v>43195</v>
      </c>
      <c r="D401" t="s">
        <v>1165</v>
      </c>
      <c r="E401" s="4">
        <v>100.75</v>
      </c>
    </row>
    <row r="402" spans="1:5" x14ac:dyDescent="0.3">
      <c r="A402" t="s">
        <v>552</v>
      </c>
      <c r="B402" t="s">
        <v>1167</v>
      </c>
      <c r="C402" s="3">
        <v>43845</v>
      </c>
      <c r="D402" t="s">
        <v>1168</v>
      </c>
      <c r="E402" s="4">
        <v>18.420000000000002</v>
      </c>
    </row>
    <row r="403" spans="1:5" x14ac:dyDescent="0.3">
      <c r="A403" t="s">
        <v>553</v>
      </c>
      <c r="B403" t="s">
        <v>4</v>
      </c>
      <c r="C403" s="3">
        <v>43195</v>
      </c>
      <c r="D403" t="s">
        <v>1161</v>
      </c>
      <c r="E403" s="4">
        <v>77.84</v>
      </c>
    </row>
    <row r="404" spans="1:5" x14ac:dyDescent="0.3">
      <c r="A404" t="s">
        <v>554</v>
      </c>
      <c r="B404" t="s">
        <v>1163</v>
      </c>
      <c r="C404" s="3">
        <v>43800</v>
      </c>
      <c r="D404" t="s">
        <v>1165</v>
      </c>
      <c r="E404" s="4">
        <v>118.21</v>
      </c>
    </row>
    <row r="405" spans="1:5" x14ac:dyDescent="0.3">
      <c r="A405" t="s">
        <v>555</v>
      </c>
      <c r="B405" t="s">
        <v>4</v>
      </c>
      <c r="C405" s="3">
        <v>43881</v>
      </c>
      <c r="D405" t="s">
        <v>1161</v>
      </c>
      <c r="E405" s="4">
        <v>88.43</v>
      </c>
    </row>
    <row r="406" spans="1:5" x14ac:dyDescent="0.3">
      <c r="A406" t="s">
        <v>556</v>
      </c>
      <c r="B406" t="s">
        <v>1166</v>
      </c>
      <c r="C406" s="3">
        <v>43881</v>
      </c>
      <c r="D406" t="s">
        <v>1168</v>
      </c>
      <c r="E406" s="4">
        <v>40.94</v>
      </c>
    </row>
    <row r="407" spans="1:5" x14ac:dyDescent="0.3">
      <c r="A407" t="s">
        <v>557</v>
      </c>
      <c r="B407" t="s">
        <v>1159</v>
      </c>
      <c r="C407" s="3">
        <v>43881</v>
      </c>
      <c r="D407" t="s">
        <v>1165</v>
      </c>
      <c r="E407" s="4">
        <v>149.59</v>
      </c>
    </row>
    <row r="408" spans="1:5" x14ac:dyDescent="0.3">
      <c r="A408" t="s">
        <v>558</v>
      </c>
      <c r="B408" t="s">
        <v>1166</v>
      </c>
      <c r="C408" s="3">
        <v>43195</v>
      </c>
      <c r="D408" t="s">
        <v>1165</v>
      </c>
      <c r="E408" s="4">
        <v>148.24</v>
      </c>
    </row>
    <row r="409" spans="1:5" x14ac:dyDescent="0.3">
      <c r="A409" t="s">
        <v>559</v>
      </c>
      <c r="B409" t="s">
        <v>1167</v>
      </c>
      <c r="C409" s="3">
        <v>43195</v>
      </c>
      <c r="D409" t="s">
        <v>1164</v>
      </c>
      <c r="E409" s="4">
        <v>172.11</v>
      </c>
    </row>
    <row r="410" spans="1:5" x14ac:dyDescent="0.3">
      <c r="A410" t="s">
        <v>560</v>
      </c>
      <c r="B410" t="s">
        <v>1159</v>
      </c>
      <c r="C410" s="3">
        <v>43549</v>
      </c>
      <c r="D410" t="s">
        <v>1158</v>
      </c>
      <c r="E410" s="4">
        <v>71.61</v>
      </c>
    </row>
    <row r="411" spans="1:5" x14ac:dyDescent="0.3">
      <c r="A411" t="s">
        <v>561</v>
      </c>
      <c r="B411" t="s">
        <v>1159</v>
      </c>
      <c r="C411" s="3">
        <v>43881</v>
      </c>
      <c r="D411" t="s">
        <v>1165</v>
      </c>
      <c r="E411" s="4">
        <v>176.81</v>
      </c>
    </row>
    <row r="412" spans="1:5" x14ac:dyDescent="0.3">
      <c r="A412" t="s">
        <v>562</v>
      </c>
      <c r="B412" t="s">
        <v>1163</v>
      </c>
      <c r="C412" s="3">
        <v>43549</v>
      </c>
      <c r="D412" t="s">
        <v>1164</v>
      </c>
      <c r="E412" s="4">
        <v>120.46</v>
      </c>
    </row>
    <row r="413" spans="1:5" x14ac:dyDescent="0.3">
      <c r="A413" t="s">
        <v>563</v>
      </c>
      <c r="B413" t="s">
        <v>4</v>
      </c>
      <c r="C413" s="3">
        <v>43881</v>
      </c>
      <c r="D413" t="s">
        <v>1162</v>
      </c>
      <c r="E413" s="4">
        <v>69.209999999999994</v>
      </c>
    </row>
    <row r="414" spans="1:5" x14ac:dyDescent="0.3">
      <c r="A414" t="s">
        <v>564</v>
      </c>
      <c r="B414" t="s">
        <v>1159</v>
      </c>
      <c r="C414" s="3">
        <v>43549</v>
      </c>
      <c r="D414" t="s">
        <v>1164</v>
      </c>
      <c r="E414" s="4">
        <v>85.7</v>
      </c>
    </row>
    <row r="415" spans="1:5" x14ac:dyDescent="0.3">
      <c r="A415" t="s">
        <v>565</v>
      </c>
      <c r="B415" t="s">
        <v>1167</v>
      </c>
      <c r="C415" s="3">
        <v>43549</v>
      </c>
      <c r="D415" t="s">
        <v>1164</v>
      </c>
      <c r="E415" s="4">
        <v>85.65</v>
      </c>
    </row>
    <row r="416" spans="1:5" x14ac:dyDescent="0.3">
      <c r="A416" t="s">
        <v>566</v>
      </c>
      <c r="B416" t="s">
        <v>4</v>
      </c>
      <c r="C416" s="3">
        <v>43800</v>
      </c>
      <c r="D416" t="s">
        <v>1164</v>
      </c>
      <c r="E416" s="4">
        <v>62.44</v>
      </c>
    </row>
    <row r="417" spans="1:5" x14ac:dyDescent="0.3">
      <c r="A417" t="s">
        <v>567</v>
      </c>
      <c r="B417" t="s">
        <v>4</v>
      </c>
      <c r="C417" s="3">
        <v>43549</v>
      </c>
      <c r="D417" t="s">
        <v>1158</v>
      </c>
      <c r="E417" s="4">
        <v>153.38999999999999</v>
      </c>
    </row>
    <row r="418" spans="1:5" x14ac:dyDescent="0.3">
      <c r="A418" t="s">
        <v>568</v>
      </c>
      <c r="B418" t="s">
        <v>1166</v>
      </c>
      <c r="C418" s="3">
        <v>43195</v>
      </c>
      <c r="D418" t="s">
        <v>1164</v>
      </c>
      <c r="E418" s="4">
        <v>69.47</v>
      </c>
    </row>
    <row r="419" spans="1:5" x14ac:dyDescent="0.3">
      <c r="A419" t="s">
        <v>569</v>
      </c>
      <c r="B419" t="s">
        <v>1163</v>
      </c>
      <c r="C419" s="3">
        <v>43549</v>
      </c>
      <c r="D419" t="s">
        <v>1165</v>
      </c>
      <c r="E419" s="4">
        <v>154.08000000000001</v>
      </c>
    </row>
    <row r="420" spans="1:5" x14ac:dyDescent="0.3">
      <c r="A420" t="s">
        <v>570</v>
      </c>
      <c r="B420" t="s">
        <v>1166</v>
      </c>
      <c r="C420" s="3">
        <v>43881</v>
      </c>
      <c r="D420" t="s">
        <v>1164</v>
      </c>
      <c r="E420" s="4">
        <v>72.09</v>
      </c>
    </row>
    <row r="421" spans="1:5" x14ac:dyDescent="0.3">
      <c r="A421" t="s">
        <v>571</v>
      </c>
      <c r="B421" t="s">
        <v>1166</v>
      </c>
      <c r="C421" s="3">
        <v>43549</v>
      </c>
      <c r="D421" t="s">
        <v>1162</v>
      </c>
      <c r="E421" s="4">
        <v>160.77000000000001</v>
      </c>
    </row>
    <row r="422" spans="1:5" x14ac:dyDescent="0.3">
      <c r="A422" t="s">
        <v>572</v>
      </c>
      <c r="B422" t="s">
        <v>1167</v>
      </c>
      <c r="C422" s="3">
        <v>43845</v>
      </c>
      <c r="D422" t="s">
        <v>1162</v>
      </c>
      <c r="E422" s="4">
        <v>61.79</v>
      </c>
    </row>
    <row r="423" spans="1:5" x14ac:dyDescent="0.3">
      <c r="A423" t="s">
        <v>573</v>
      </c>
      <c r="B423" t="s">
        <v>1163</v>
      </c>
      <c r="C423" s="3">
        <v>43881</v>
      </c>
      <c r="D423" t="s">
        <v>1164</v>
      </c>
      <c r="E423" s="4">
        <v>25.1</v>
      </c>
    </row>
    <row r="424" spans="1:5" x14ac:dyDescent="0.3">
      <c r="A424" t="s">
        <v>574</v>
      </c>
      <c r="B424" t="s">
        <v>1159</v>
      </c>
      <c r="C424" s="3">
        <v>43845</v>
      </c>
      <c r="D424" t="s">
        <v>1162</v>
      </c>
      <c r="E424" s="4">
        <v>129.55000000000001</v>
      </c>
    </row>
    <row r="425" spans="1:5" x14ac:dyDescent="0.3">
      <c r="A425" t="s">
        <v>575</v>
      </c>
      <c r="B425" t="s">
        <v>1160</v>
      </c>
      <c r="C425" s="3">
        <v>43881</v>
      </c>
      <c r="D425" t="s">
        <v>1168</v>
      </c>
      <c r="E425" s="4">
        <v>130.58000000000001</v>
      </c>
    </row>
    <row r="426" spans="1:5" x14ac:dyDescent="0.3">
      <c r="A426" t="s">
        <v>576</v>
      </c>
      <c r="B426" t="s">
        <v>1166</v>
      </c>
      <c r="C426" s="3">
        <v>43195</v>
      </c>
      <c r="D426" t="s">
        <v>1158</v>
      </c>
      <c r="E426" s="4">
        <v>47.23</v>
      </c>
    </row>
    <row r="427" spans="1:5" x14ac:dyDescent="0.3">
      <c r="A427" t="s">
        <v>577</v>
      </c>
      <c r="B427" t="s">
        <v>1167</v>
      </c>
      <c r="C427" s="3">
        <v>43195</v>
      </c>
      <c r="D427" t="s">
        <v>1161</v>
      </c>
      <c r="E427" s="4">
        <v>10.76</v>
      </c>
    </row>
    <row r="428" spans="1:5" x14ac:dyDescent="0.3">
      <c r="A428" t="s">
        <v>578</v>
      </c>
      <c r="B428" t="s">
        <v>1166</v>
      </c>
      <c r="C428" s="3">
        <v>43195</v>
      </c>
      <c r="D428" t="s">
        <v>1161</v>
      </c>
      <c r="E428" s="4">
        <v>165.47</v>
      </c>
    </row>
    <row r="429" spans="1:5" x14ac:dyDescent="0.3">
      <c r="A429" t="s">
        <v>579</v>
      </c>
      <c r="B429" t="s">
        <v>1160</v>
      </c>
      <c r="C429" s="3">
        <v>43845</v>
      </c>
      <c r="D429" t="s">
        <v>1165</v>
      </c>
      <c r="E429" s="4">
        <v>145.15</v>
      </c>
    </row>
    <row r="430" spans="1:5" x14ac:dyDescent="0.3">
      <c r="A430" t="s">
        <v>580</v>
      </c>
      <c r="B430" t="s">
        <v>1167</v>
      </c>
      <c r="C430" s="3">
        <v>43800</v>
      </c>
      <c r="D430" t="s">
        <v>1162</v>
      </c>
      <c r="E430" s="4">
        <v>59.44</v>
      </c>
    </row>
    <row r="431" spans="1:5" x14ac:dyDescent="0.3">
      <c r="A431" t="s">
        <v>581</v>
      </c>
      <c r="B431" t="s">
        <v>1167</v>
      </c>
      <c r="C431" s="3">
        <v>43881</v>
      </c>
      <c r="D431" t="s">
        <v>1165</v>
      </c>
      <c r="E431" s="4">
        <v>38</v>
      </c>
    </row>
    <row r="432" spans="1:5" x14ac:dyDescent="0.3">
      <c r="A432" t="s">
        <v>582</v>
      </c>
      <c r="B432" t="s">
        <v>1167</v>
      </c>
      <c r="C432" s="3">
        <v>43195</v>
      </c>
      <c r="D432" t="s">
        <v>1168</v>
      </c>
      <c r="E432" s="4">
        <v>192.54</v>
      </c>
    </row>
    <row r="433" spans="1:5" x14ac:dyDescent="0.3">
      <c r="A433" t="s">
        <v>583</v>
      </c>
      <c r="B433" t="s">
        <v>1167</v>
      </c>
      <c r="C433" s="3">
        <v>43881</v>
      </c>
      <c r="D433" t="s">
        <v>1161</v>
      </c>
      <c r="E433" s="4">
        <v>26.8</v>
      </c>
    </row>
    <row r="434" spans="1:5" x14ac:dyDescent="0.3">
      <c r="A434" t="s">
        <v>584</v>
      </c>
      <c r="B434" t="s">
        <v>1160</v>
      </c>
      <c r="C434" s="3">
        <v>43845</v>
      </c>
      <c r="D434" t="s">
        <v>1164</v>
      </c>
      <c r="E434" s="4">
        <v>142.80000000000001</v>
      </c>
    </row>
    <row r="435" spans="1:5" x14ac:dyDescent="0.3">
      <c r="A435" t="s">
        <v>585</v>
      </c>
      <c r="B435" t="s">
        <v>1167</v>
      </c>
      <c r="C435" s="3">
        <v>43800</v>
      </c>
      <c r="D435" t="s">
        <v>1168</v>
      </c>
      <c r="E435" s="4">
        <v>141.72999999999999</v>
      </c>
    </row>
    <row r="436" spans="1:5" x14ac:dyDescent="0.3">
      <c r="A436" t="s">
        <v>586</v>
      </c>
      <c r="B436" t="s">
        <v>1163</v>
      </c>
      <c r="C436" s="3">
        <v>43845</v>
      </c>
      <c r="D436" t="s">
        <v>1162</v>
      </c>
      <c r="E436" s="4">
        <v>188.44</v>
      </c>
    </row>
    <row r="437" spans="1:5" x14ac:dyDescent="0.3">
      <c r="A437" t="s">
        <v>587</v>
      </c>
      <c r="B437" t="s">
        <v>1167</v>
      </c>
      <c r="C437" s="3">
        <v>43881</v>
      </c>
      <c r="D437" t="s">
        <v>1165</v>
      </c>
      <c r="E437" s="4">
        <v>175.86</v>
      </c>
    </row>
    <row r="438" spans="1:5" x14ac:dyDescent="0.3">
      <c r="A438" t="s">
        <v>588</v>
      </c>
      <c r="B438" t="s">
        <v>1166</v>
      </c>
      <c r="C438" s="3">
        <v>43800</v>
      </c>
      <c r="D438" t="s">
        <v>1161</v>
      </c>
      <c r="E438" s="4">
        <v>161.09</v>
      </c>
    </row>
    <row r="439" spans="1:5" x14ac:dyDescent="0.3">
      <c r="A439" t="s">
        <v>589</v>
      </c>
      <c r="B439" t="s">
        <v>1160</v>
      </c>
      <c r="C439" s="3">
        <v>43800</v>
      </c>
      <c r="D439" t="s">
        <v>1158</v>
      </c>
      <c r="E439" s="4">
        <v>29.61</v>
      </c>
    </row>
    <row r="440" spans="1:5" x14ac:dyDescent="0.3">
      <c r="A440" t="s">
        <v>590</v>
      </c>
      <c r="B440" t="s">
        <v>1163</v>
      </c>
      <c r="C440" s="3">
        <v>43845</v>
      </c>
      <c r="D440" t="s">
        <v>1158</v>
      </c>
      <c r="E440" s="4">
        <v>108.84</v>
      </c>
    </row>
    <row r="441" spans="1:5" x14ac:dyDescent="0.3">
      <c r="A441" t="s">
        <v>591</v>
      </c>
      <c r="B441" t="s">
        <v>1163</v>
      </c>
      <c r="C441" s="3">
        <v>43195</v>
      </c>
      <c r="D441" t="s">
        <v>1164</v>
      </c>
      <c r="E441" s="4">
        <v>76.27</v>
      </c>
    </row>
    <row r="442" spans="1:5" x14ac:dyDescent="0.3">
      <c r="A442" t="s">
        <v>592</v>
      </c>
      <c r="B442" t="s">
        <v>1163</v>
      </c>
      <c r="C442" s="3">
        <v>43881</v>
      </c>
      <c r="D442" t="s">
        <v>1162</v>
      </c>
      <c r="E442" s="4">
        <v>30.85</v>
      </c>
    </row>
    <row r="443" spans="1:5" x14ac:dyDescent="0.3">
      <c r="A443" t="s">
        <v>593</v>
      </c>
      <c r="B443" t="s">
        <v>1166</v>
      </c>
      <c r="C443" s="3">
        <v>43549</v>
      </c>
      <c r="D443" t="s">
        <v>1168</v>
      </c>
      <c r="E443" s="4">
        <v>150.34</v>
      </c>
    </row>
    <row r="444" spans="1:5" x14ac:dyDescent="0.3">
      <c r="A444" t="s">
        <v>594</v>
      </c>
      <c r="B444" t="s">
        <v>1159</v>
      </c>
      <c r="C444" s="3">
        <v>43549</v>
      </c>
      <c r="D444" t="s">
        <v>1165</v>
      </c>
      <c r="E444" s="4">
        <v>176.43</v>
      </c>
    </row>
    <row r="445" spans="1:5" x14ac:dyDescent="0.3">
      <c r="A445" t="s">
        <v>595</v>
      </c>
      <c r="B445" t="s">
        <v>1159</v>
      </c>
      <c r="C445" s="3">
        <v>43845</v>
      </c>
      <c r="D445" t="s">
        <v>1164</v>
      </c>
      <c r="E445" s="4">
        <v>113.61</v>
      </c>
    </row>
    <row r="446" spans="1:5" x14ac:dyDescent="0.3">
      <c r="A446" t="s">
        <v>596</v>
      </c>
      <c r="B446" t="s">
        <v>1167</v>
      </c>
      <c r="C446" s="3">
        <v>43881</v>
      </c>
      <c r="D446" t="s">
        <v>1158</v>
      </c>
      <c r="E446" s="4">
        <v>67.63</v>
      </c>
    </row>
    <row r="447" spans="1:5" x14ac:dyDescent="0.3">
      <c r="A447" t="s">
        <v>597</v>
      </c>
      <c r="B447" t="s">
        <v>1159</v>
      </c>
      <c r="C447" s="3">
        <v>43881</v>
      </c>
      <c r="D447" t="s">
        <v>1165</v>
      </c>
      <c r="E447" s="4">
        <v>27.27</v>
      </c>
    </row>
    <row r="448" spans="1:5" x14ac:dyDescent="0.3">
      <c r="A448" t="s">
        <v>598</v>
      </c>
      <c r="B448" t="s">
        <v>1166</v>
      </c>
      <c r="C448" s="3">
        <v>43845</v>
      </c>
      <c r="D448" t="s">
        <v>1158</v>
      </c>
      <c r="E448" s="4">
        <v>64.55</v>
      </c>
    </row>
    <row r="449" spans="1:5" x14ac:dyDescent="0.3">
      <c r="A449" t="s">
        <v>599</v>
      </c>
      <c r="B449" t="s">
        <v>1166</v>
      </c>
      <c r="C449" s="3">
        <v>43881</v>
      </c>
      <c r="D449" t="s">
        <v>1158</v>
      </c>
      <c r="E449" s="4">
        <v>198.33</v>
      </c>
    </row>
    <row r="450" spans="1:5" x14ac:dyDescent="0.3">
      <c r="A450" t="s">
        <v>600</v>
      </c>
      <c r="B450" t="s">
        <v>1159</v>
      </c>
      <c r="C450" s="3">
        <v>43195</v>
      </c>
      <c r="D450" t="s">
        <v>1158</v>
      </c>
      <c r="E450" s="4">
        <v>187.42</v>
      </c>
    </row>
    <row r="451" spans="1:5" x14ac:dyDescent="0.3">
      <c r="A451" t="s">
        <v>601</v>
      </c>
      <c r="B451" t="s">
        <v>1167</v>
      </c>
      <c r="C451" s="3">
        <v>43845</v>
      </c>
      <c r="D451" t="s">
        <v>1165</v>
      </c>
      <c r="E451" s="4">
        <v>172.07</v>
      </c>
    </row>
    <row r="452" spans="1:5" x14ac:dyDescent="0.3">
      <c r="A452" t="s">
        <v>602</v>
      </c>
      <c r="B452" t="s">
        <v>1166</v>
      </c>
      <c r="C452" s="3">
        <v>43195</v>
      </c>
      <c r="D452" t="s">
        <v>1161</v>
      </c>
      <c r="E452" s="4">
        <v>37.85</v>
      </c>
    </row>
    <row r="453" spans="1:5" x14ac:dyDescent="0.3">
      <c r="A453" t="s">
        <v>603</v>
      </c>
      <c r="B453" t="s">
        <v>1167</v>
      </c>
      <c r="C453" s="3">
        <v>43881</v>
      </c>
      <c r="D453" t="s">
        <v>1164</v>
      </c>
      <c r="E453" s="4">
        <v>98.75</v>
      </c>
    </row>
    <row r="454" spans="1:5" x14ac:dyDescent="0.3">
      <c r="A454" t="s">
        <v>604</v>
      </c>
      <c r="B454" t="s">
        <v>1166</v>
      </c>
      <c r="C454" s="3">
        <v>43845</v>
      </c>
      <c r="D454" t="s">
        <v>1162</v>
      </c>
      <c r="E454" s="4">
        <v>192.94</v>
      </c>
    </row>
    <row r="455" spans="1:5" x14ac:dyDescent="0.3">
      <c r="A455" t="s">
        <v>605</v>
      </c>
      <c r="B455" t="s">
        <v>4</v>
      </c>
      <c r="C455" s="3">
        <v>43881</v>
      </c>
      <c r="D455" t="s">
        <v>1168</v>
      </c>
      <c r="E455" s="4">
        <v>180.39</v>
      </c>
    </row>
    <row r="456" spans="1:5" x14ac:dyDescent="0.3">
      <c r="A456" t="s">
        <v>606</v>
      </c>
      <c r="B456" t="s">
        <v>1160</v>
      </c>
      <c r="C456" s="3">
        <v>43845</v>
      </c>
      <c r="D456" t="s">
        <v>1164</v>
      </c>
      <c r="E456" s="4">
        <v>159.66</v>
      </c>
    </row>
    <row r="457" spans="1:5" x14ac:dyDescent="0.3">
      <c r="A457" t="s">
        <v>607</v>
      </c>
      <c r="B457" t="s">
        <v>1163</v>
      </c>
      <c r="C457" s="3">
        <v>43881</v>
      </c>
      <c r="D457" t="s">
        <v>1164</v>
      </c>
      <c r="E457" s="4">
        <v>137.43</v>
      </c>
    </row>
    <row r="458" spans="1:5" x14ac:dyDescent="0.3">
      <c r="A458" t="s">
        <v>608</v>
      </c>
      <c r="B458" t="s">
        <v>1167</v>
      </c>
      <c r="C458" s="3">
        <v>43195</v>
      </c>
      <c r="D458" t="s">
        <v>1165</v>
      </c>
      <c r="E458" s="4">
        <v>164.44</v>
      </c>
    </row>
    <row r="459" spans="1:5" x14ac:dyDescent="0.3">
      <c r="A459" t="s">
        <v>609</v>
      </c>
      <c r="B459" t="s">
        <v>1163</v>
      </c>
      <c r="C459" s="3">
        <v>43195</v>
      </c>
      <c r="D459" t="s">
        <v>1162</v>
      </c>
      <c r="E459" s="4">
        <v>54.3</v>
      </c>
    </row>
    <row r="460" spans="1:5" x14ac:dyDescent="0.3">
      <c r="A460" t="s">
        <v>610</v>
      </c>
      <c r="B460" t="s">
        <v>4</v>
      </c>
      <c r="C460" s="3">
        <v>43881</v>
      </c>
      <c r="D460" t="s">
        <v>1161</v>
      </c>
      <c r="E460" s="4">
        <v>40.06</v>
      </c>
    </row>
    <row r="461" spans="1:5" x14ac:dyDescent="0.3">
      <c r="A461" t="s">
        <v>611</v>
      </c>
      <c r="B461" t="s">
        <v>1163</v>
      </c>
      <c r="C461" s="3">
        <v>43845</v>
      </c>
      <c r="D461" t="s">
        <v>1158</v>
      </c>
      <c r="E461" s="4">
        <v>199.18</v>
      </c>
    </row>
    <row r="462" spans="1:5" x14ac:dyDescent="0.3">
      <c r="A462" t="s">
        <v>612</v>
      </c>
      <c r="B462" t="s">
        <v>1167</v>
      </c>
      <c r="C462" s="3">
        <v>43549</v>
      </c>
      <c r="D462" t="s">
        <v>1158</v>
      </c>
      <c r="E462" s="4">
        <v>126.83</v>
      </c>
    </row>
    <row r="463" spans="1:5" x14ac:dyDescent="0.3">
      <c r="A463" t="s">
        <v>613</v>
      </c>
      <c r="B463" t="s">
        <v>1166</v>
      </c>
      <c r="C463" s="3">
        <v>43195</v>
      </c>
      <c r="D463" t="s">
        <v>1161</v>
      </c>
      <c r="E463" s="4">
        <v>118.65</v>
      </c>
    </row>
    <row r="464" spans="1:5" x14ac:dyDescent="0.3">
      <c r="A464" t="s">
        <v>614</v>
      </c>
      <c r="B464" t="s">
        <v>1166</v>
      </c>
      <c r="C464" s="3">
        <v>43195</v>
      </c>
      <c r="D464" t="s">
        <v>1165</v>
      </c>
      <c r="E464" s="4">
        <v>146.91</v>
      </c>
    </row>
    <row r="465" spans="1:5" x14ac:dyDescent="0.3">
      <c r="A465" t="s">
        <v>615</v>
      </c>
      <c r="B465" t="s">
        <v>1160</v>
      </c>
      <c r="C465" s="3">
        <v>43549</v>
      </c>
      <c r="D465" t="s">
        <v>1168</v>
      </c>
      <c r="E465" s="4">
        <v>107.62</v>
      </c>
    </row>
    <row r="466" spans="1:5" x14ac:dyDescent="0.3">
      <c r="A466" t="s">
        <v>616</v>
      </c>
      <c r="B466" t="s">
        <v>1163</v>
      </c>
      <c r="C466" s="3">
        <v>43881</v>
      </c>
      <c r="D466" t="s">
        <v>1165</v>
      </c>
      <c r="E466" s="4">
        <v>110.68</v>
      </c>
    </row>
    <row r="467" spans="1:5" x14ac:dyDescent="0.3">
      <c r="A467" t="s">
        <v>617</v>
      </c>
      <c r="B467" t="s">
        <v>1159</v>
      </c>
      <c r="C467" s="3">
        <v>43845</v>
      </c>
      <c r="D467" t="s">
        <v>1165</v>
      </c>
      <c r="E467" s="4">
        <v>64.81</v>
      </c>
    </row>
    <row r="468" spans="1:5" x14ac:dyDescent="0.3">
      <c r="A468" t="s">
        <v>618</v>
      </c>
      <c r="B468" t="s">
        <v>1167</v>
      </c>
      <c r="C468" s="3">
        <v>43881</v>
      </c>
      <c r="D468" t="s">
        <v>1158</v>
      </c>
      <c r="E468" s="4">
        <v>21.91</v>
      </c>
    </row>
    <row r="469" spans="1:5" x14ac:dyDescent="0.3">
      <c r="A469" t="s">
        <v>619</v>
      </c>
      <c r="B469" t="s">
        <v>4</v>
      </c>
      <c r="C469" s="3">
        <v>43800</v>
      </c>
      <c r="D469" t="s">
        <v>1168</v>
      </c>
      <c r="E469" s="4">
        <v>44.13</v>
      </c>
    </row>
    <row r="470" spans="1:5" x14ac:dyDescent="0.3">
      <c r="A470" t="s">
        <v>620</v>
      </c>
      <c r="B470" t="s">
        <v>1177</v>
      </c>
      <c r="C470" s="3">
        <v>43195</v>
      </c>
      <c r="D470" t="s">
        <v>1176</v>
      </c>
      <c r="E470" s="4">
        <v>20</v>
      </c>
    </row>
    <row r="471" spans="1:5" x14ac:dyDescent="0.3">
      <c r="A471" t="s">
        <v>621</v>
      </c>
      <c r="B471" t="s">
        <v>4</v>
      </c>
      <c r="C471" s="3">
        <v>43800</v>
      </c>
      <c r="D471" t="s">
        <v>1164</v>
      </c>
      <c r="E471" s="4">
        <v>93</v>
      </c>
    </row>
    <row r="472" spans="1:5" x14ac:dyDescent="0.3">
      <c r="A472" t="s">
        <v>622</v>
      </c>
      <c r="B472" t="s">
        <v>1160</v>
      </c>
      <c r="C472" s="3">
        <v>43195</v>
      </c>
      <c r="D472" t="s">
        <v>1158</v>
      </c>
      <c r="E472" s="4">
        <v>184.98</v>
      </c>
    </row>
    <row r="473" spans="1:5" x14ac:dyDescent="0.3">
      <c r="A473" t="s">
        <v>623</v>
      </c>
      <c r="B473" t="s">
        <v>1167</v>
      </c>
      <c r="C473" s="3">
        <v>43195</v>
      </c>
      <c r="D473" t="s">
        <v>1168</v>
      </c>
      <c r="E473" s="4">
        <v>49.35</v>
      </c>
    </row>
    <row r="474" spans="1:5" x14ac:dyDescent="0.3">
      <c r="A474" t="s">
        <v>624</v>
      </c>
      <c r="B474" t="s">
        <v>1167</v>
      </c>
      <c r="C474" s="3">
        <v>43800</v>
      </c>
      <c r="D474" t="s">
        <v>1168</v>
      </c>
      <c r="E474" s="4">
        <v>62.77</v>
      </c>
    </row>
    <row r="475" spans="1:5" x14ac:dyDescent="0.3">
      <c r="A475" t="s">
        <v>625</v>
      </c>
      <c r="B475" t="s">
        <v>1163</v>
      </c>
      <c r="C475" s="3">
        <v>43800</v>
      </c>
      <c r="D475" t="s">
        <v>1158</v>
      </c>
      <c r="E475" s="4">
        <v>103.5</v>
      </c>
    </row>
    <row r="476" spans="1:5" x14ac:dyDescent="0.3">
      <c r="A476" t="s">
        <v>626</v>
      </c>
      <c r="B476" t="s">
        <v>1167</v>
      </c>
      <c r="C476" s="3">
        <v>43881</v>
      </c>
      <c r="D476" t="s">
        <v>1165</v>
      </c>
      <c r="E476" s="4">
        <v>120.11</v>
      </c>
    </row>
    <row r="477" spans="1:5" x14ac:dyDescent="0.3">
      <c r="A477" t="s">
        <v>627</v>
      </c>
      <c r="B477" t="s">
        <v>4</v>
      </c>
      <c r="C477" s="3">
        <v>43800</v>
      </c>
      <c r="D477" t="s">
        <v>1162</v>
      </c>
      <c r="E477" s="4">
        <v>105.52</v>
      </c>
    </row>
    <row r="478" spans="1:5" x14ac:dyDescent="0.3">
      <c r="A478" t="s">
        <v>628</v>
      </c>
      <c r="B478" t="s">
        <v>4</v>
      </c>
      <c r="C478" s="3">
        <v>43881</v>
      </c>
      <c r="D478" t="s">
        <v>1164</v>
      </c>
      <c r="E478" s="4">
        <v>164.5</v>
      </c>
    </row>
    <row r="479" spans="1:5" x14ac:dyDescent="0.3">
      <c r="A479" t="s">
        <v>629</v>
      </c>
      <c r="B479" t="s">
        <v>1159</v>
      </c>
      <c r="C479" s="3">
        <v>43881</v>
      </c>
      <c r="D479" t="s">
        <v>1162</v>
      </c>
      <c r="E479" s="4">
        <v>16.87</v>
      </c>
    </row>
    <row r="480" spans="1:5" x14ac:dyDescent="0.3">
      <c r="A480" t="s">
        <v>630</v>
      </c>
      <c r="B480" t="s">
        <v>1159</v>
      </c>
      <c r="C480" s="3">
        <v>43881</v>
      </c>
      <c r="D480" t="s">
        <v>1162</v>
      </c>
      <c r="E480" s="4">
        <v>76.56</v>
      </c>
    </row>
    <row r="481" spans="1:5" x14ac:dyDescent="0.3">
      <c r="A481" t="s">
        <v>631</v>
      </c>
      <c r="B481" t="s">
        <v>1167</v>
      </c>
      <c r="C481" s="3">
        <v>43195</v>
      </c>
      <c r="D481" t="s">
        <v>1162</v>
      </c>
      <c r="E481" s="4">
        <v>40.270000000000003</v>
      </c>
    </row>
    <row r="482" spans="1:5" x14ac:dyDescent="0.3">
      <c r="A482" t="s">
        <v>632</v>
      </c>
      <c r="B482" t="s">
        <v>1167</v>
      </c>
      <c r="C482" s="3">
        <v>43195</v>
      </c>
      <c r="D482" t="s">
        <v>1168</v>
      </c>
      <c r="E482" s="4">
        <v>46.76</v>
      </c>
    </row>
    <row r="483" spans="1:5" x14ac:dyDescent="0.3">
      <c r="A483" t="s">
        <v>633</v>
      </c>
      <c r="B483" t="s">
        <v>1166</v>
      </c>
      <c r="C483" s="3">
        <v>43800</v>
      </c>
      <c r="D483" t="s">
        <v>1165</v>
      </c>
      <c r="E483" s="4">
        <v>167.56</v>
      </c>
    </row>
    <row r="484" spans="1:5" x14ac:dyDescent="0.3">
      <c r="A484" t="s">
        <v>634</v>
      </c>
      <c r="B484" t="s">
        <v>1159</v>
      </c>
      <c r="C484" s="3">
        <v>43195</v>
      </c>
      <c r="D484" t="s">
        <v>1164</v>
      </c>
      <c r="E484" s="4">
        <v>189.76</v>
      </c>
    </row>
    <row r="485" spans="1:5" x14ac:dyDescent="0.3">
      <c r="A485" t="s">
        <v>635</v>
      </c>
      <c r="B485" t="s">
        <v>4</v>
      </c>
      <c r="C485" s="3">
        <v>43800</v>
      </c>
      <c r="D485" t="s">
        <v>1168</v>
      </c>
      <c r="E485" s="4">
        <v>95.03</v>
      </c>
    </row>
    <row r="486" spans="1:5" x14ac:dyDescent="0.3">
      <c r="A486" t="s">
        <v>636</v>
      </c>
      <c r="B486" t="s">
        <v>4</v>
      </c>
      <c r="C486" s="3">
        <v>43195</v>
      </c>
      <c r="D486" t="s">
        <v>1164</v>
      </c>
      <c r="E486" s="4">
        <v>34.979999999999997</v>
      </c>
    </row>
    <row r="487" spans="1:5" x14ac:dyDescent="0.3">
      <c r="A487" t="s">
        <v>637</v>
      </c>
      <c r="B487" t="s">
        <v>1159</v>
      </c>
      <c r="C487" s="3">
        <v>43845</v>
      </c>
      <c r="D487" t="s">
        <v>1164</v>
      </c>
      <c r="E487" s="4">
        <v>161.81</v>
      </c>
    </row>
    <row r="488" spans="1:5" x14ac:dyDescent="0.3">
      <c r="A488" t="s">
        <v>638</v>
      </c>
      <c r="B488" t="s">
        <v>1159</v>
      </c>
      <c r="C488" s="3">
        <v>43845</v>
      </c>
      <c r="D488" t="s">
        <v>1162</v>
      </c>
      <c r="E488" s="4">
        <v>32.700000000000003</v>
      </c>
    </row>
    <row r="489" spans="1:5" x14ac:dyDescent="0.3">
      <c r="A489" t="s">
        <v>639</v>
      </c>
      <c r="B489" t="s">
        <v>4</v>
      </c>
      <c r="C489" s="3">
        <v>43800</v>
      </c>
      <c r="D489" t="s">
        <v>1165</v>
      </c>
      <c r="E489" s="4">
        <v>64.260000000000005</v>
      </c>
    </row>
    <row r="490" spans="1:5" x14ac:dyDescent="0.3">
      <c r="A490" t="s">
        <v>640</v>
      </c>
      <c r="B490" t="s">
        <v>1167</v>
      </c>
      <c r="C490" s="3">
        <v>43195</v>
      </c>
      <c r="D490" t="s">
        <v>1162</v>
      </c>
      <c r="E490" s="4">
        <v>137.16</v>
      </c>
    </row>
    <row r="491" spans="1:5" x14ac:dyDescent="0.3">
      <c r="A491" t="s">
        <v>641</v>
      </c>
      <c r="B491" t="s">
        <v>4</v>
      </c>
      <c r="C491" s="3">
        <v>43195</v>
      </c>
      <c r="D491" t="s">
        <v>1158</v>
      </c>
      <c r="E491" s="4">
        <v>26.54</v>
      </c>
    </row>
    <row r="492" spans="1:5" x14ac:dyDescent="0.3">
      <c r="A492" t="s">
        <v>642</v>
      </c>
      <c r="B492" t="s">
        <v>1160</v>
      </c>
      <c r="C492" s="3">
        <v>43881</v>
      </c>
      <c r="D492" t="s">
        <v>1168</v>
      </c>
      <c r="E492" s="4">
        <v>157.61000000000001</v>
      </c>
    </row>
    <row r="493" spans="1:5" x14ac:dyDescent="0.3">
      <c r="A493" t="s">
        <v>643</v>
      </c>
      <c r="B493" t="s">
        <v>1166</v>
      </c>
      <c r="C493" s="3">
        <v>43549</v>
      </c>
      <c r="D493" t="s">
        <v>1168</v>
      </c>
      <c r="E493" s="4">
        <v>118.21</v>
      </c>
    </row>
    <row r="494" spans="1:5" x14ac:dyDescent="0.3">
      <c r="A494" t="s">
        <v>644</v>
      </c>
      <c r="B494" t="s">
        <v>4</v>
      </c>
      <c r="C494" s="3">
        <v>43800</v>
      </c>
      <c r="D494" t="s">
        <v>1161</v>
      </c>
      <c r="E494" s="4">
        <v>126.57</v>
      </c>
    </row>
    <row r="495" spans="1:5" x14ac:dyDescent="0.3">
      <c r="A495" t="s">
        <v>645</v>
      </c>
      <c r="B495" t="s">
        <v>1163</v>
      </c>
      <c r="C495" s="3">
        <v>43549</v>
      </c>
      <c r="D495" t="s">
        <v>1158</v>
      </c>
      <c r="E495" s="4">
        <v>143.69</v>
      </c>
    </row>
    <row r="496" spans="1:5" x14ac:dyDescent="0.3">
      <c r="A496" t="s">
        <v>646</v>
      </c>
      <c r="B496" t="s">
        <v>1166</v>
      </c>
      <c r="C496" s="3">
        <v>43549</v>
      </c>
      <c r="D496" t="s">
        <v>1161</v>
      </c>
      <c r="E496" s="4">
        <v>84.66</v>
      </c>
    </row>
    <row r="497" spans="1:5" x14ac:dyDescent="0.3">
      <c r="A497" t="s">
        <v>647</v>
      </c>
      <c r="B497" t="s">
        <v>1160</v>
      </c>
      <c r="C497" s="3">
        <v>43800</v>
      </c>
      <c r="D497" t="s">
        <v>1158</v>
      </c>
      <c r="E497" s="4">
        <v>130.69999999999999</v>
      </c>
    </row>
    <row r="498" spans="1:5" x14ac:dyDescent="0.3">
      <c r="A498" t="s">
        <v>648</v>
      </c>
      <c r="B498" t="s">
        <v>1166</v>
      </c>
      <c r="C498" s="3">
        <v>43195</v>
      </c>
      <c r="D498" t="s">
        <v>1168</v>
      </c>
      <c r="E498" s="4">
        <v>197.85</v>
      </c>
    </row>
    <row r="499" spans="1:5" x14ac:dyDescent="0.3">
      <c r="A499" t="s">
        <v>649</v>
      </c>
      <c r="B499" t="s">
        <v>1167</v>
      </c>
      <c r="C499" s="3">
        <v>43800</v>
      </c>
      <c r="D499" t="s">
        <v>1164</v>
      </c>
      <c r="E499" s="4">
        <v>101.16</v>
      </c>
    </row>
    <row r="500" spans="1:5" x14ac:dyDescent="0.3">
      <c r="A500" t="s">
        <v>650</v>
      </c>
      <c r="B500" t="s">
        <v>1159</v>
      </c>
      <c r="C500" s="3">
        <v>43549</v>
      </c>
      <c r="D500" t="s">
        <v>1165</v>
      </c>
      <c r="E500" s="4">
        <v>134.22999999999999</v>
      </c>
    </row>
    <row r="501" spans="1:5" x14ac:dyDescent="0.3">
      <c r="A501" t="s">
        <v>651</v>
      </c>
      <c r="B501" t="s">
        <v>1167</v>
      </c>
      <c r="C501" s="3">
        <v>43195</v>
      </c>
      <c r="D501" t="s">
        <v>1158</v>
      </c>
      <c r="E501" s="4">
        <v>139.9</v>
      </c>
    </row>
    <row r="502" spans="1:5" x14ac:dyDescent="0.3">
      <c r="A502" t="s">
        <v>652</v>
      </c>
      <c r="B502" t="s">
        <v>1167</v>
      </c>
      <c r="C502" s="3">
        <v>43845</v>
      </c>
      <c r="D502" t="s">
        <v>1161</v>
      </c>
      <c r="E502" s="4">
        <v>154.63999999999999</v>
      </c>
    </row>
    <row r="503" spans="1:5" x14ac:dyDescent="0.3">
      <c r="A503" t="s">
        <v>653</v>
      </c>
      <c r="B503" t="s">
        <v>1159</v>
      </c>
      <c r="C503" s="3">
        <v>43800</v>
      </c>
      <c r="D503" t="s">
        <v>1168</v>
      </c>
      <c r="E503" s="4">
        <v>88.06</v>
      </c>
    </row>
    <row r="504" spans="1:5" x14ac:dyDescent="0.3">
      <c r="A504" t="s">
        <v>654</v>
      </c>
      <c r="B504" t="s">
        <v>1159</v>
      </c>
      <c r="C504" s="3">
        <v>43800</v>
      </c>
      <c r="D504" t="s">
        <v>1164</v>
      </c>
      <c r="E504" s="4">
        <v>142.16999999999999</v>
      </c>
    </row>
    <row r="505" spans="1:5" x14ac:dyDescent="0.3">
      <c r="A505" t="s">
        <v>655</v>
      </c>
      <c r="B505" t="s">
        <v>1167</v>
      </c>
      <c r="C505" s="3">
        <v>43195</v>
      </c>
      <c r="D505" t="s">
        <v>1162</v>
      </c>
      <c r="E505" s="4">
        <v>87.78</v>
      </c>
    </row>
    <row r="506" spans="1:5" x14ac:dyDescent="0.3">
      <c r="A506" t="s">
        <v>656</v>
      </c>
      <c r="B506" t="s">
        <v>1166</v>
      </c>
      <c r="C506" s="3">
        <v>43845</v>
      </c>
      <c r="D506" t="s">
        <v>1165</v>
      </c>
      <c r="E506" s="4">
        <v>124.26</v>
      </c>
    </row>
    <row r="507" spans="1:5" x14ac:dyDescent="0.3">
      <c r="A507" t="s">
        <v>657</v>
      </c>
      <c r="B507" t="s">
        <v>1159</v>
      </c>
      <c r="C507" s="3">
        <v>43845</v>
      </c>
      <c r="D507" t="s">
        <v>1158</v>
      </c>
      <c r="E507" s="4">
        <v>24.9</v>
      </c>
    </row>
    <row r="508" spans="1:5" x14ac:dyDescent="0.3">
      <c r="A508" t="s">
        <v>658</v>
      </c>
      <c r="B508" t="s">
        <v>1166</v>
      </c>
      <c r="C508" s="3">
        <v>43195</v>
      </c>
      <c r="D508" t="s">
        <v>1161</v>
      </c>
      <c r="E508" s="4">
        <v>38.43</v>
      </c>
    </row>
    <row r="509" spans="1:5" x14ac:dyDescent="0.3">
      <c r="A509" t="s">
        <v>659</v>
      </c>
      <c r="B509" t="s">
        <v>1167</v>
      </c>
      <c r="C509" s="3">
        <v>43881</v>
      </c>
      <c r="D509" t="s">
        <v>1165</v>
      </c>
      <c r="E509" s="4">
        <v>156.09</v>
      </c>
    </row>
    <row r="510" spans="1:5" x14ac:dyDescent="0.3">
      <c r="A510" t="s">
        <v>660</v>
      </c>
      <c r="B510" t="s">
        <v>1175</v>
      </c>
      <c r="C510" s="3">
        <v>43800</v>
      </c>
      <c r="D510" t="s">
        <v>1168</v>
      </c>
      <c r="E510" s="4">
        <v>81.61</v>
      </c>
    </row>
    <row r="511" spans="1:5" x14ac:dyDescent="0.3">
      <c r="A511" t="s">
        <v>661</v>
      </c>
      <c r="B511" t="s">
        <v>1163</v>
      </c>
      <c r="C511" s="3">
        <v>43800</v>
      </c>
      <c r="D511" t="s">
        <v>1162</v>
      </c>
      <c r="E511" s="4">
        <v>95.65</v>
      </c>
    </row>
    <row r="512" spans="1:5" x14ac:dyDescent="0.3">
      <c r="A512" t="s">
        <v>662</v>
      </c>
      <c r="B512" t="s">
        <v>1166</v>
      </c>
      <c r="C512" s="3">
        <v>43549</v>
      </c>
      <c r="D512" t="s">
        <v>1165</v>
      </c>
      <c r="E512" s="4">
        <v>110.03</v>
      </c>
    </row>
    <row r="513" spans="1:5" x14ac:dyDescent="0.3">
      <c r="A513" t="s">
        <v>663</v>
      </c>
      <c r="B513" t="s">
        <v>1163</v>
      </c>
      <c r="C513" s="3">
        <v>43195</v>
      </c>
      <c r="D513" t="s">
        <v>1164</v>
      </c>
      <c r="E513" s="4">
        <v>179.45</v>
      </c>
    </row>
    <row r="514" spans="1:5" x14ac:dyDescent="0.3">
      <c r="A514" t="s">
        <v>664</v>
      </c>
      <c r="B514" t="s">
        <v>1160</v>
      </c>
      <c r="C514" s="3">
        <v>43549</v>
      </c>
      <c r="D514" t="s">
        <v>1162</v>
      </c>
      <c r="E514" s="4">
        <v>144.44999999999999</v>
      </c>
    </row>
    <row r="515" spans="1:5" x14ac:dyDescent="0.3">
      <c r="A515" t="s">
        <v>665</v>
      </c>
      <c r="B515" t="s">
        <v>1159</v>
      </c>
      <c r="C515" s="3">
        <v>43549</v>
      </c>
      <c r="D515" t="s">
        <v>1162</v>
      </c>
      <c r="E515" s="4">
        <v>198.48</v>
      </c>
    </row>
    <row r="516" spans="1:5" x14ac:dyDescent="0.3">
      <c r="A516" t="s">
        <v>666</v>
      </c>
      <c r="B516" t="s">
        <v>1166</v>
      </c>
      <c r="C516" s="3">
        <v>43845</v>
      </c>
      <c r="D516" t="s">
        <v>1165</v>
      </c>
      <c r="E516" s="4">
        <v>44.22</v>
      </c>
    </row>
    <row r="517" spans="1:5" x14ac:dyDescent="0.3">
      <c r="A517" t="s">
        <v>667</v>
      </c>
      <c r="B517" t="s">
        <v>1166</v>
      </c>
      <c r="C517" s="3">
        <v>43800</v>
      </c>
      <c r="D517" t="s">
        <v>1158</v>
      </c>
      <c r="E517" s="4">
        <v>37.32</v>
      </c>
    </row>
    <row r="518" spans="1:5" x14ac:dyDescent="0.3">
      <c r="A518" t="s">
        <v>668</v>
      </c>
      <c r="B518" t="s">
        <v>1159</v>
      </c>
      <c r="C518" s="3">
        <v>43549</v>
      </c>
      <c r="D518" t="s">
        <v>1158</v>
      </c>
      <c r="E518" s="4">
        <v>84.15</v>
      </c>
    </row>
    <row r="519" spans="1:5" x14ac:dyDescent="0.3">
      <c r="A519" t="s">
        <v>669</v>
      </c>
      <c r="B519" t="s">
        <v>1182</v>
      </c>
      <c r="C519" s="3">
        <v>43845</v>
      </c>
      <c r="D519" t="s">
        <v>1158</v>
      </c>
      <c r="E519" s="4">
        <v>120.5</v>
      </c>
    </row>
    <row r="520" spans="1:5" x14ac:dyDescent="0.3">
      <c r="A520" t="s">
        <v>670</v>
      </c>
      <c r="B520" t="s">
        <v>1163</v>
      </c>
      <c r="C520" s="3">
        <v>43195</v>
      </c>
      <c r="D520" t="s">
        <v>1168</v>
      </c>
      <c r="E520" s="4">
        <v>44.73</v>
      </c>
    </row>
    <row r="521" spans="1:5" x14ac:dyDescent="0.3">
      <c r="A521" t="s">
        <v>671</v>
      </c>
      <c r="B521" t="s">
        <v>4</v>
      </c>
      <c r="C521" s="3">
        <v>43549</v>
      </c>
      <c r="D521" t="s">
        <v>1165</v>
      </c>
      <c r="E521" s="4">
        <v>36.950000000000003</v>
      </c>
    </row>
    <row r="522" spans="1:5" x14ac:dyDescent="0.3">
      <c r="A522" t="s">
        <v>672</v>
      </c>
      <c r="B522" t="s">
        <v>1163</v>
      </c>
      <c r="C522" s="3">
        <v>43800</v>
      </c>
      <c r="D522" t="s">
        <v>1165</v>
      </c>
      <c r="E522" s="4">
        <v>41.13</v>
      </c>
    </row>
    <row r="523" spans="1:5" x14ac:dyDescent="0.3">
      <c r="A523" t="s">
        <v>673</v>
      </c>
      <c r="B523" t="s">
        <v>1167</v>
      </c>
      <c r="C523" s="3">
        <v>43549</v>
      </c>
      <c r="D523" t="s">
        <v>1165</v>
      </c>
      <c r="E523" s="4">
        <v>154.91</v>
      </c>
    </row>
    <row r="524" spans="1:5" x14ac:dyDescent="0.3">
      <c r="A524" t="s">
        <v>674</v>
      </c>
      <c r="B524" t="s">
        <v>1159</v>
      </c>
      <c r="C524" s="3">
        <v>43195</v>
      </c>
      <c r="D524" t="s">
        <v>1161</v>
      </c>
      <c r="E524" s="4">
        <v>106.2</v>
      </c>
    </row>
    <row r="525" spans="1:5" x14ac:dyDescent="0.3">
      <c r="A525" t="s">
        <v>675</v>
      </c>
      <c r="B525" t="s">
        <v>1163</v>
      </c>
      <c r="C525" s="3">
        <v>43549</v>
      </c>
      <c r="D525" t="s">
        <v>1165</v>
      </c>
      <c r="E525" s="4">
        <v>68.16</v>
      </c>
    </row>
    <row r="526" spans="1:5" x14ac:dyDescent="0.3">
      <c r="A526" t="s">
        <v>676</v>
      </c>
      <c r="B526" t="s">
        <v>1159</v>
      </c>
      <c r="C526" s="3">
        <v>43800</v>
      </c>
      <c r="D526" t="s">
        <v>1168</v>
      </c>
      <c r="E526" s="4">
        <v>30.87</v>
      </c>
    </row>
    <row r="527" spans="1:5" x14ac:dyDescent="0.3">
      <c r="A527" t="s">
        <v>677</v>
      </c>
      <c r="B527" t="s">
        <v>1163</v>
      </c>
      <c r="C527" s="3">
        <v>43845</v>
      </c>
      <c r="D527" t="s">
        <v>1168</v>
      </c>
      <c r="E527" s="4">
        <v>45.88</v>
      </c>
    </row>
    <row r="528" spans="1:5" x14ac:dyDescent="0.3">
      <c r="A528" t="s">
        <v>678</v>
      </c>
      <c r="B528" t="s">
        <v>1167</v>
      </c>
      <c r="C528" s="3">
        <v>43800</v>
      </c>
      <c r="D528" t="s">
        <v>1162</v>
      </c>
      <c r="E528" s="4">
        <v>148.01</v>
      </c>
    </row>
    <row r="529" spans="1:5" x14ac:dyDescent="0.3">
      <c r="A529" t="s">
        <v>679</v>
      </c>
      <c r="B529" t="s">
        <v>1159</v>
      </c>
      <c r="C529" s="3">
        <v>43845</v>
      </c>
      <c r="D529" t="s">
        <v>1164</v>
      </c>
      <c r="E529" s="4">
        <v>159.35</v>
      </c>
    </row>
    <row r="530" spans="1:5" x14ac:dyDescent="0.3">
      <c r="A530" t="s">
        <v>680</v>
      </c>
      <c r="B530" t="s">
        <v>1159</v>
      </c>
      <c r="C530" s="3">
        <v>43881</v>
      </c>
      <c r="D530" t="s">
        <v>1164</v>
      </c>
      <c r="E530" s="4">
        <v>108.34</v>
      </c>
    </row>
    <row r="531" spans="1:5" x14ac:dyDescent="0.3">
      <c r="A531" t="s">
        <v>681</v>
      </c>
      <c r="B531" t="s">
        <v>1160</v>
      </c>
      <c r="C531" s="3">
        <v>43800</v>
      </c>
      <c r="D531" t="s">
        <v>1162</v>
      </c>
      <c r="E531" s="4">
        <v>27.95</v>
      </c>
    </row>
    <row r="532" spans="1:5" x14ac:dyDescent="0.3">
      <c r="A532" t="s">
        <v>682</v>
      </c>
      <c r="B532" t="s">
        <v>1167</v>
      </c>
      <c r="C532" s="3">
        <v>43800</v>
      </c>
      <c r="D532" t="s">
        <v>1165</v>
      </c>
      <c r="E532" s="4">
        <v>140.04</v>
      </c>
    </row>
    <row r="533" spans="1:5" x14ac:dyDescent="0.3">
      <c r="A533" t="s">
        <v>683</v>
      </c>
      <c r="B533" t="s">
        <v>1159</v>
      </c>
      <c r="C533" s="3">
        <v>43195</v>
      </c>
      <c r="D533" t="s">
        <v>1168</v>
      </c>
      <c r="E533" s="4">
        <v>117.85</v>
      </c>
    </row>
    <row r="534" spans="1:5" x14ac:dyDescent="0.3">
      <c r="A534" t="s">
        <v>684</v>
      </c>
      <c r="B534" t="s">
        <v>1184</v>
      </c>
      <c r="C534" s="3">
        <v>43549</v>
      </c>
      <c r="D534" t="s">
        <v>1183</v>
      </c>
      <c r="E534" s="4">
        <v>60</v>
      </c>
    </row>
    <row r="535" spans="1:5" x14ac:dyDescent="0.3">
      <c r="A535" t="s">
        <v>685</v>
      </c>
      <c r="B535" t="s">
        <v>1166</v>
      </c>
      <c r="C535" s="3">
        <v>43845</v>
      </c>
      <c r="D535" t="s">
        <v>1164</v>
      </c>
      <c r="E535" s="4">
        <v>187.04</v>
      </c>
    </row>
    <row r="536" spans="1:5" x14ac:dyDescent="0.3">
      <c r="A536" t="s">
        <v>686</v>
      </c>
      <c r="B536" t="s">
        <v>4</v>
      </c>
      <c r="C536" s="3">
        <v>43845</v>
      </c>
      <c r="D536" t="s">
        <v>1165</v>
      </c>
      <c r="E536" s="4">
        <v>154.52000000000001</v>
      </c>
    </row>
    <row r="537" spans="1:5" x14ac:dyDescent="0.3">
      <c r="A537" t="s">
        <v>687</v>
      </c>
      <c r="B537" t="s">
        <v>1163</v>
      </c>
      <c r="C537" s="3">
        <v>43195</v>
      </c>
      <c r="D537" t="s">
        <v>1164</v>
      </c>
      <c r="E537" s="4">
        <v>162.76</v>
      </c>
    </row>
    <row r="538" spans="1:5" x14ac:dyDescent="0.3">
      <c r="A538" t="s">
        <v>688</v>
      </c>
      <c r="B538" t="s">
        <v>4</v>
      </c>
      <c r="C538" s="3">
        <v>43195</v>
      </c>
      <c r="D538" t="s">
        <v>1161</v>
      </c>
      <c r="E538" s="4">
        <v>133.30000000000001</v>
      </c>
    </row>
    <row r="539" spans="1:5" x14ac:dyDescent="0.3">
      <c r="A539" t="s">
        <v>689</v>
      </c>
      <c r="B539" t="s">
        <v>1166</v>
      </c>
      <c r="C539" s="3">
        <v>43549</v>
      </c>
      <c r="D539" t="s">
        <v>1162</v>
      </c>
      <c r="E539" s="4">
        <v>86.47</v>
      </c>
    </row>
    <row r="540" spans="1:5" x14ac:dyDescent="0.3">
      <c r="A540" t="s">
        <v>690</v>
      </c>
      <c r="B540" t="s">
        <v>1167</v>
      </c>
      <c r="C540" s="3">
        <v>43549</v>
      </c>
      <c r="D540" t="s">
        <v>1158</v>
      </c>
      <c r="E540" s="4">
        <v>96.18</v>
      </c>
    </row>
    <row r="541" spans="1:5" x14ac:dyDescent="0.3">
      <c r="A541" t="s">
        <v>691</v>
      </c>
      <c r="B541" t="s">
        <v>1160</v>
      </c>
      <c r="C541" s="3">
        <v>43800</v>
      </c>
      <c r="D541" t="s">
        <v>1165</v>
      </c>
      <c r="E541" s="4">
        <v>24.78</v>
      </c>
    </row>
    <row r="542" spans="1:5" x14ac:dyDescent="0.3">
      <c r="A542" t="s">
        <v>692</v>
      </c>
      <c r="B542" t="s">
        <v>1174</v>
      </c>
      <c r="C542" s="3">
        <v>43881</v>
      </c>
      <c r="D542" t="s">
        <v>1173</v>
      </c>
      <c r="E542" s="4">
        <v>168.97</v>
      </c>
    </row>
    <row r="543" spans="1:5" x14ac:dyDescent="0.3">
      <c r="A543" t="s">
        <v>693</v>
      </c>
      <c r="B543" t="s">
        <v>1167</v>
      </c>
      <c r="C543" s="3">
        <v>43549</v>
      </c>
      <c r="D543" t="s">
        <v>1168</v>
      </c>
      <c r="E543" s="4">
        <v>89.54</v>
      </c>
    </row>
    <row r="544" spans="1:5" x14ac:dyDescent="0.3">
      <c r="A544" t="s">
        <v>694</v>
      </c>
      <c r="B544" t="s">
        <v>1167</v>
      </c>
      <c r="C544" s="3">
        <v>43195</v>
      </c>
      <c r="D544" t="s">
        <v>1162</v>
      </c>
      <c r="E544" s="4">
        <v>95.38</v>
      </c>
    </row>
    <row r="545" spans="1:5" x14ac:dyDescent="0.3">
      <c r="A545" t="s">
        <v>695</v>
      </c>
      <c r="B545" t="s">
        <v>1166</v>
      </c>
      <c r="C545" s="3">
        <v>43549</v>
      </c>
      <c r="D545" t="s">
        <v>1168</v>
      </c>
      <c r="E545" s="4">
        <v>16.89</v>
      </c>
    </row>
    <row r="546" spans="1:5" x14ac:dyDescent="0.3">
      <c r="A546" t="s">
        <v>696</v>
      </c>
      <c r="B546" t="s">
        <v>4</v>
      </c>
      <c r="C546" s="3">
        <v>43845</v>
      </c>
      <c r="D546" t="s">
        <v>1162</v>
      </c>
      <c r="E546" s="4">
        <v>28.91</v>
      </c>
    </row>
    <row r="547" spans="1:5" x14ac:dyDescent="0.3">
      <c r="A547" t="s">
        <v>697</v>
      </c>
      <c r="B547" t="s">
        <v>1160</v>
      </c>
      <c r="C547" s="3">
        <v>43881</v>
      </c>
      <c r="D547" t="s">
        <v>1168</v>
      </c>
      <c r="E547" s="4">
        <v>60.5</v>
      </c>
    </row>
    <row r="548" spans="1:5" x14ac:dyDescent="0.3">
      <c r="A548" t="s">
        <v>698</v>
      </c>
      <c r="B548" t="s">
        <v>1167</v>
      </c>
      <c r="C548" s="3">
        <v>43800</v>
      </c>
      <c r="D548" t="s">
        <v>1158</v>
      </c>
      <c r="E548" s="4">
        <v>59.2</v>
      </c>
    </row>
    <row r="549" spans="1:5" x14ac:dyDescent="0.3">
      <c r="A549" t="s">
        <v>699</v>
      </c>
      <c r="B549" t="s">
        <v>1163</v>
      </c>
      <c r="C549" s="3">
        <v>43845</v>
      </c>
      <c r="D549" t="s">
        <v>1168</v>
      </c>
      <c r="E549" s="4">
        <v>115.05</v>
      </c>
    </row>
    <row r="550" spans="1:5" x14ac:dyDescent="0.3">
      <c r="A550" t="s">
        <v>700</v>
      </c>
      <c r="B550" t="s">
        <v>1159</v>
      </c>
      <c r="C550" s="3">
        <v>43845</v>
      </c>
      <c r="D550" t="s">
        <v>1164</v>
      </c>
      <c r="E550" s="4">
        <v>47.66</v>
      </c>
    </row>
    <row r="551" spans="1:5" x14ac:dyDescent="0.3">
      <c r="A551" t="s">
        <v>701</v>
      </c>
      <c r="B551" t="s">
        <v>4</v>
      </c>
      <c r="C551" s="3">
        <v>43881</v>
      </c>
      <c r="D551" t="s">
        <v>1165</v>
      </c>
      <c r="E551" s="4">
        <v>20.96</v>
      </c>
    </row>
    <row r="552" spans="1:5" x14ac:dyDescent="0.3">
      <c r="A552" t="s">
        <v>702</v>
      </c>
      <c r="B552" t="s">
        <v>1159</v>
      </c>
      <c r="C552" s="3">
        <v>43800</v>
      </c>
      <c r="D552" t="s">
        <v>1165</v>
      </c>
      <c r="E552" s="4">
        <v>12.09</v>
      </c>
    </row>
    <row r="553" spans="1:5" x14ac:dyDescent="0.3">
      <c r="A553" t="s">
        <v>703</v>
      </c>
      <c r="B553" t="s">
        <v>1166</v>
      </c>
      <c r="C553" s="3">
        <v>43195</v>
      </c>
      <c r="D553" t="s">
        <v>1161</v>
      </c>
      <c r="E553" s="4">
        <v>57.16</v>
      </c>
    </row>
    <row r="554" spans="1:5" x14ac:dyDescent="0.3">
      <c r="A554" t="s">
        <v>704</v>
      </c>
      <c r="B554" t="s">
        <v>1163</v>
      </c>
      <c r="C554" s="3">
        <v>43800</v>
      </c>
      <c r="D554" t="s">
        <v>1164</v>
      </c>
      <c r="E554" s="4">
        <v>170.2</v>
      </c>
    </row>
    <row r="555" spans="1:5" x14ac:dyDescent="0.3">
      <c r="A555" t="s">
        <v>705</v>
      </c>
      <c r="B555" t="s">
        <v>1166</v>
      </c>
      <c r="C555" s="3">
        <v>43549</v>
      </c>
      <c r="D555" t="s">
        <v>1158</v>
      </c>
      <c r="E555" s="4">
        <v>191.21</v>
      </c>
    </row>
    <row r="556" spans="1:5" x14ac:dyDescent="0.3">
      <c r="A556" t="s">
        <v>706</v>
      </c>
      <c r="B556" t="s">
        <v>1159</v>
      </c>
      <c r="C556" s="3">
        <v>43845</v>
      </c>
      <c r="D556" t="s">
        <v>1161</v>
      </c>
      <c r="E556" s="4">
        <v>35.79</v>
      </c>
    </row>
    <row r="557" spans="1:5" x14ac:dyDescent="0.3">
      <c r="A557" t="s">
        <v>707</v>
      </c>
      <c r="B557" t="s">
        <v>1159</v>
      </c>
      <c r="C557" s="3">
        <v>43549</v>
      </c>
      <c r="D557" t="s">
        <v>1164</v>
      </c>
      <c r="E557" s="4">
        <v>177.82</v>
      </c>
    </row>
    <row r="558" spans="1:5" x14ac:dyDescent="0.3">
      <c r="A558" t="s">
        <v>708</v>
      </c>
      <c r="B558" t="s">
        <v>1166</v>
      </c>
      <c r="C558" s="3">
        <v>43195</v>
      </c>
      <c r="D558" t="s">
        <v>1164</v>
      </c>
      <c r="E558" s="4">
        <v>34.96</v>
      </c>
    </row>
    <row r="559" spans="1:5" x14ac:dyDescent="0.3">
      <c r="A559" t="s">
        <v>709</v>
      </c>
      <c r="B559" t="s">
        <v>4</v>
      </c>
      <c r="C559" s="3">
        <v>43549</v>
      </c>
      <c r="D559" t="s">
        <v>1164</v>
      </c>
      <c r="E559" s="4">
        <v>152.01</v>
      </c>
    </row>
    <row r="560" spans="1:5" x14ac:dyDescent="0.3">
      <c r="A560" t="s">
        <v>710</v>
      </c>
      <c r="B560" t="s">
        <v>1159</v>
      </c>
      <c r="C560" s="3">
        <v>43800</v>
      </c>
      <c r="D560" t="s">
        <v>1168</v>
      </c>
      <c r="E560" s="4">
        <v>69.739999999999995</v>
      </c>
    </row>
    <row r="561" spans="1:5" x14ac:dyDescent="0.3">
      <c r="A561" t="s">
        <v>711</v>
      </c>
      <c r="B561" t="s">
        <v>1167</v>
      </c>
      <c r="C561" s="3">
        <v>43549</v>
      </c>
      <c r="D561" t="s">
        <v>1162</v>
      </c>
      <c r="E561" s="4">
        <v>88.79</v>
      </c>
    </row>
    <row r="562" spans="1:5" x14ac:dyDescent="0.3">
      <c r="A562" t="s">
        <v>712</v>
      </c>
      <c r="B562" t="s">
        <v>1163</v>
      </c>
      <c r="C562" s="3">
        <v>43195</v>
      </c>
      <c r="D562" t="s">
        <v>1162</v>
      </c>
      <c r="E562" s="4">
        <v>31.42</v>
      </c>
    </row>
    <row r="563" spans="1:5" x14ac:dyDescent="0.3">
      <c r="A563" t="s">
        <v>713</v>
      </c>
      <c r="B563" t="s">
        <v>4</v>
      </c>
      <c r="C563" s="3">
        <v>43195</v>
      </c>
      <c r="D563" t="s">
        <v>1161</v>
      </c>
      <c r="E563" s="4">
        <v>102.44</v>
      </c>
    </row>
    <row r="564" spans="1:5" x14ac:dyDescent="0.3">
      <c r="A564" t="s">
        <v>714</v>
      </c>
      <c r="B564" t="s">
        <v>1167</v>
      </c>
      <c r="C564" s="3">
        <v>43195</v>
      </c>
      <c r="D564" t="s">
        <v>1161</v>
      </c>
      <c r="E564" s="4">
        <v>175.47</v>
      </c>
    </row>
    <row r="565" spans="1:5" x14ac:dyDescent="0.3">
      <c r="A565" t="s">
        <v>715</v>
      </c>
      <c r="B565" t="s">
        <v>1166</v>
      </c>
      <c r="C565" s="3">
        <v>43800</v>
      </c>
      <c r="D565" t="s">
        <v>1165</v>
      </c>
      <c r="E565" s="4">
        <v>13.17</v>
      </c>
    </row>
    <row r="566" spans="1:5" x14ac:dyDescent="0.3">
      <c r="A566" t="s">
        <v>716</v>
      </c>
      <c r="B566" t="s">
        <v>1159</v>
      </c>
      <c r="C566" s="3">
        <v>43195</v>
      </c>
      <c r="D566" t="s">
        <v>1168</v>
      </c>
      <c r="E566" s="4">
        <v>155.68</v>
      </c>
    </row>
    <row r="567" spans="1:5" x14ac:dyDescent="0.3">
      <c r="A567" t="s">
        <v>717</v>
      </c>
      <c r="B567" t="s">
        <v>1163</v>
      </c>
      <c r="C567" s="3">
        <v>43845</v>
      </c>
      <c r="D567" t="s">
        <v>1162</v>
      </c>
      <c r="E567" s="4">
        <v>112.17</v>
      </c>
    </row>
    <row r="568" spans="1:5" x14ac:dyDescent="0.3">
      <c r="A568" t="s">
        <v>718</v>
      </c>
      <c r="B568" t="s">
        <v>1163</v>
      </c>
      <c r="C568" s="3">
        <v>43195</v>
      </c>
      <c r="D568" t="s">
        <v>1168</v>
      </c>
      <c r="E568" s="4">
        <v>152.62</v>
      </c>
    </row>
    <row r="569" spans="1:5" x14ac:dyDescent="0.3">
      <c r="A569" t="s">
        <v>719</v>
      </c>
      <c r="B569" t="s">
        <v>1163</v>
      </c>
      <c r="C569" s="3">
        <v>43549</v>
      </c>
      <c r="D569" t="s">
        <v>1158</v>
      </c>
      <c r="E569" s="4">
        <v>187.06</v>
      </c>
    </row>
    <row r="570" spans="1:5" x14ac:dyDescent="0.3">
      <c r="A570" t="s">
        <v>720</v>
      </c>
      <c r="B570" t="s">
        <v>1166</v>
      </c>
      <c r="C570" s="3">
        <v>43549</v>
      </c>
      <c r="D570" t="s">
        <v>1164</v>
      </c>
      <c r="E570" s="4">
        <v>84.31</v>
      </c>
    </row>
    <row r="571" spans="1:5" x14ac:dyDescent="0.3">
      <c r="A571" t="s">
        <v>721</v>
      </c>
      <c r="B571" t="s">
        <v>4</v>
      </c>
      <c r="C571" s="3">
        <v>43549</v>
      </c>
      <c r="D571" t="s">
        <v>1161</v>
      </c>
      <c r="E571" s="4">
        <v>30.47</v>
      </c>
    </row>
    <row r="572" spans="1:5" x14ac:dyDescent="0.3">
      <c r="A572" t="s">
        <v>722</v>
      </c>
      <c r="B572" t="s">
        <v>1163</v>
      </c>
      <c r="C572" s="3">
        <v>43800</v>
      </c>
      <c r="D572" t="s">
        <v>1164</v>
      </c>
      <c r="E572" s="4">
        <v>126.86</v>
      </c>
    </row>
    <row r="573" spans="1:5" x14ac:dyDescent="0.3">
      <c r="A573" t="s">
        <v>723</v>
      </c>
      <c r="B573" t="s">
        <v>1160</v>
      </c>
      <c r="C573" s="3">
        <v>43549</v>
      </c>
      <c r="D573" t="s">
        <v>1158</v>
      </c>
      <c r="E573" s="4">
        <v>25.27</v>
      </c>
    </row>
    <row r="574" spans="1:5" x14ac:dyDescent="0.3">
      <c r="A574" t="s">
        <v>724</v>
      </c>
      <c r="B574" t="s">
        <v>1167</v>
      </c>
      <c r="C574" s="3">
        <v>43800</v>
      </c>
      <c r="D574" t="s">
        <v>1165</v>
      </c>
      <c r="E574" s="4">
        <v>188.33</v>
      </c>
    </row>
    <row r="575" spans="1:5" x14ac:dyDescent="0.3">
      <c r="A575" t="s">
        <v>725</v>
      </c>
      <c r="B575" t="s">
        <v>4</v>
      </c>
      <c r="C575" s="3">
        <v>43800</v>
      </c>
      <c r="D575" t="s">
        <v>1164</v>
      </c>
      <c r="E575" s="4">
        <v>89.81</v>
      </c>
    </row>
    <row r="576" spans="1:5" x14ac:dyDescent="0.3">
      <c r="A576" t="s">
        <v>726</v>
      </c>
      <c r="B576" t="s">
        <v>1160</v>
      </c>
      <c r="C576" s="3">
        <v>43195</v>
      </c>
      <c r="D576" t="s">
        <v>1168</v>
      </c>
      <c r="E576" s="4">
        <v>158.16</v>
      </c>
    </row>
    <row r="577" spans="1:5" x14ac:dyDescent="0.3">
      <c r="A577" t="s">
        <v>727</v>
      </c>
      <c r="B577" t="s">
        <v>1166</v>
      </c>
      <c r="C577" s="3">
        <v>43845</v>
      </c>
      <c r="D577" t="s">
        <v>1168</v>
      </c>
      <c r="E577" s="4">
        <v>187.3</v>
      </c>
    </row>
    <row r="578" spans="1:5" x14ac:dyDescent="0.3">
      <c r="A578" t="s">
        <v>728</v>
      </c>
      <c r="B578" t="s">
        <v>1166</v>
      </c>
      <c r="C578" s="3">
        <v>43195</v>
      </c>
      <c r="D578" t="s">
        <v>1162</v>
      </c>
      <c r="E578" s="4">
        <v>173.66</v>
      </c>
    </row>
    <row r="579" spans="1:5" x14ac:dyDescent="0.3">
      <c r="A579" t="s">
        <v>729</v>
      </c>
      <c r="B579" t="s">
        <v>1159</v>
      </c>
      <c r="C579" s="3">
        <v>43195</v>
      </c>
      <c r="D579" t="s">
        <v>1161</v>
      </c>
      <c r="E579" s="4">
        <v>145.57</v>
      </c>
    </row>
    <row r="580" spans="1:5" x14ac:dyDescent="0.3">
      <c r="A580" t="s">
        <v>730</v>
      </c>
      <c r="B580" t="s">
        <v>1163</v>
      </c>
      <c r="C580" s="3">
        <v>43800</v>
      </c>
      <c r="D580" t="s">
        <v>1168</v>
      </c>
      <c r="E580" s="4">
        <v>161.9</v>
      </c>
    </row>
    <row r="581" spans="1:5" x14ac:dyDescent="0.3">
      <c r="A581" t="s">
        <v>731</v>
      </c>
      <c r="B581" t="s">
        <v>1163</v>
      </c>
      <c r="C581" s="3">
        <v>43800</v>
      </c>
      <c r="D581" t="s">
        <v>1161</v>
      </c>
      <c r="E581" s="4">
        <v>14.63</v>
      </c>
    </row>
    <row r="582" spans="1:5" x14ac:dyDescent="0.3">
      <c r="A582" t="s">
        <v>732</v>
      </c>
      <c r="B582" t="s">
        <v>1160</v>
      </c>
      <c r="C582" s="3">
        <v>43549</v>
      </c>
      <c r="D582" t="s">
        <v>1168</v>
      </c>
      <c r="E582" s="4">
        <v>56.19</v>
      </c>
    </row>
    <row r="583" spans="1:5" x14ac:dyDescent="0.3">
      <c r="A583" t="s">
        <v>733</v>
      </c>
      <c r="B583" t="s">
        <v>1163</v>
      </c>
      <c r="C583" s="3">
        <v>43549</v>
      </c>
      <c r="D583" t="s">
        <v>1158</v>
      </c>
      <c r="E583" s="4">
        <v>154.44999999999999</v>
      </c>
    </row>
    <row r="584" spans="1:5" x14ac:dyDescent="0.3">
      <c r="A584" t="s">
        <v>734</v>
      </c>
      <c r="B584" t="s">
        <v>1160</v>
      </c>
      <c r="C584" s="3">
        <v>43195</v>
      </c>
      <c r="D584" t="s">
        <v>1164</v>
      </c>
      <c r="E584" s="4">
        <v>158.4</v>
      </c>
    </row>
    <row r="585" spans="1:5" x14ac:dyDescent="0.3">
      <c r="A585" t="s">
        <v>735</v>
      </c>
      <c r="B585" t="s">
        <v>1163</v>
      </c>
      <c r="C585" s="3">
        <v>43881</v>
      </c>
      <c r="D585" t="s">
        <v>1168</v>
      </c>
      <c r="E585" s="4">
        <v>166.02</v>
      </c>
    </row>
    <row r="586" spans="1:5" x14ac:dyDescent="0.3">
      <c r="A586" t="s">
        <v>736</v>
      </c>
      <c r="B586" t="s">
        <v>1163</v>
      </c>
      <c r="C586" s="3">
        <v>43881</v>
      </c>
      <c r="D586" t="s">
        <v>1161</v>
      </c>
      <c r="E586" s="4">
        <v>22.43</v>
      </c>
    </row>
    <row r="587" spans="1:5" x14ac:dyDescent="0.3">
      <c r="A587" t="s">
        <v>737</v>
      </c>
      <c r="B587" t="s">
        <v>1160</v>
      </c>
      <c r="C587" s="3">
        <v>43549</v>
      </c>
      <c r="D587" t="s">
        <v>1158</v>
      </c>
      <c r="E587" s="4">
        <v>95.8</v>
      </c>
    </row>
    <row r="588" spans="1:5" x14ac:dyDescent="0.3">
      <c r="A588" t="s">
        <v>738</v>
      </c>
      <c r="B588" t="s">
        <v>4</v>
      </c>
      <c r="C588" s="3">
        <v>43881</v>
      </c>
      <c r="D588" t="s">
        <v>1168</v>
      </c>
      <c r="E588" s="4">
        <v>121.93</v>
      </c>
    </row>
    <row r="589" spans="1:5" x14ac:dyDescent="0.3">
      <c r="A589" t="s">
        <v>739</v>
      </c>
      <c r="B589" t="s">
        <v>1166</v>
      </c>
      <c r="C589" s="3">
        <v>43549</v>
      </c>
      <c r="D589" t="s">
        <v>1164</v>
      </c>
      <c r="E589" s="4">
        <v>143.05000000000001</v>
      </c>
    </row>
    <row r="590" spans="1:5" x14ac:dyDescent="0.3">
      <c r="A590" t="s">
        <v>740</v>
      </c>
      <c r="B590" t="s">
        <v>1159</v>
      </c>
      <c r="C590" s="3">
        <v>43800</v>
      </c>
      <c r="D590" t="s">
        <v>1162</v>
      </c>
      <c r="E590" s="4">
        <v>174.99</v>
      </c>
    </row>
    <row r="591" spans="1:5" x14ac:dyDescent="0.3">
      <c r="A591" t="s">
        <v>741</v>
      </c>
      <c r="B591" t="s">
        <v>1163</v>
      </c>
      <c r="C591" s="3">
        <v>43195</v>
      </c>
      <c r="D591" t="s">
        <v>1164</v>
      </c>
      <c r="E591" s="4">
        <v>117.11</v>
      </c>
    </row>
    <row r="592" spans="1:5" x14ac:dyDescent="0.3">
      <c r="A592" t="s">
        <v>742</v>
      </c>
      <c r="B592" t="s">
        <v>1159</v>
      </c>
      <c r="C592" s="3">
        <v>43845</v>
      </c>
      <c r="D592" t="s">
        <v>1158</v>
      </c>
      <c r="E592" s="4">
        <v>92.33</v>
      </c>
    </row>
    <row r="593" spans="1:5" x14ac:dyDescent="0.3">
      <c r="A593" t="s">
        <v>743</v>
      </c>
      <c r="B593" t="s">
        <v>1160</v>
      </c>
      <c r="C593" s="3">
        <v>43195</v>
      </c>
      <c r="D593" t="s">
        <v>1168</v>
      </c>
      <c r="E593" s="4">
        <v>138.27000000000001</v>
      </c>
    </row>
    <row r="594" spans="1:5" x14ac:dyDescent="0.3">
      <c r="A594" t="s">
        <v>744</v>
      </c>
      <c r="B594" t="s">
        <v>1163</v>
      </c>
      <c r="C594" s="3">
        <v>43549</v>
      </c>
      <c r="D594" t="s">
        <v>1164</v>
      </c>
      <c r="E594" s="4">
        <v>48.86</v>
      </c>
    </row>
    <row r="595" spans="1:5" x14ac:dyDescent="0.3">
      <c r="A595" t="s">
        <v>745</v>
      </c>
      <c r="B595" t="s">
        <v>1159</v>
      </c>
      <c r="C595" s="3">
        <v>43549</v>
      </c>
      <c r="D595" t="s">
        <v>1164</v>
      </c>
      <c r="E595" s="4">
        <v>35.729999999999997</v>
      </c>
    </row>
    <row r="596" spans="1:5" x14ac:dyDescent="0.3">
      <c r="A596" t="s">
        <v>746</v>
      </c>
      <c r="B596" t="s">
        <v>1163</v>
      </c>
      <c r="C596" s="3">
        <v>43195</v>
      </c>
      <c r="D596" t="s">
        <v>1164</v>
      </c>
      <c r="E596" s="4">
        <v>59.41</v>
      </c>
    </row>
    <row r="597" spans="1:5" x14ac:dyDescent="0.3">
      <c r="A597" t="s">
        <v>747</v>
      </c>
      <c r="B597" t="s">
        <v>1159</v>
      </c>
      <c r="C597" s="3">
        <v>43549</v>
      </c>
      <c r="D597" t="s">
        <v>1162</v>
      </c>
      <c r="E597" s="4">
        <v>20.47</v>
      </c>
    </row>
    <row r="598" spans="1:5" x14ac:dyDescent="0.3">
      <c r="A598" t="s">
        <v>748</v>
      </c>
      <c r="B598" t="s">
        <v>1167</v>
      </c>
      <c r="C598" s="3">
        <v>43881</v>
      </c>
      <c r="D598" t="s">
        <v>1164</v>
      </c>
      <c r="E598" s="4">
        <v>167.98</v>
      </c>
    </row>
    <row r="599" spans="1:5" x14ac:dyDescent="0.3">
      <c r="A599" t="s">
        <v>749</v>
      </c>
      <c r="B599" t="s">
        <v>1167</v>
      </c>
      <c r="C599" s="3">
        <v>43881</v>
      </c>
      <c r="D599" t="s">
        <v>1162</v>
      </c>
      <c r="E599" s="4">
        <v>72.16</v>
      </c>
    </row>
    <row r="600" spans="1:5" x14ac:dyDescent="0.3">
      <c r="A600" t="s">
        <v>750</v>
      </c>
      <c r="B600" t="s">
        <v>1163</v>
      </c>
      <c r="C600" s="3">
        <v>43549</v>
      </c>
      <c r="D600" t="s">
        <v>1164</v>
      </c>
      <c r="E600" s="4">
        <v>77.849999999999994</v>
      </c>
    </row>
    <row r="601" spans="1:5" x14ac:dyDescent="0.3">
      <c r="A601" t="s">
        <v>751</v>
      </c>
      <c r="B601" t="s">
        <v>4</v>
      </c>
      <c r="C601" s="3">
        <v>43549</v>
      </c>
      <c r="D601" t="s">
        <v>1168</v>
      </c>
      <c r="E601" s="4">
        <v>24.22</v>
      </c>
    </row>
    <row r="602" spans="1:5" x14ac:dyDescent="0.3">
      <c r="A602" t="s">
        <v>752</v>
      </c>
      <c r="B602" t="s">
        <v>1167</v>
      </c>
      <c r="C602" s="3">
        <v>43881</v>
      </c>
      <c r="D602" t="s">
        <v>1162</v>
      </c>
      <c r="E602" s="4">
        <v>95.41</v>
      </c>
    </row>
    <row r="603" spans="1:5" x14ac:dyDescent="0.3">
      <c r="A603" t="s">
        <v>753</v>
      </c>
      <c r="B603" t="s">
        <v>4</v>
      </c>
      <c r="C603" s="3">
        <v>43549</v>
      </c>
      <c r="D603" t="s">
        <v>1161</v>
      </c>
      <c r="E603" s="4">
        <v>176.76</v>
      </c>
    </row>
    <row r="604" spans="1:5" x14ac:dyDescent="0.3">
      <c r="A604" t="s">
        <v>754</v>
      </c>
      <c r="B604" t="s">
        <v>1166</v>
      </c>
      <c r="C604" s="3">
        <v>43549</v>
      </c>
      <c r="D604" t="s">
        <v>1165</v>
      </c>
      <c r="E604" s="4">
        <v>120.28</v>
      </c>
    </row>
    <row r="605" spans="1:5" x14ac:dyDescent="0.3">
      <c r="A605" t="s">
        <v>755</v>
      </c>
      <c r="B605" t="s">
        <v>1159</v>
      </c>
      <c r="C605" s="3">
        <v>43195</v>
      </c>
      <c r="D605" t="s">
        <v>1158</v>
      </c>
      <c r="E605" s="4">
        <v>111.82</v>
      </c>
    </row>
    <row r="606" spans="1:5" x14ac:dyDescent="0.3">
      <c r="A606" t="s">
        <v>756</v>
      </c>
      <c r="B606" t="s">
        <v>1160</v>
      </c>
      <c r="C606" s="3">
        <v>43845</v>
      </c>
      <c r="D606" t="s">
        <v>1164</v>
      </c>
      <c r="E606" s="4">
        <v>166.74</v>
      </c>
    </row>
    <row r="607" spans="1:5" x14ac:dyDescent="0.3">
      <c r="A607" t="s">
        <v>757</v>
      </c>
      <c r="B607" t="s">
        <v>1163</v>
      </c>
      <c r="C607" s="3">
        <v>43881</v>
      </c>
      <c r="D607" t="s">
        <v>1158</v>
      </c>
      <c r="E607" s="4">
        <v>37.049999999999997</v>
      </c>
    </row>
    <row r="608" spans="1:5" x14ac:dyDescent="0.3">
      <c r="A608" t="s">
        <v>758</v>
      </c>
      <c r="B608" t="s">
        <v>1159</v>
      </c>
      <c r="C608" s="3">
        <v>43195</v>
      </c>
      <c r="D608" t="s">
        <v>1162</v>
      </c>
      <c r="E608" s="4">
        <v>76.22</v>
      </c>
    </row>
    <row r="609" spans="1:5" x14ac:dyDescent="0.3">
      <c r="A609" t="s">
        <v>759</v>
      </c>
      <c r="B609" t="s">
        <v>1166</v>
      </c>
      <c r="C609" s="3">
        <v>43845</v>
      </c>
      <c r="D609" t="s">
        <v>1158</v>
      </c>
      <c r="E609" s="4">
        <v>139.25</v>
      </c>
    </row>
    <row r="610" spans="1:5" x14ac:dyDescent="0.3">
      <c r="A610" t="s">
        <v>760</v>
      </c>
      <c r="B610" t="s">
        <v>1163</v>
      </c>
      <c r="C610" s="3">
        <v>43549</v>
      </c>
      <c r="D610" t="s">
        <v>1162</v>
      </c>
      <c r="E610" s="4">
        <v>30.01</v>
      </c>
    </row>
    <row r="611" spans="1:5" x14ac:dyDescent="0.3">
      <c r="A611" t="s">
        <v>761</v>
      </c>
      <c r="B611" t="s">
        <v>1160</v>
      </c>
      <c r="C611" s="3">
        <v>43549</v>
      </c>
      <c r="D611" t="s">
        <v>1165</v>
      </c>
      <c r="E611" s="4">
        <v>57.26</v>
      </c>
    </row>
    <row r="612" spans="1:5" x14ac:dyDescent="0.3">
      <c r="A612" t="s">
        <v>762</v>
      </c>
      <c r="B612" t="s">
        <v>1166</v>
      </c>
      <c r="C612" s="3">
        <v>43195</v>
      </c>
      <c r="D612" t="s">
        <v>1162</v>
      </c>
      <c r="E612" s="4">
        <v>191.54</v>
      </c>
    </row>
    <row r="613" spans="1:5" x14ac:dyDescent="0.3">
      <c r="A613" t="s">
        <v>763</v>
      </c>
      <c r="B613" t="s">
        <v>4</v>
      </c>
      <c r="C613" s="3">
        <v>43549</v>
      </c>
      <c r="D613" t="s">
        <v>1158</v>
      </c>
      <c r="E613" s="4">
        <v>29.44</v>
      </c>
    </row>
    <row r="614" spans="1:5" x14ac:dyDescent="0.3">
      <c r="A614" t="s">
        <v>764</v>
      </c>
      <c r="B614" t="s">
        <v>4</v>
      </c>
      <c r="C614" s="3">
        <v>43800</v>
      </c>
      <c r="D614" t="s">
        <v>1158</v>
      </c>
      <c r="E614" s="4">
        <v>185.67</v>
      </c>
    </row>
    <row r="615" spans="1:5" x14ac:dyDescent="0.3">
      <c r="A615" t="s">
        <v>765</v>
      </c>
      <c r="B615" t="s">
        <v>1160</v>
      </c>
      <c r="C615" s="3">
        <v>43195</v>
      </c>
      <c r="D615" t="s">
        <v>1161</v>
      </c>
      <c r="E615" s="4">
        <v>20.350000000000001</v>
      </c>
    </row>
    <row r="616" spans="1:5" x14ac:dyDescent="0.3">
      <c r="A616" t="s">
        <v>766</v>
      </c>
      <c r="B616" t="s">
        <v>1160</v>
      </c>
      <c r="C616" s="3">
        <v>43845</v>
      </c>
      <c r="D616" t="s">
        <v>1164</v>
      </c>
      <c r="E616" s="4">
        <v>97.79</v>
      </c>
    </row>
    <row r="617" spans="1:5" x14ac:dyDescent="0.3">
      <c r="A617" t="s">
        <v>767</v>
      </c>
      <c r="B617" t="s">
        <v>1160</v>
      </c>
      <c r="C617" s="3">
        <v>43195</v>
      </c>
      <c r="D617" t="s">
        <v>1168</v>
      </c>
      <c r="E617" s="4">
        <v>122.34</v>
      </c>
    </row>
    <row r="618" spans="1:5" x14ac:dyDescent="0.3">
      <c r="A618" t="s">
        <v>768</v>
      </c>
      <c r="B618" t="s">
        <v>1166</v>
      </c>
      <c r="C618" s="3">
        <v>43881</v>
      </c>
      <c r="D618" t="s">
        <v>1164</v>
      </c>
      <c r="E618" s="4">
        <v>167.25</v>
      </c>
    </row>
    <row r="619" spans="1:5" x14ac:dyDescent="0.3">
      <c r="A619" t="s">
        <v>769</v>
      </c>
      <c r="B619" t="s">
        <v>4</v>
      </c>
      <c r="C619" s="3">
        <v>43195</v>
      </c>
      <c r="D619" t="s">
        <v>1165</v>
      </c>
      <c r="E619" s="4">
        <v>133.62</v>
      </c>
    </row>
    <row r="620" spans="1:5" x14ac:dyDescent="0.3">
      <c r="A620" t="s">
        <v>770</v>
      </c>
      <c r="B620" t="s">
        <v>1159</v>
      </c>
      <c r="C620" s="3">
        <v>43549</v>
      </c>
      <c r="D620" t="s">
        <v>1164</v>
      </c>
      <c r="E620" s="4">
        <v>136.91999999999999</v>
      </c>
    </row>
    <row r="621" spans="1:5" x14ac:dyDescent="0.3">
      <c r="A621" t="s">
        <v>771</v>
      </c>
      <c r="B621" t="s">
        <v>1179</v>
      </c>
      <c r="C621" s="3">
        <v>43549</v>
      </c>
      <c r="D621" t="s">
        <v>1178</v>
      </c>
      <c r="E621" s="4">
        <v>15</v>
      </c>
    </row>
    <row r="622" spans="1:5" x14ac:dyDescent="0.3">
      <c r="A622" t="s">
        <v>772</v>
      </c>
      <c r="B622" t="s">
        <v>1167</v>
      </c>
      <c r="C622" s="3">
        <v>43800</v>
      </c>
      <c r="D622" t="s">
        <v>1161</v>
      </c>
      <c r="E622" s="4">
        <v>30.13</v>
      </c>
    </row>
    <row r="623" spans="1:5" x14ac:dyDescent="0.3">
      <c r="A623" t="s">
        <v>773</v>
      </c>
      <c r="B623" t="s">
        <v>1166</v>
      </c>
      <c r="C623" s="3">
        <v>43800</v>
      </c>
      <c r="D623" t="s">
        <v>1158</v>
      </c>
      <c r="E623" s="4">
        <v>176.99</v>
      </c>
    </row>
    <row r="624" spans="1:5" x14ac:dyDescent="0.3">
      <c r="A624" t="s">
        <v>774</v>
      </c>
      <c r="B624" t="s">
        <v>1166</v>
      </c>
      <c r="C624" s="3">
        <v>43800</v>
      </c>
      <c r="D624" t="s">
        <v>1158</v>
      </c>
      <c r="E624" s="4">
        <v>76.45</v>
      </c>
    </row>
    <row r="625" spans="1:5" x14ac:dyDescent="0.3">
      <c r="A625" t="s">
        <v>775</v>
      </c>
      <c r="B625" t="s">
        <v>1167</v>
      </c>
      <c r="C625" s="3">
        <v>43845</v>
      </c>
      <c r="D625" t="s">
        <v>1164</v>
      </c>
      <c r="E625" s="4">
        <v>63.74</v>
      </c>
    </row>
    <row r="626" spans="1:5" x14ac:dyDescent="0.3">
      <c r="A626" t="s">
        <v>776</v>
      </c>
      <c r="B626" t="s">
        <v>1159</v>
      </c>
      <c r="C626" s="3">
        <v>43800</v>
      </c>
      <c r="D626" t="s">
        <v>1161</v>
      </c>
      <c r="E626" s="4">
        <v>47.47</v>
      </c>
    </row>
    <row r="627" spans="1:5" x14ac:dyDescent="0.3">
      <c r="A627" t="s">
        <v>777</v>
      </c>
      <c r="B627" t="s">
        <v>1159</v>
      </c>
      <c r="C627" s="3">
        <v>43845</v>
      </c>
      <c r="D627" t="s">
        <v>1158</v>
      </c>
      <c r="E627" s="4">
        <v>62.51</v>
      </c>
    </row>
    <row r="628" spans="1:5" x14ac:dyDescent="0.3">
      <c r="A628" t="s">
        <v>778</v>
      </c>
      <c r="B628" t="s">
        <v>1163</v>
      </c>
      <c r="C628" s="3">
        <v>43800</v>
      </c>
      <c r="D628" t="s">
        <v>1162</v>
      </c>
      <c r="E628" s="4">
        <v>75.11</v>
      </c>
    </row>
    <row r="629" spans="1:5" x14ac:dyDescent="0.3">
      <c r="A629" t="s">
        <v>779</v>
      </c>
      <c r="B629" t="s">
        <v>1167</v>
      </c>
      <c r="C629" s="3">
        <v>43845</v>
      </c>
      <c r="D629" t="s">
        <v>1158</v>
      </c>
      <c r="E629" s="4">
        <v>189.16</v>
      </c>
    </row>
    <row r="630" spans="1:5" x14ac:dyDescent="0.3">
      <c r="A630" t="s">
        <v>780</v>
      </c>
      <c r="B630" t="s">
        <v>4</v>
      </c>
      <c r="C630" s="3">
        <v>43195</v>
      </c>
      <c r="D630" t="s">
        <v>1164</v>
      </c>
      <c r="E630" s="4">
        <v>77.95</v>
      </c>
    </row>
    <row r="631" spans="1:5" x14ac:dyDescent="0.3">
      <c r="A631" t="s">
        <v>781</v>
      </c>
      <c r="B631" t="s">
        <v>4</v>
      </c>
      <c r="C631" s="3">
        <v>43195</v>
      </c>
      <c r="D631" t="s">
        <v>1168</v>
      </c>
      <c r="E631" s="4">
        <v>193.48</v>
      </c>
    </row>
    <row r="632" spans="1:5" x14ac:dyDescent="0.3">
      <c r="A632" t="s">
        <v>782</v>
      </c>
      <c r="B632" t="s">
        <v>1159</v>
      </c>
      <c r="C632" s="3">
        <v>43549</v>
      </c>
      <c r="D632" t="s">
        <v>1164</v>
      </c>
      <c r="E632" s="4">
        <v>86.35</v>
      </c>
    </row>
    <row r="633" spans="1:5" x14ac:dyDescent="0.3">
      <c r="A633" t="s">
        <v>783</v>
      </c>
      <c r="B633" t="s">
        <v>1159</v>
      </c>
      <c r="C633" s="3">
        <v>43845</v>
      </c>
      <c r="D633" t="s">
        <v>1162</v>
      </c>
      <c r="E633" s="4">
        <v>29.92</v>
      </c>
    </row>
    <row r="634" spans="1:5" x14ac:dyDescent="0.3">
      <c r="A634" t="s">
        <v>784</v>
      </c>
      <c r="B634" t="s">
        <v>4</v>
      </c>
      <c r="C634" s="3">
        <v>43881</v>
      </c>
      <c r="D634" t="s">
        <v>1158</v>
      </c>
      <c r="E634" s="4">
        <v>166.62</v>
      </c>
    </row>
    <row r="635" spans="1:5" x14ac:dyDescent="0.3">
      <c r="A635" t="s">
        <v>785</v>
      </c>
      <c r="B635" t="s">
        <v>4</v>
      </c>
      <c r="C635" s="3">
        <v>43549</v>
      </c>
      <c r="D635" t="s">
        <v>1162</v>
      </c>
      <c r="E635" s="4">
        <v>46.24</v>
      </c>
    </row>
    <row r="636" spans="1:5" x14ac:dyDescent="0.3">
      <c r="A636" t="s">
        <v>786</v>
      </c>
      <c r="B636" t="s">
        <v>4</v>
      </c>
      <c r="C636" s="3">
        <v>43195</v>
      </c>
      <c r="D636" t="s">
        <v>1161</v>
      </c>
      <c r="E636" s="4">
        <v>91.45</v>
      </c>
    </row>
    <row r="637" spans="1:5" x14ac:dyDescent="0.3">
      <c r="A637" t="s">
        <v>787</v>
      </c>
      <c r="B637" t="s">
        <v>1160</v>
      </c>
      <c r="C637" s="3">
        <v>43845</v>
      </c>
      <c r="D637" t="s">
        <v>1162</v>
      </c>
      <c r="E637" s="4">
        <v>44.26</v>
      </c>
    </row>
    <row r="638" spans="1:5" x14ac:dyDescent="0.3">
      <c r="A638" t="s">
        <v>788</v>
      </c>
      <c r="B638" t="s">
        <v>1160</v>
      </c>
      <c r="C638" s="3">
        <v>43800</v>
      </c>
      <c r="D638" t="s">
        <v>1164</v>
      </c>
      <c r="E638" s="4">
        <v>147.82</v>
      </c>
    </row>
    <row r="639" spans="1:5" x14ac:dyDescent="0.3">
      <c r="A639" t="s">
        <v>789</v>
      </c>
      <c r="B639" t="s">
        <v>1167</v>
      </c>
      <c r="C639" s="3">
        <v>43881</v>
      </c>
      <c r="D639" t="s">
        <v>1162</v>
      </c>
      <c r="E639" s="4">
        <v>28.89</v>
      </c>
    </row>
    <row r="640" spans="1:5" x14ac:dyDescent="0.3">
      <c r="A640" t="s">
        <v>790</v>
      </c>
      <c r="B640" t="s">
        <v>1166</v>
      </c>
      <c r="C640" s="3">
        <v>43195</v>
      </c>
      <c r="D640" t="s">
        <v>1161</v>
      </c>
      <c r="E640" s="4">
        <v>120.72</v>
      </c>
    </row>
    <row r="641" spans="1:5" x14ac:dyDescent="0.3">
      <c r="A641" t="s">
        <v>791</v>
      </c>
      <c r="B641" t="s">
        <v>4</v>
      </c>
      <c r="C641" s="3">
        <v>43549</v>
      </c>
      <c r="D641" t="s">
        <v>1165</v>
      </c>
      <c r="E641" s="4">
        <v>189.02</v>
      </c>
    </row>
    <row r="642" spans="1:5" x14ac:dyDescent="0.3">
      <c r="A642" t="s">
        <v>792</v>
      </c>
      <c r="B642" t="s">
        <v>4</v>
      </c>
      <c r="C642" s="3">
        <v>43845</v>
      </c>
      <c r="D642" t="s">
        <v>1168</v>
      </c>
      <c r="E642" s="4">
        <v>86.31</v>
      </c>
    </row>
    <row r="643" spans="1:5" x14ac:dyDescent="0.3">
      <c r="A643" t="s">
        <v>793</v>
      </c>
      <c r="B643" t="s">
        <v>1159</v>
      </c>
      <c r="C643" s="3">
        <v>43881</v>
      </c>
      <c r="D643" t="s">
        <v>1162</v>
      </c>
      <c r="E643" s="4">
        <v>155.09</v>
      </c>
    </row>
    <row r="644" spans="1:5" x14ac:dyDescent="0.3">
      <c r="A644" t="s">
        <v>794</v>
      </c>
      <c r="B644" t="s">
        <v>1163</v>
      </c>
      <c r="C644" s="3">
        <v>43845</v>
      </c>
      <c r="D644" t="s">
        <v>1158</v>
      </c>
      <c r="E644" s="4">
        <v>10.07</v>
      </c>
    </row>
    <row r="645" spans="1:5" x14ac:dyDescent="0.3">
      <c r="A645" t="s">
        <v>795</v>
      </c>
      <c r="B645" t="s">
        <v>1163</v>
      </c>
      <c r="C645" s="3">
        <v>43800</v>
      </c>
      <c r="D645" t="s">
        <v>1161</v>
      </c>
      <c r="E645" s="4">
        <v>15.82</v>
      </c>
    </row>
    <row r="646" spans="1:5" x14ac:dyDescent="0.3">
      <c r="A646" t="s">
        <v>796</v>
      </c>
      <c r="B646" t="s">
        <v>1166</v>
      </c>
      <c r="C646" s="3">
        <v>43549</v>
      </c>
      <c r="D646" t="s">
        <v>1158</v>
      </c>
      <c r="E646" s="4">
        <v>102.75</v>
      </c>
    </row>
    <row r="647" spans="1:5" x14ac:dyDescent="0.3">
      <c r="A647" t="s">
        <v>797</v>
      </c>
      <c r="B647" t="s">
        <v>4</v>
      </c>
      <c r="C647" s="3">
        <v>43845</v>
      </c>
      <c r="D647" t="s">
        <v>1168</v>
      </c>
      <c r="E647" s="4">
        <v>40.630000000000003</v>
      </c>
    </row>
    <row r="648" spans="1:5" x14ac:dyDescent="0.3">
      <c r="A648" t="s">
        <v>798</v>
      </c>
      <c r="B648" t="s">
        <v>1166</v>
      </c>
      <c r="C648" s="3">
        <v>43195</v>
      </c>
      <c r="D648" t="s">
        <v>1164</v>
      </c>
      <c r="E648" s="4">
        <v>15.47</v>
      </c>
    </row>
    <row r="649" spans="1:5" x14ac:dyDescent="0.3">
      <c r="A649" t="s">
        <v>799</v>
      </c>
      <c r="B649" t="s">
        <v>1166</v>
      </c>
      <c r="C649" s="3">
        <v>43549</v>
      </c>
      <c r="D649" t="s">
        <v>1164</v>
      </c>
      <c r="E649" s="4">
        <v>39.409999999999997</v>
      </c>
    </row>
    <row r="650" spans="1:5" x14ac:dyDescent="0.3">
      <c r="A650" t="s">
        <v>800</v>
      </c>
      <c r="B650" t="s">
        <v>1160</v>
      </c>
      <c r="C650" s="3">
        <v>43195</v>
      </c>
      <c r="D650" t="s">
        <v>1165</v>
      </c>
      <c r="E650" s="4">
        <v>121.63</v>
      </c>
    </row>
    <row r="651" spans="1:5" x14ac:dyDescent="0.3">
      <c r="A651" t="s">
        <v>801</v>
      </c>
      <c r="B651" t="s">
        <v>1166</v>
      </c>
      <c r="C651" s="3">
        <v>43845</v>
      </c>
      <c r="D651" t="s">
        <v>1165</v>
      </c>
      <c r="E651" s="4">
        <v>127.02</v>
      </c>
    </row>
    <row r="652" spans="1:5" x14ac:dyDescent="0.3">
      <c r="A652" t="s">
        <v>802</v>
      </c>
      <c r="B652" t="s">
        <v>4</v>
      </c>
      <c r="C652" s="3">
        <v>43549</v>
      </c>
      <c r="D652" t="s">
        <v>1158</v>
      </c>
      <c r="E652" s="4">
        <v>132.86000000000001</v>
      </c>
    </row>
    <row r="653" spans="1:5" x14ac:dyDescent="0.3">
      <c r="A653" t="s">
        <v>803</v>
      </c>
      <c r="B653" t="s">
        <v>4</v>
      </c>
      <c r="C653" s="3">
        <v>43195</v>
      </c>
      <c r="D653" t="s">
        <v>1165</v>
      </c>
      <c r="E653" s="4">
        <v>53.29</v>
      </c>
    </row>
    <row r="654" spans="1:5" x14ac:dyDescent="0.3">
      <c r="A654" t="s">
        <v>804</v>
      </c>
      <c r="B654" t="s">
        <v>1167</v>
      </c>
      <c r="C654" s="3">
        <v>43800</v>
      </c>
      <c r="D654" t="s">
        <v>1161</v>
      </c>
      <c r="E654" s="4">
        <v>78.73</v>
      </c>
    </row>
    <row r="655" spans="1:5" x14ac:dyDescent="0.3">
      <c r="A655" t="s">
        <v>806</v>
      </c>
      <c r="B655" t="s">
        <v>1159</v>
      </c>
      <c r="C655" s="3">
        <v>43800</v>
      </c>
      <c r="D655" t="s">
        <v>1164</v>
      </c>
      <c r="E655" s="4">
        <v>104.35</v>
      </c>
    </row>
    <row r="656" spans="1:5" x14ac:dyDescent="0.3">
      <c r="A656" t="s">
        <v>807</v>
      </c>
      <c r="B656" t="s">
        <v>1159</v>
      </c>
      <c r="C656" s="3">
        <v>43845</v>
      </c>
      <c r="D656" t="s">
        <v>1162</v>
      </c>
      <c r="E656" s="4">
        <v>194.77</v>
      </c>
    </row>
    <row r="657" spans="1:5" x14ac:dyDescent="0.3">
      <c r="A657" t="s">
        <v>808</v>
      </c>
      <c r="B657" t="s">
        <v>1159</v>
      </c>
      <c r="C657" s="3">
        <v>43549</v>
      </c>
      <c r="D657" t="s">
        <v>1165</v>
      </c>
      <c r="E657" s="4">
        <v>169.93</v>
      </c>
    </row>
    <row r="658" spans="1:5" x14ac:dyDescent="0.3">
      <c r="A658" t="s">
        <v>809</v>
      </c>
      <c r="B658" t="s">
        <v>4</v>
      </c>
      <c r="C658" s="3">
        <v>43881</v>
      </c>
      <c r="D658" t="s">
        <v>1168</v>
      </c>
      <c r="E658" s="4">
        <v>28.33</v>
      </c>
    </row>
    <row r="659" spans="1:5" x14ac:dyDescent="0.3">
      <c r="A659" t="s">
        <v>810</v>
      </c>
      <c r="B659" t="s">
        <v>1167</v>
      </c>
      <c r="C659" s="3">
        <v>43549</v>
      </c>
      <c r="D659" t="s">
        <v>1162</v>
      </c>
      <c r="E659" s="4">
        <v>102.9</v>
      </c>
    </row>
    <row r="660" spans="1:5" x14ac:dyDescent="0.3">
      <c r="A660" t="s">
        <v>811</v>
      </c>
      <c r="B660" t="s">
        <v>1159</v>
      </c>
      <c r="C660" s="3">
        <v>43800</v>
      </c>
      <c r="D660" t="s">
        <v>1162</v>
      </c>
      <c r="E660" s="4">
        <v>66.069999999999993</v>
      </c>
    </row>
    <row r="661" spans="1:5" x14ac:dyDescent="0.3">
      <c r="A661" t="s">
        <v>812</v>
      </c>
      <c r="B661" t="s">
        <v>1166</v>
      </c>
      <c r="C661" s="3">
        <v>43195</v>
      </c>
      <c r="D661" t="s">
        <v>1168</v>
      </c>
      <c r="E661" s="4">
        <v>144.61000000000001</v>
      </c>
    </row>
    <row r="662" spans="1:5" x14ac:dyDescent="0.3">
      <c r="A662" t="s">
        <v>813</v>
      </c>
      <c r="B662" t="s">
        <v>4</v>
      </c>
      <c r="C662" s="3">
        <v>43881</v>
      </c>
      <c r="D662" t="s">
        <v>1161</v>
      </c>
      <c r="E662" s="4">
        <v>29.9</v>
      </c>
    </row>
    <row r="663" spans="1:5" x14ac:dyDescent="0.3">
      <c r="A663" t="s">
        <v>814</v>
      </c>
      <c r="B663" t="s">
        <v>1167</v>
      </c>
      <c r="C663" s="3">
        <v>43845</v>
      </c>
      <c r="D663" t="s">
        <v>1164</v>
      </c>
      <c r="E663" s="4">
        <v>186.05</v>
      </c>
    </row>
    <row r="664" spans="1:5" x14ac:dyDescent="0.3">
      <c r="A664" t="s">
        <v>815</v>
      </c>
      <c r="B664" t="s">
        <v>1163</v>
      </c>
      <c r="C664" s="3">
        <v>43881</v>
      </c>
      <c r="D664" t="s">
        <v>1158</v>
      </c>
      <c r="E664" s="4">
        <v>149.21</v>
      </c>
    </row>
    <row r="665" spans="1:5" x14ac:dyDescent="0.3">
      <c r="A665" t="s">
        <v>816</v>
      </c>
      <c r="B665" t="s">
        <v>1166</v>
      </c>
      <c r="C665" s="3">
        <v>43845</v>
      </c>
      <c r="D665" t="s">
        <v>1168</v>
      </c>
      <c r="E665" s="4">
        <v>93.51</v>
      </c>
    </row>
    <row r="666" spans="1:5" x14ac:dyDescent="0.3">
      <c r="A666" t="s">
        <v>817</v>
      </c>
      <c r="B666" t="s">
        <v>1167</v>
      </c>
      <c r="C666" s="3">
        <v>43881</v>
      </c>
      <c r="D666" t="s">
        <v>1168</v>
      </c>
      <c r="E666" s="4">
        <v>175.14</v>
      </c>
    </row>
    <row r="667" spans="1:5" x14ac:dyDescent="0.3">
      <c r="A667" t="s">
        <v>818</v>
      </c>
      <c r="B667" t="s">
        <v>1160</v>
      </c>
      <c r="C667" s="3">
        <v>43845</v>
      </c>
      <c r="D667" t="s">
        <v>1162</v>
      </c>
      <c r="E667" s="4">
        <v>23.52</v>
      </c>
    </row>
    <row r="668" spans="1:5" x14ac:dyDescent="0.3">
      <c r="A668" t="s">
        <v>819</v>
      </c>
      <c r="B668" t="s">
        <v>1163</v>
      </c>
      <c r="C668" s="3">
        <v>43845</v>
      </c>
      <c r="D668" t="s">
        <v>1168</v>
      </c>
      <c r="E668" s="4">
        <v>117.27</v>
      </c>
    </row>
    <row r="669" spans="1:5" x14ac:dyDescent="0.3">
      <c r="A669" t="s">
        <v>820</v>
      </c>
      <c r="B669" t="s">
        <v>1160</v>
      </c>
      <c r="C669" s="3">
        <v>43881</v>
      </c>
      <c r="D669" t="s">
        <v>1165</v>
      </c>
      <c r="E669" s="4">
        <v>112.21</v>
      </c>
    </row>
    <row r="670" spans="1:5" x14ac:dyDescent="0.3">
      <c r="A670" t="s">
        <v>821</v>
      </c>
      <c r="B670" t="s">
        <v>1159</v>
      </c>
      <c r="C670" s="3">
        <v>43881</v>
      </c>
      <c r="D670" t="s">
        <v>1158</v>
      </c>
      <c r="E670" s="4">
        <v>24.62</v>
      </c>
    </row>
    <row r="671" spans="1:5" x14ac:dyDescent="0.3">
      <c r="A671" t="s">
        <v>822</v>
      </c>
      <c r="B671" t="s">
        <v>1163</v>
      </c>
      <c r="C671" s="3">
        <v>43845</v>
      </c>
      <c r="D671" t="s">
        <v>1158</v>
      </c>
      <c r="E671" s="4">
        <v>38.619999999999997</v>
      </c>
    </row>
    <row r="672" spans="1:5" x14ac:dyDescent="0.3">
      <c r="A672" t="s">
        <v>823</v>
      </c>
      <c r="B672" t="s">
        <v>1159</v>
      </c>
      <c r="C672" s="3">
        <v>43800</v>
      </c>
      <c r="D672" t="s">
        <v>1162</v>
      </c>
      <c r="E672" s="4">
        <v>18.2</v>
      </c>
    </row>
    <row r="673" spans="1:5" x14ac:dyDescent="0.3">
      <c r="A673" t="s">
        <v>824</v>
      </c>
      <c r="B673" t="s">
        <v>1163</v>
      </c>
      <c r="C673" s="3">
        <v>43881</v>
      </c>
      <c r="D673" t="s">
        <v>1161</v>
      </c>
      <c r="E673" s="4">
        <v>147.27000000000001</v>
      </c>
    </row>
    <row r="674" spans="1:5" x14ac:dyDescent="0.3">
      <c r="A674" t="s">
        <v>825</v>
      </c>
      <c r="B674" t="s">
        <v>1159</v>
      </c>
      <c r="C674" s="3">
        <v>43549</v>
      </c>
      <c r="D674" t="s">
        <v>1164</v>
      </c>
      <c r="E674" s="4">
        <v>86.46</v>
      </c>
    </row>
    <row r="675" spans="1:5" x14ac:dyDescent="0.3">
      <c r="A675" t="s">
        <v>826</v>
      </c>
      <c r="B675" t="s">
        <v>1160</v>
      </c>
      <c r="C675" s="3">
        <v>43195</v>
      </c>
      <c r="D675" t="s">
        <v>1164</v>
      </c>
      <c r="E675" s="4">
        <v>51.16</v>
      </c>
    </row>
    <row r="676" spans="1:5" x14ac:dyDescent="0.3">
      <c r="A676" t="s">
        <v>827</v>
      </c>
      <c r="B676" t="s">
        <v>1163</v>
      </c>
      <c r="C676" s="3">
        <v>43845</v>
      </c>
      <c r="D676" t="s">
        <v>1165</v>
      </c>
      <c r="E676" s="4">
        <v>180.37</v>
      </c>
    </row>
    <row r="677" spans="1:5" x14ac:dyDescent="0.3">
      <c r="A677" t="s">
        <v>828</v>
      </c>
      <c r="B677" t="s">
        <v>1160</v>
      </c>
      <c r="C677" s="3">
        <v>43845</v>
      </c>
      <c r="D677" t="s">
        <v>1164</v>
      </c>
      <c r="E677" s="4">
        <v>115.71</v>
      </c>
    </row>
    <row r="678" spans="1:5" x14ac:dyDescent="0.3">
      <c r="A678" t="s">
        <v>829</v>
      </c>
      <c r="B678" t="s">
        <v>1163</v>
      </c>
      <c r="C678" s="3">
        <v>43195</v>
      </c>
      <c r="D678" t="s">
        <v>1162</v>
      </c>
      <c r="E678" s="4">
        <v>83.39</v>
      </c>
    </row>
    <row r="679" spans="1:5" x14ac:dyDescent="0.3">
      <c r="A679" t="s">
        <v>830</v>
      </c>
      <c r="B679" t="s">
        <v>1163</v>
      </c>
      <c r="C679" s="3">
        <v>43800</v>
      </c>
      <c r="D679" t="s">
        <v>1161</v>
      </c>
      <c r="E679" s="4">
        <v>54.79</v>
      </c>
    </row>
    <row r="680" spans="1:5" x14ac:dyDescent="0.3">
      <c r="A680" t="s">
        <v>831</v>
      </c>
      <c r="B680" t="s">
        <v>1163</v>
      </c>
      <c r="C680" s="3">
        <v>43195</v>
      </c>
      <c r="D680" t="s">
        <v>1161</v>
      </c>
      <c r="E680" s="4">
        <v>101.85</v>
      </c>
    </row>
    <row r="681" spans="1:5" x14ac:dyDescent="0.3">
      <c r="A681" t="s">
        <v>832</v>
      </c>
      <c r="B681" t="s">
        <v>1167</v>
      </c>
      <c r="C681" s="3">
        <v>43881</v>
      </c>
      <c r="D681" t="s">
        <v>1165</v>
      </c>
      <c r="E681" s="4">
        <v>170.83</v>
      </c>
    </row>
    <row r="682" spans="1:5" x14ac:dyDescent="0.3">
      <c r="A682" t="s">
        <v>833</v>
      </c>
      <c r="B682" t="s">
        <v>1167</v>
      </c>
      <c r="C682" s="3">
        <v>43195</v>
      </c>
      <c r="D682" t="s">
        <v>1158</v>
      </c>
      <c r="E682" s="4">
        <v>155.80000000000001</v>
      </c>
    </row>
    <row r="683" spans="1:5" x14ac:dyDescent="0.3">
      <c r="A683" t="s">
        <v>834</v>
      </c>
      <c r="B683" t="s">
        <v>4</v>
      </c>
      <c r="C683" s="3">
        <v>43845</v>
      </c>
      <c r="D683" t="s">
        <v>1158</v>
      </c>
      <c r="E683" s="4">
        <v>133.54</v>
      </c>
    </row>
    <row r="684" spans="1:5" x14ac:dyDescent="0.3">
      <c r="A684" t="s">
        <v>835</v>
      </c>
      <c r="B684" t="s">
        <v>1184</v>
      </c>
      <c r="C684" s="3">
        <v>43195</v>
      </c>
      <c r="D684" t="s">
        <v>1183</v>
      </c>
      <c r="E684" s="4">
        <v>60</v>
      </c>
    </row>
    <row r="685" spans="1:5" x14ac:dyDescent="0.3">
      <c r="A685" t="s">
        <v>836</v>
      </c>
      <c r="B685" t="s">
        <v>1159</v>
      </c>
      <c r="C685" s="3">
        <v>43549</v>
      </c>
      <c r="D685" t="s">
        <v>1168</v>
      </c>
      <c r="E685" s="4">
        <v>186.46</v>
      </c>
    </row>
    <row r="686" spans="1:5" x14ac:dyDescent="0.3">
      <c r="A686" t="s">
        <v>837</v>
      </c>
      <c r="B686" t="s">
        <v>1166</v>
      </c>
      <c r="C686" s="3">
        <v>43881</v>
      </c>
      <c r="D686" t="s">
        <v>1162</v>
      </c>
      <c r="E686" s="4">
        <v>14.15</v>
      </c>
    </row>
    <row r="687" spans="1:5" x14ac:dyDescent="0.3">
      <c r="A687" t="s">
        <v>838</v>
      </c>
      <c r="B687" t="s">
        <v>1167</v>
      </c>
      <c r="C687" s="3">
        <v>43195</v>
      </c>
      <c r="D687" t="s">
        <v>1164</v>
      </c>
      <c r="E687" s="4">
        <v>175.42</v>
      </c>
    </row>
    <row r="688" spans="1:5" x14ac:dyDescent="0.3">
      <c r="A688" t="s">
        <v>839</v>
      </c>
      <c r="B688" t="s">
        <v>1166</v>
      </c>
      <c r="C688" s="3">
        <v>43845</v>
      </c>
      <c r="D688" t="s">
        <v>1158</v>
      </c>
      <c r="E688" s="4">
        <v>152.12</v>
      </c>
    </row>
    <row r="689" spans="1:5" x14ac:dyDescent="0.3">
      <c r="A689" t="s">
        <v>840</v>
      </c>
      <c r="B689" t="s">
        <v>1167</v>
      </c>
      <c r="C689" s="3">
        <v>43881</v>
      </c>
      <c r="D689" t="s">
        <v>1168</v>
      </c>
      <c r="E689" s="4">
        <v>44.35</v>
      </c>
    </row>
    <row r="690" spans="1:5" x14ac:dyDescent="0.3">
      <c r="A690" t="s">
        <v>841</v>
      </c>
      <c r="B690" t="s">
        <v>1166</v>
      </c>
      <c r="C690" s="3">
        <v>43845</v>
      </c>
      <c r="D690" t="s">
        <v>1162</v>
      </c>
      <c r="E690" s="4">
        <v>126.83</v>
      </c>
    </row>
    <row r="691" spans="1:5" x14ac:dyDescent="0.3">
      <c r="A691" t="s">
        <v>842</v>
      </c>
      <c r="B691" t="s">
        <v>1167</v>
      </c>
      <c r="C691" s="3">
        <v>43800</v>
      </c>
      <c r="D691" t="s">
        <v>1164</v>
      </c>
      <c r="E691" s="4">
        <v>97.58</v>
      </c>
    </row>
    <row r="692" spans="1:5" x14ac:dyDescent="0.3">
      <c r="A692" t="s">
        <v>843</v>
      </c>
      <c r="B692" t="s">
        <v>1167</v>
      </c>
      <c r="C692" s="3">
        <v>43549</v>
      </c>
      <c r="D692" t="s">
        <v>1164</v>
      </c>
      <c r="E692" s="4">
        <v>104.14</v>
      </c>
    </row>
    <row r="693" spans="1:5" x14ac:dyDescent="0.3">
      <c r="A693" t="s">
        <v>844</v>
      </c>
      <c r="B693" t="s">
        <v>1167</v>
      </c>
      <c r="C693" s="3">
        <v>43800</v>
      </c>
      <c r="D693" t="s">
        <v>1162</v>
      </c>
      <c r="E693" s="4">
        <v>91.27</v>
      </c>
    </row>
    <row r="694" spans="1:5" x14ac:dyDescent="0.3">
      <c r="A694" t="s">
        <v>845</v>
      </c>
      <c r="B694" t="s">
        <v>1166</v>
      </c>
      <c r="C694" s="3">
        <v>43549</v>
      </c>
      <c r="D694" t="s">
        <v>1162</v>
      </c>
      <c r="E694" s="4">
        <v>171.68</v>
      </c>
    </row>
    <row r="695" spans="1:5" x14ac:dyDescent="0.3">
      <c r="A695" t="s">
        <v>846</v>
      </c>
      <c r="B695" t="s">
        <v>1159</v>
      </c>
      <c r="C695" s="3">
        <v>43195</v>
      </c>
      <c r="D695" t="s">
        <v>1164</v>
      </c>
      <c r="E695" s="4">
        <v>50.31</v>
      </c>
    </row>
    <row r="696" spans="1:5" x14ac:dyDescent="0.3">
      <c r="A696" t="s">
        <v>847</v>
      </c>
      <c r="B696" t="s">
        <v>1185</v>
      </c>
      <c r="C696" s="3">
        <v>43881</v>
      </c>
      <c r="D696" t="s">
        <v>1165</v>
      </c>
      <c r="E696" s="4">
        <v>50</v>
      </c>
    </row>
    <row r="697" spans="1:5" x14ac:dyDescent="0.3">
      <c r="A697" t="s">
        <v>848</v>
      </c>
      <c r="B697" t="s">
        <v>1167</v>
      </c>
      <c r="C697" s="3">
        <v>43195</v>
      </c>
      <c r="D697" t="s">
        <v>1164</v>
      </c>
      <c r="E697" s="4">
        <v>54.32</v>
      </c>
    </row>
    <row r="698" spans="1:5" x14ac:dyDescent="0.3">
      <c r="A698" t="s">
        <v>849</v>
      </c>
      <c r="B698" t="s">
        <v>4</v>
      </c>
      <c r="C698" s="3">
        <v>43549</v>
      </c>
      <c r="D698" t="s">
        <v>1158</v>
      </c>
      <c r="E698" s="4">
        <v>123.6</v>
      </c>
    </row>
    <row r="699" spans="1:5" x14ac:dyDescent="0.3">
      <c r="A699" t="s">
        <v>850</v>
      </c>
      <c r="B699" t="s">
        <v>1167</v>
      </c>
      <c r="C699" s="3">
        <v>43549</v>
      </c>
      <c r="D699" t="s">
        <v>1165</v>
      </c>
      <c r="E699" s="4">
        <v>122.42</v>
      </c>
    </row>
    <row r="700" spans="1:5" x14ac:dyDescent="0.3">
      <c r="A700" t="s">
        <v>851</v>
      </c>
      <c r="B700" t="s">
        <v>4</v>
      </c>
      <c r="C700" s="3">
        <v>43549</v>
      </c>
      <c r="D700" t="s">
        <v>1165</v>
      </c>
      <c r="E700" s="4">
        <v>140.81</v>
      </c>
    </row>
    <row r="701" spans="1:5" x14ac:dyDescent="0.3">
      <c r="A701" t="s">
        <v>852</v>
      </c>
      <c r="B701" t="s">
        <v>1166</v>
      </c>
      <c r="C701" s="3">
        <v>43845</v>
      </c>
      <c r="D701" t="s">
        <v>1158</v>
      </c>
      <c r="E701" s="4">
        <v>63.43</v>
      </c>
    </row>
    <row r="702" spans="1:5" x14ac:dyDescent="0.3">
      <c r="A702" t="s">
        <v>853</v>
      </c>
      <c r="B702" t="s">
        <v>1159</v>
      </c>
      <c r="C702" s="3">
        <v>43881</v>
      </c>
      <c r="D702" t="s">
        <v>1164</v>
      </c>
      <c r="E702" s="4">
        <v>85.37</v>
      </c>
    </row>
    <row r="703" spans="1:5" x14ac:dyDescent="0.3">
      <c r="A703" t="s">
        <v>854</v>
      </c>
      <c r="B703" t="s">
        <v>1167</v>
      </c>
      <c r="C703" s="3">
        <v>43195</v>
      </c>
      <c r="D703" t="s">
        <v>1165</v>
      </c>
      <c r="E703" s="4">
        <v>27.5</v>
      </c>
    </row>
    <row r="704" spans="1:5" x14ac:dyDescent="0.3">
      <c r="A704" t="s">
        <v>855</v>
      </c>
      <c r="B704" t="s">
        <v>1166</v>
      </c>
      <c r="C704" s="3">
        <v>43195</v>
      </c>
      <c r="D704" t="s">
        <v>1158</v>
      </c>
      <c r="E704" s="4">
        <v>183.9</v>
      </c>
    </row>
    <row r="705" spans="1:5" x14ac:dyDescent="0.3">
      <c r="A705" t="s">
        <v>856</v>
      </c>
      <c r="B705" t="s">
        <v>1167</v>
      </c>
      <c r="C705" s="3">
        <v>43800</v>
      </c>
      <c r="D705" t="s">
        <v>1158</v>
      </c>
      <c r="E705" s="4">
        <v>192.76</v>
      </c>
    </row>
    <row r="706" spans="1:5" x14ac:dyDescent="0.3">
      <c r="A706" t="s">
        <v>857</v>
      </c>
      <c r="B706" t="s">
        <v>4</v>
      </c>
      <c r="C706" s="3">
        <v>43549</v>
      </c>
      <c r="D706" t="s">
        <v>1165</v>
      </c>
      <c r="E706" s="4">
        <v>21.01</v>
      </c>
    </row>
    <row r="707" spans="1:5" x14ac:dyDescent="0.3">
      <c r="A707" t="s">
        <v>858</v>
      </c>
      <c r="B707" t="s">
        <v>1167</v>
      </c>
      <c r="C707" s="3">
        <v>43549</v>
      </c>
      <c r="D707" t="s">
        <v>1162</v>
      </c>
      <c r="E707" s="4">
        <v>60.23</v>
      </c>
    </row>
    <row r="708" spans="1:5" x14ac:dyDescent="0.3">
      <c r="A708" t="s">
        <v>859</v>
      </c>
      <c r="B708" t="s">
        <v>1159</v>
      </c>
      <c r="C708" s="3">
        <v>43549</v>
      </c>
      <c r="D708" t="s">
        <v>1168</v>
      </c>
      <c r="E708" s="4">
        <v>116.27</v>
      </c>
    </row>
    <row r="709" spans="1:5" x14ac:dyDescent="0.3">
      <c r="A709" t="s">
        <v>860</v>
      </c>
      <c r="B709" t="s">
        <v>1159</v>
      </c>
      <c r="C709" s="3">
        <v>43195</v>
      </c>
      <c r="D709" t="s">
        <v>1161</v>
      </c>
      <c r="E709" s="4">
        <v>178.94</v>
      </c>
    </row>
    <row r="710" spans="1:5" x14ac:dyDescent="0.3">
      <c r="A710" t="s">
        <v>861</v>
      </c>
      <c r="B710" t="s">
        <v>1167</v>
      </c>
      <c r="C710" s="3">
        <v>43800</v>
      </c>
      <c r="D710" t="s">
        <v>1168</v>
      </c>
      <c r="E710" s="4">
        <v>140.77000000000001</v>
      </c>
    </row>
    <row r="711" spans="1:5" x14ac:dyDescent="0.3">
      <c r="A711" t="s">
        <v>862</v>
      </c>
      <c r="B711" t="s">
        <v>1166</v>
      </c>
      <c r="C711" s="3">
        <v>43845</v>
      </c>
      <c r="D711" t="s">
        <v>1158</v>
      </c>
      <c r="E711" s="4">
        <v>73.13</v>
      </c>
    </row>
    <row r="712" spans="1:5" x14ac:dyDescent="0.3">
      <c r="A712" t="s">
        <v>863</v>
      </c>
      <c r="B712" t="s">
        <v>1174</v>
      </c>
      <c r="C712" s="3">
        <v>43881</v>
      </c>
      <c r="D712" t="s">
        <v>1173</v>
      </c>
      <c r="E712" s="4">
        <v>190.49</v>
      </c>
    </row>
    <row r="713" spans="1:5" x14ac:dyDescent="0.3">
      <c r="A713" t="s">
        <v>864</v>
      </c>
      <c r="B713" t="s">
        <v>1159</v>
      </c>
      <c r="C713" s="3">
        <v>43845</v>
      </c>
      <c r="D713" t="s">
        <v>1168</v>
      </c>
      <c r="E713" s="4">
        <v>13.81</v>
      </c>
    </row>
    <row r="714" spans="1:5" x14ac:dyDescent="0.3">
      <c r="A714" t="s">
        <v>865</v>
      </c>
      <c r="B714" t="s">
        <v>1167</v>
      </c>
      <c r="C714" s="3">
        <v>43195</v>
      </c>
      <c r="D714" t="s">
        <v>1161</v>
      </c>
      <c r="E714" s="4">
        <v>26.34</v>
      </c>
    </row>
    <row r="715" spans="1:5" x14ac:dyDescent="0.3">
      <c r="A715" t="s">
        <v>866</v>
      </c>
      <c r="B715" t="s">
        <v>1166</v>
      </c>
      <c r="C715" s="3">
        <v>43549</v>
      </c>
      <c r="D715" t="s">
        <v>1161</v>
      </c>
      <c r="E715" s="4">
        <v>83.83</v>
      </c>
    </row>
    <row r="716" spans="1:5" x14ac:dyDescent="0.3">
      <c r="A716" t="s">
        <v>867</v>
      </c>
      <c r="B716" t="s">
        <v>4</v>
      </c>
      <c r="C716" s="3">
        <v>43881</v>
      </c>
      <c r="D716" t="s">
        <v>1162</v>
      </c>
      <c r="E716" s="4">
        <v>15.01</v>
      </c>
    </row>
    <row r="717" spans="1:5" x14ac:dyDescent="0.3">
      <c r="A717" t="s">
        <v>868</v>
      </c>
      <c r="B717" t="s">
        <v>1166</v>
      </c>
      <c r="C717" s="3">
        <v>43195</v>
      </c>
      <c r="D717" t="s">
        <v>1162</v>
      </c>
      <c r="E717" s="4">
        <v>156.32</v>
      </c>
    </row>
    <row r="718" spans="1:5" x14ac:dyDescent="0.3">
      <c r="A718" t="s">
        <v>869</v>
      </c>
      <c r="B718" t="s">
        <v>1159</v>
      </c>
      <c r="C718" s="3">
        <v>43195</v>
      </c>
      <c r="D718" t="s">
        <v>1164</v>
      </c>
      <c r="E718" s="4">
        <v>169.62</v>
      </c>
    </row>
    <row r="719" spans="1:5" x14ac:dyDescent="0.3">
      <c r="A719" t="s">
        <v>870</v>
      </c>
      <c r="B719" t="s">
        <v>1159</v>
      </c>
      <c r="C719" s="3">
        <v>43195</v>
      </c>
      <c r="D719" t="s">
        <v>1164</v>
      </c>
      <c r="E719" s="4">
        <v>114.76</v>
      </c>
    </row>
    <row r="720" spans="1:5" x14ac:dyDescent="0.3">
      <c r="A720" t="s">
        <v>871</v>
      </c>
      <c r="B720" t="s">
        <v>1160</v>
      </c>
      <c r="C720" s="3">
        <v>43881</v>
      </c>
      <c r="D720" t="s">
        <v>1168</v>
      </c>
      <c r="E720" s="4">
        <v>128.72999999999999</v>
      </c>
    </row>
    <row r="721" spans="1:5" x14ac:dyDescent="0.3">
      <c r="A721" t="s">
        <v>872</v>
      </c>
      <c r="B721" t="s">
        <v>1163</v>
      </c>
      <c r="C721" s="3">
        <v>43881</v>
      </c>
      <c r="D721" t="s">
        <v>1164</v>
      </c>
      <c r="E721" s="4">
        <v>156.58000000000001</v>
      </c>
    </row>
    <row r="722" spans="1:5" x14ac:dyDescent="0.3">
      <c r="A722" t="s">
        <v>873</v>
      </c>
      <c r="B722" t="s">
        <v>4</v>
      </c>
      <c r="C722" s="3">
        <v>43800</v>
      </c>
      <c r="D722" t="s">
        <v>1161</v>
      </c>
      <c r="E722" s="4">
        <v>120.65</v>
      </c>
    </row>
    <row r="723" spans="1:5" x14ac:dyDescent="0.3">
      <c r="A723" t="s">
        <v>874</v>
      </c>
      <c r="B723" t="s">
        <v>1163</v>
      </c>
      <c r="C723" s="3">
        <v>43800</v>
      </c>
      <c r="D723" t="s">
        <v>1168</v>
      </c>
      <c r="E723" s="4">
        <v>87.92</v>
      </c>
    </row>
    <row r="724" spans="1:5" x14ac:dyDescent="0.3">
      <c r="A724" t="s">
        <v>875</v>
      </c>
      <c r="B724" t="s">
        <v>1166</v>
      </c>
      <c r="C724" s="3">
        <v>43845</v>
      </c>
      <c r="D724" t="s">
        <v>1162</v>
      </c>
      <c r="E724" s="4">
        <v>80.91</v>
      </c>
    </row>
    <row r="725" spans="1:5" x14ac:dyDescent="0.3">
      <c r="A725" t="s">
        <v>876</v>
      </c>
      <c r="B725" t="s">
        <v>1167</v>
      </c>
      <c r="C725" s="3">
        <v>43881</v>
      </c>
      <c r="D725" t="s">
        <v>1158</v>
      </c>
      <c r="E725" s="4">
        <v>14.43</v>
      </c>
    </row>
    <row r="726" spans="1:5" x14ac:dyDescent="0.3">
      <c r="A726" t="s">
        <v>877</v>
      </c>
      <c r="B726" t="s">
        <v>1163</v>
      </c>
      <c r="C726" s="3">
        <v>43881</v>
      </c>
      <c r="D726" t="s">
        <v>1165</v>
      </c>
      <c r="E726" s="4">
        <v>155.94</v>
      </c>
    </row>
    <row r="727" spans="1:5" x14ac:dyDescent="0.3">
      <c r="A727" t="s">
        <v>878</v>
      </c>
      <c r="B727" t="s">
        <v>1167</v>
      </c>
      <c r="C727" s="3">
        <v>43881</v>
      </c>
      <c r="D727" t="s">
        <v>1164</v>
      </c>
      <c r="E727" s="4">
        <v>185.03</v>
      </c>
    </row>
    <row r="728" spans="1:5" x14ac:dyDescent="0.3">
      <c r="A728" t="s">
        <v>879</v>
      </c>
      <c r="B728" t="s">
        <v>1167</v>
      </c>
      <c r="C728" s="3">
        <v>43800</v>
      </c>
      <c r="D728" t="s">
        <v>1161</v>
      </c>
      <c r="E728" s="4">
        <v>68.72</v>
      </c>
    </row>
    <row r="729" spans="1:5" x14ac:dyDescent="0.3">
      <c r="A729" t="s">
        <v>880</v>
      </c>
      <c r="B729" t="s">
        <v>1163</v>
      </c>
      <c r="C729" s="3">
        <v>43195</v>
      </c>
      <c r="D729" t="s">
        <v>1158</v>
      </c>
      <c r="E729" s="4">
        <v>51.9</v>
      </c>
    </row>
    <row r="730" spans="1:5" x14ac:dyDescent="0.3">
      <c r="A730" t="s">
        <v>881</v>
      </c>
      <c r="B730" t="s">
        <v>1160</v>
      </c>
      <c r="C730" s="3">
        <v>43549</v>
      </c>
      <c r="D730" t="s">
        <v>1161</v>
      </c>
      <c r="E730" s="4">
        <v>115.26</v>
      </c>
    </row>
    <row r="731" spans="1:5" x14ac:dyDescent="0.3">
      <c r="A731" t="s">
        <v>882</v>
      </c>
      <c r="B731" t="s">
        <v>1163</v>
      </c>
      <c r="C731" s="3">
        <v>43800</v>
      </c>
      <c r="D731" t="s">
        <v>1164</v>
      </c>
      <c r="E731" s="4">
        <v>191.03</v>
      </c>
    </row>
    <row r="732" spans="1:5" x14ac:dyDescent="0.3">
      <c r="A732" t="s">
        <v>883</v>
      </c>
      <c r="B732" t="s">
        <v>1160</v>
      </c>
      <c r="C732" s="3">
        <v>43881</v>
      </c>
      <c r="D732" t="s">
        <v>1161</v>
      </c>
      <c r="E732" s="4">
        <v>161.32</v>
      </c>
    </row>
    <row r="733" spans="1:5" x14ac:dyDescent="0.3">
      <c r="A733" t="s">
        <v>884</v>
      </c>
      <c r="B733" t="s">
        <v>1166</v>
      </c>
      <c r="C733" s="3">
        <v>43800</v>
      </c>
      <c r="D733" t="s">
        <v>1161</v>
      </c>
      <c r="E733" s="4">
        <v>61.68</v>
      </c>
    </row>
    <row r="734" spans="1:5" x14ac:dyDescent="0.3">
      <c r="A734" t="s">
        <v>885</v>
      </c>
      <c r="B734" t="s">
        <v>1166</v>
      </c>
      <c r="C734" s="3">
        <v>43845</v>
      </c>
      <c r="D734" t="s">
        <v>1165</v>
      </c>
      <c r="E734" s="4">
        <v>85.63</v>
      </c>
    </row>
    <row r="735" spans="1:5" x14ac:dyDescent="0.3">
      <c r="A735" t="s">
        <v>886</v>
      </c>
      <c r="B735" t="s">
        <v>1160</v>
      </c>
      <c r="C735" s="3">
        <v>43881</v>
      </c>
      <c r="D735" t="s">
        <v>1165</v>
      </c>
      <c r="E735" s="4">
        <v>149.30000000000001</v>
      </c>
    </row>
    <row r="736" spans="1:5" x14ac:dyDescent="0.3">
      <c r="A736" t="s">
        <v>887</v>
      </c>
      <c r="B736" t="s">
        <v>1163</v>
      </c>
      <c r="C736" s="3">
        <v>43845</v>
      </c>
      <c r="D736" t="s">
        <v>1158</v>
      </c>
      <c r="E736" s="4">
        <v>21.09</v>
      </c>
    </row>
    <row r="737" spans="1:5" x14ac:dyDescent="0.3">
      <c r="A737" t="s">
        <v>888</v>
      </c>
      <c r="B737" t="s">
        <v>4</v>
      </c>
      <c r="C737" s="3">
        <v>43881</v>
      </c>
      <c r="D737" t="s">
        <v>1164</v>
      </c>
      <c r="E737" s="4">
        <v>69.42</v>
      </c>
    </row>
    <row r="738" spans="1:5" x14ac:dyDescent="0.3">
      <c r="A738" t="s">
        <v>889</v>
      </c>
      <c r="B738" t="s">
        <v>1159</v>
      </c>
      <c r="C738" s="3">
        <v>43800</v>
      </c>
      <c r="D738" t="s">
        <v>1164</v>
      </c>
      <c r="E738" s="4">
        <v>144.41</v>
      </c>
    </row>
    <row r="739" spans="1:5" x14ac:dyDescent="0.3">
      <c r="A739" t="s">
        <v>890</v>
      </c>
      <c r="B739" t="s">
        <v>1160</v>
      </c>
      <c r="C739" s="3">
        <v>43195</v>
      </c>
      <c r="D739" t="s">
        <v>1164</v>
      </c>
      <c r="E739" s="4">
        <v>61.32</v>
      </c>
    </row>
    <row r="740" spans="1:5" x14ac:dyDescent="0.3">
      <c r="A740" t="s">
        <v>891</v>
      </c>
      <c r="B740" t="s">
        <v>1160</v>
      </c>
      <c r="C740" s="3">
        <v>43549</v>
      </c>
      <c r="D740" t="s">
        <v>1168</v>
      </c>
      <c r="E740" s="4">
        <v>60.67</v>
      </c>
    </row>
    <row r="741" spans="1:5" x14ac:dyDescent="0.3">
      <c r="A741" t="s">
        <v>892</v>
      </c>
      <c r="B741" t="s">
        <v>1167</v>
      </c>
      <c r="C741" s="3">
        <v>43845</v>
      </c>
      <c r="D741" t="s">
        <v>1162</v>
      </c>
      <c r="E741" s="4">
        <v>39.869999999999997</v>
      </c>
    </row>
    <row r="742" spans="1:5" x14ac:dyDescent="0.3">
      <c r="A742" t="s">
        <v>893</v>
      </c>
      <c r="B742" t="s">
        <v>1167</v>
      </c>
      <c r="C742" s="3">
        <v>43800</v>
      </c>
      <c r="D742" t="s">
        <v>1162</v>
      </c>
      <c r="E742" s="4">
        <v>60.52</v>
      </c>
    </row>
    <row r="743" spans="1:5" x14ac:dyDescent="0.3">
      <c r="A743" t="s">
        <v>894</v>
      </c>
      <c r="B743" t="s">
        <v>1163</v>
      </c>
      <c r="C743" s="3">
        <v>43195</v>
      </c>
      <c r="D743" t="s">
        <v>1161</v>
      </c>
      <c r="E743" s="4">
        <v>171.13</v>
      </c>
    </row>
    <row r="744" spans="1:5" x14ac:dyDescent="0.3">
      <c r="A744" t="s">
        <v>895</v>
      </c>
      <c r="B744" t="s">
        <v>1163</v>
      </c>
      <c r="C744" s="3">
        <v>43800</v>
      </c>
      <c r="D744" t="s">
        <v>1161</v>
      </c>
      <c r="E744" s="4">
        <v>116.99</v>
      </c>
    </row>
    <row r="745" spans="1:5" x14ac:dyDescent="0.3">
      <c r="A745" t="s">
        <v>896</v>
      </c>
      <c r="B745" t="s">
        <v>1167</v>
      </c>
      <c r="C745" s="3">
        <v>43845</v>
      </c>
      <c r="D745" t="s">
        <v>1164</v>
      </c>
      <c r="E745" s="4">
        <v>107.53</v>
      </c>
    </row>
    <row r="746" spans="1:5" x14ac:dyDescent="0.3">
      <c r="A746" t="s">
        <v>897</v>
      </c>
      <c r="B746" t="s">
        <v>4</v>
      </c>
      <c r="C746" s="3">
        <v>43549</v>
      </c>
      <c r="D746" t="s">
        <v>1161</v>
      </c>
      <c r="E746" s="4">
        <v>30.22</v>
      </c>
    </row>
    <row r="747" spans="1:5" x14ac:dyDescent="0.3">
      <c r="A747" t="s">
        <v>898</v>
      </c>
      <c r="B747" t="s">
        <v>1160</v>
      </c>
      <c r="C747" s="3">
        <v>43800</v>
      </c>
      <c r="D747" t="s">
        <v>1161</v>
      </c>
      <c r="E747" s="4">
        <v>134.69999999999999</v>
      </c>
    </row>
    <row r="748" spans="1:5" x14ac:dyDescent="0.3">
      <c r="A748" t="s">
        <v>899</v>
      </c>
      <c r="B748" t="s">
        <v>1166</v>
      </c>
      <c r="C748" s="3">
        <v>43881</v>
      </c>
      <c r="D748" t="s">
        <v>1168</v>
      </c>
      <c r="E748" s="4">
        <v>160.63999999999999</v>
      </c>
    </row>
    <row r="749" spans="1:5" x14ac:dyDescent="0.3">
      <c r="A749" t="s">
        <v>900</v>
      </c>
      <c r="B749" t="s">
        <v>1159</v>
      </c>
      <c r="C749" s="3">
        <v>43195</v>
      </c>
      <c r="D749" t="s">
        <v>1164</v>
      </c>
      <c r="E749" s="4">
        <v>198.18</v>
      </c>
    </row>
    <row r="750" spans="1:5" x14ac:dyDescent="0.3">
      <c r="A750" t="s">
        <v>901</v>
      </c>
      <c r="B750" t="s">
        <v>4</v>
      </c>
      <c r="C750" s="3">
        <v>43800</v>
      </c>
      <c r="D750" t="s">
        <v>1162</v>
      </c>
      <c r="E750" s="4">
        <v>109.9</v>
      </c>
    </row>
    <row r="751" spans="1:5" x14ac:dyDescent="0.3">
      <c r="A751" t="s">
        <v>902</v>
      </c>
      <c r="B751" t="s">
        <v>1160</v>
      </c>
      <c r="C751" s="3">
        <v>43195</v>
      </c>
      <c r="D751" t="s">
        <v>1168</v>
      </c>
      <c r="E751" s="4">
        <v>24.01</v>
      </c>
    </row>
    <row r="752" spans="1:5" x14ac:dyDescent="0.3">
      <c r="A752" t="s">
        <v>903</v>
      </c>
      <c r="B752" t="s">
        <v>1159</v>
      </c>
      <c r="C752" s="3">
        <v>43881</v>
      </c>
      <c r="D752" t="s">
        <v>1158</v>
      </c>
      <c r="E752" s="4">
        <v>164.89</v>
      </c>
    </row>
    <row r="753" spans="1:5" x14ac:dyDescent="0.3">
      <c r="A753" t="s">
        <v>904</v>
      </c>
      <c r="B753" t="s">
        <v>1163</v>
      </c>
      <c r="C753" s="3">
        <v>43549</v>
      </c>
      <c r="D753" t="s">
        <v>1164</v>
      </c>
      <c r="E753" s="4">
        <v>16.36</v>
      </c>
    </row>
    <row r="754" spans="1:5" x14ac:dyDescent="0.3">
      <c r="A754" t="s">
        <v>905</v>
      </c>
      <c r="B754" t="s">
        <v>1159</v>
      </c>
      <c r="C754" s="3">
        <v>43549</v>
      </c>
      <c r="D754" t="s">
        <v>1158</v>
      </c>
      <c r="E754" s="4">
        <v>116.69</v>
      </c>
    </row>
    <row r="755" spans="1:5" x14ac:dyDescent="0.3">
      <c r="A755" t="s">
        <v>906</v>
      </c>
      <c r="B755" t="s">
        <v>1159</v>
      </c>
      <c r="C755" s="3">
        <v>43881</v>
      </c>
      <c r="D755" t="s">
        <v>1165</v>
      </c>
      <c r="E755" s="4">
        <v>92.82</v>
      </c>
    </row>
    <row r="756" spans="1:5" x14ac:dyDescent="0.3">
      <c r="A756" t="s">
        <v>907</v>
      </c>
      <c r="B756" t="s">
        <v>1167</v>
      </c>
      <c r="C756" s="3">
        <v>43195</v>
      </c>
      <c r="D756" t="s">
        <v>1165</v>
      </c>
      <c r="E756" s="4">
        <v>92.11</v>
      </c>
    </row>
    <row r="757" spans="1:5" x14ac:dyDescent="0.3">
      <c r="A757" t="s">
        <v>908</v>
      </c>
      <c r="B757" t="s">
        <v>1160</v>
      </c>
      <c r="C757" s="3">
        <v>43800</v>
      </c>
      <c r="D757" t="s">
        <v>1158</v>
      </c>
      <c r="E757" s="4">
        <v>11.46</v>
      </c>
    </row>
    <row r="758" spans="1:5" x14ac:dyDescent="0.3">
      <c r="A758" t="s">
        <v>909</v>
      </c>
      <c r="B758" t="s">
        <v>1166</v>
      </c>
      <c r="C758" s="3">
        <v>43881</v>
      </c>
      <c r="D758" t="s">
        <v>1165</v>
      </c>
      <c r="E758" s="4">
        <v>49.76</v>
      </c>
    </row>
    <row r="759" spans="1:5" x14ac:dyDescent="0.3">
      <c r="A759" t="s">
        <v>910</v>
      </c>
      <c r="B759" t="s">
        <v>1170</v>
      </c>
      <c r="C759" s="3">
        <v>43845</v>
      </c>
      <c r="D759" t="s">
        <v>1169</v>
      </c>
      <c r="E759" s="4">
        <v>80</v>
      </c>
    </row>
    <row r="760" spans="1:5" x14ac:dyDescent="0.3">
      <c r="A760" t="s">
        <v>911</v>
      </c>
      <c r="B760" t="s">
        <v>1166</v>
      </c>
      <c r="C760" s="3">
        <v>43195</v>
      </c>
      <c r="D760" t="s">
        <v>1162</v>
      </c>
      <c r="E760" s="4">
        <v>186.91</v>
      </c>
    </row>
    <row r="761" spans="1:5" x14ac:dyDescent="0.3">
      <c r="A761" t="s">
        <v>912</v>
      </c>
      <c r="B761" t="s">
        <v>1166</v>
      </c>
      <c r="C761" s="3">
        <v>43549</v>
      </c>
      <c r="D761" t="s">
        <v>1161</v>
      </c>
      <c r="E761" s="4">
        <v>154.87</v>
      </c>
    </row>
    <row r="762" spans="1:5" x14ac:dyDescent="0.3">
      <c r="A762" t="s">
        <v>913</v>
      </c>
      <c r="B762" t="s">
        <v>1160</v>
      </c>
      <c r="C762" s="3">
        <v>43881</v>
      </c>
      <c r="D762" t="s">
        <v>1165</v>
      </c>
      <c r="E762" s="4">
        <v>54.55</v>
      </c>
    </row>
    <row r="763" spans="1:5" x14ac:dyDescent="0.3">
      <c r="A763" t="s">
        <v>914</v>
      </c>
      <c r="B763" t="s">
        <v>1167</v>
      </c>
      <c r="C763" s="3">
        <v>43549</v>
      </c>
      <c r="D763" t="s">
        <v>1162</v>
      </c>
      <c r="E763" s="4">
        <v>29.42</v>
      </c>
    </row>
    <row r="764" spans="1:5" x14ac:dyDescent="0.3">
      <c r="A764" t="s">
        <v>915</v>
      </c>
      <c r="B764" t="s">
        <v>1160</v>
      </c>
      <c r="C764" s="3">
        <v>43195</v>
      </c>
      <c r="D764" t="s">
        <v>1165</v>
      </c>
      <c r="E764" s="4">
        <v>120.09</v>
      </c>
    </row>
    <row r="765" spans="1:5" x14ac:dyDescent="0.3">
      <c r="A765" t="s">
        <v>916</v>
      </c>
      <c r="B765" t="s">
        <v>1167</v>
      </c>
      <c r="C765" s="3">
        <v>43549</v>
      </c>
      <c r="D765" t="s">
        <v>1165</v>
      </c>
      <c r="E765" s="4">
        <v>72.680000000000007</v>
      </c>
    </row>
    <row r="766" spans="1:5" x14ac:dyDescent="0.3">
      <c r="A766" t="s">
        <v>917</v>
      </c>
      <c r="B766" t="s">
        <v>1163</v>
      </c>
      <c r="C766" s="3">
        <v>43881</v>
      </c>
      <c r="D766" t="s">
        <v>1162</v>
      </c>
      <c r="E766" s="4">
        <v>81.040000000000006</v>
      </c>
    </row>
    <row r="767" spans="1:5" x14ac:dyDescent="0.3">
      <c r="A767" t="s">
        <v>918</v>
      </c>
      <c r="B767" t="s">
        <v>1159</v>
      </c>
      <c r="C767" s="3">
        <v>43195</v>
      </c>
      <c r="D767" t="s">
        <v>1165</v>
      </c>
      <c r="E767" s="4">
        <v>69.010000000000005</v>
      </c>
    </row>
    <row r="768" spans="1:5" x14ac:dyDescent="0.3">
      <c r="A768" t="s">
        <v>919</v>
      </c>
      <c r="B768" t="s">
        <v>4</v>
      </c>
      <c r="C768" s="3">
        <v>43845</v>
      </c>
      <c r="D768" t="s">
        <v>1164</v>
      </c>
      <c r="E768" s="4">
        <v>60.25</v>
      </c>
    </row>
    <row r="769" spans="1:5" x14ac:dyDescent="0.3">
      <c r="A769" t="s">
        <v>920</v>
      </c>
      <c r="B769" t="s">
        <v>1159</v>
      </c>
      <c r="C769" s="3">
        <v>43881</v>
      </c>
      <c r="D769" t="s">
        <v>1165</v>
      </c>
      <c r="E769" s="4">
        <v>135.61000000000001</v>
      </c>
    </row>
    <row r="770" spans="1:5" x14ac:dyDescent="0.3">
      <c r="A770" t="s">
        <v>921</v>
      </c>
      <c r="B770" t="s">
        <v>1166</v>
      </c>
      <c r="C770" s="3">
        <v>43800</v>
      </c>
      <c r="D770" t="s">
        <v>1165</v>
      </c>
      <c r="E770" s="4">
        <v>75.760000000000005</v>
      </c>
    </row>
    <row r="771" spans="1:5" x14ac:dyDescent="0.3">
      <c r="A771" t="s">
        <v>922</v>
      </c>
      <c r="B771" t="s">
        <v>1159</v>
      </c>
      <c r="C771" s="3">
        <v>43881</v>
      </c>
      <c r="D771" t="s">
        <v>1164</v>
      </c>
      <c r="E771" s="4">
        <v>191.58</v>
      </c>
    </row>
    <row r="772" spans="1:5" x14ac:dyDescent="0.3">
      <c r="A772" t="s">
        <v>923</v>
      </c>
      <c r="B772" t="s">
        <v>1160</v>
      </c>
      <c r="C772" s="3">
        <v>43195</v>
      </c>
      <c r="D772" t="s">
        <v>1162</v>
      </c>
      <c r="E772" s="4">
        <v>111.11</v>
      </c>
    </row>
    <row r="773" spans="1:5" x14ac:dyDescent="0.3">
      <c r="A773" t="s">
        <v>924</v>
      </c>
      <c r="B773" t="s">
        <v>1167</v>
      </c>
      <c r="C773" s="3">
        <v>43881</v>
      </c>
      <c r="D773" t="s">
        <v>1162</v>
      </c>
      <c r="E773" s="4">
        <v>54.98</v>
      </c>
    </row>
    <row r="774" spans="1:5" x14ac:dyDescent="0.3">
      <c r="A774" t="s">
        <v>925</v>
      </c>
      <c r="B774" t="s">
        <v>1163</v>
      </c>
      <c r="C774" s="3">
        <v>43845</v>
      </c>
      <c r="D774" t="s">
        <v>1162</v>
      </c>
      <c r="E774" s="4">
        <v>89.7</v>
      </c>
    </row>
    <row r="775" spans="1:5" x14ac:dyDescent="0.3">
      <c r="A775" t="s">
        <v>926</v>
      </c>
      <c r="B775" t="s">
        <v>1163</v>
      </c>
      <c r="C775" s="3">
        <v>43845</v>
      </c>
      <c r="D775" t="s">
        <v>1168</v>
      </c>
      <c r="E775" s="4">
        <v>74.61</v>
      </c>
    </row>
    <row r="776" spans="1:5" x14ac:dyDescent="0.3">
      <c r="A776" t="s">
        <v>927</v>
      </c>
      <c r="B776" t="s">
        <v>1163</v>
      </c>
      <c r="C776" s="3">
        <v>43800</v>
      </c>
      <c r="D776" t="s">
        <v>1162</v>
      </c>
      <c r="E776" s="4">
        <v>187.73</v>
      </c>
    </row>
    <row r="777" spans="1:5" x14ac:dyDescent="0.3">
      <c r="A777" t="s">
        <v>928</v>
      </c>
      <c r="B777" t="s">
        <v>1166</v>
      </c>
      <c r="C777" s="3">
        <v>43549</v>
      </c>
      <c r="D777" t="s">
        <v>1162</v>
      </c>
      <c r="E777" s="4">
        <v>78.56</v>
      </c>
    </row>
    <row r="778" spans="1:5" x14ac:dyDescent="0.3">
      <c r="A778" t="s">
        <v>929</v>
      </c>
      <c r="B778" t="s">
        <v>1167</v>
      </c>
      <c r="C778" s="3">
        <v>43195</v>
      </c>
      <c r="D778" t="s">
        <v>1161</v>
      </c>
      <c r="E778" s="4">
        <v>158.57</v>
      </c>
    </row>
    <row r="779" spans="1:5" x14ac:dyDescent="0.3">
      <c r="A779" t="s">
        <v>930</v>
      </c>
      <c r="B779" t="s">
        <v>1166</v>
      </c>
      <c r="C779" s="3">
        <v>43195</v>
      </c>
      <c r="D779" t="s">
        <v>1165</v>
      </c>
      <c r="E779" s="4">
        <v>184</v>
      </c>
    </row>
    <row r="780" spans="1:5" x14ac:dyDescent="0.3">
      <c r="A780" t="s">
        <v>931</v>
      </c>
      <c r="B780" t="s">
        <v>1163</v>
      </c>
      <c r="C780" s="3">
        <v>43549</v>
      </c>
      <c r="D780" t="s">
        <v>1158</v>
      </c>
      <c r="E780" s="4">
        <v>129.72</v>
      </c>
    </row>
    <row r="781" spans="1:5" x14ac:dyDescent="0.3">
      <c r="A781" t="s">
        <v>932</v>
      </c>
      <c r="B781" t="s">
        <v>1160</v>
      </c>
      <c r="C781" s="3">
        <v>43845</v>
      </c>
      <c r="D781" t="s">
        <v>1164</v>
      </c>
      <c r="E781" s="4">
        <v>75.06</v>
      </c>
    </row>
    <row r="782" spans="1:5" x14ac:dyDescent="0.3">
      <c r="A782" t="s">
        <v>933</v>
      </c>
      <c r="B782" t="s">
        <v>1160</v>
      </c>
      <c r="C782" s="3">
        <v>43845</v>
      </c>
      <c r="D782" t="s">
        <v>1161</v>
      </c>
      <c r="E782" s="4">
        <v>187.76</v>
      </c>
    </row>
    <row r="783" spans="1:5" x14ac:dyDescent="0.3">
      <c r="A783" t="s">
        <v>934</v>
      </c>
      <c r="B783" t="s">
        <v>1172</v>
      </c>
      <c r="C783" s="3">
        <v>43881</v>
      </c>
      <c r="D783" t="s">
        <v>1171</v>
      </c>
      <c r="E783" s="4">
        <v>30</v>
      </c>
    </row>
    <row r="784" spans="1:5" x14ac:dyDescent="0.3">
      <c r="A784" t="s">
        <v>935</v>
      </c>
      <c r="B784" t="s">
        <v>4</v>
      </c>
      <c r="C784" s="3">
        <v>43800</v>
      </c>
      <c r="D784" t="s">
        <v>1162</v>
      </c>
      <c r="E784" s="4">
        <v>130.44</v>
      </c>
    </row>
    <row r="785" spans="1:5" x14ac:dyDescent="0.3">
      <c r="A785" t="s">
        <v>936</v>
      </c>
      <c r="B785" t="s">
        <v>1160</v>
      </c>
      <c r="C785" s="3">
        <v>43800</v>
      </c>
      <c r="D785" t="s">
        <v>1158</v>
      </c>
      <c r="E785" s="4">
        <v>34.479999999999997</v>
      </c>
    </row>
    <row r="786" spans="1:5" x14ac:dyDescent="0.3">
      <c r="A786" t="s">
        <v>937</v>
      </c>
      <c r="B786" t="s">
        <v>4</v>
      </c>
      <c r="C786" s="3">
        <v>43800</v>
      </c>
      <c r="D786" t="s">
        <v>1165</v>
      </c>
      <c r="E786" s="4">
        <v>170.94</v>
      </c>
    </row>
    <row r="787" spans="1:5" x14ac:dyDescent="0.3">
      <c r="A787" t="s">
        <v>938</v>
      </c>
      <c r="B787" t="s">
        <v>1167</v>
      </c>
      <c r="C787" s="3">
        <v>43881</v>
      </c>
      <c r="D787" t="s">
        <v>1164</v>
      </c>
      <c r="E787" s="4">
        <v>183.85</v>
      </c>
    </row>
    <row r="788" spans="1:5" x14ac:dyDescent="0.3">
      <c r="A788" t="s">
        <v>939</v>
      </c>
      <c r="B788" t="s">
        <v>1159</v>
      </c>
      <c r="C788" s="3">
        <v>43800</v>
      </c>
      <c r="D788" t="s">
        <v>1165</v>
      </c>
      <c r="E788" s="4">
        <v>157.79</v>
      </c>
    </row>
    <row r="789" spans="1:5" x14ac:dyDescent="0.3">
      <c r="A789" t="s">
        <v>940</v>
      </c>
      <c r="B789" t="s">
        <v>1159</v>
      </c>
      <c r="C789" s="3">
        <v>43549</v>
      </c>
      <c r="D789" t="s">
        <v>1164</v>
      </c>
      <c r="E789" s="4">
        <v>71.510000000000005</v>
      </c>
    </row>
    <row r="790" spans="1:5" x14ac:dyDescent="0.3">
      <c r="A790" t="s">
        <v>941</v>
      </c>
      <c r="B790" t="s">
        <v>1163</v>
      </c>
      <c r="C790" s="3">
        <v>43881</v>
      </c>
      <c r="D790" t="s">
        <v>1162</v>
      </c>
      <c r="E790" s="4">
        <v>159.79</v>
      </c>
    </row>
    <row r="791" spans="1:5" x14ac:dyDescent="0.3">
      <c r="A791" t="s">
        <v>942</v>
      </c>
      <c r="B791" t="s">
        <v>1160</v>
      </c>
      <c r="C791" s="3">
        <v>43549</v>
      </c>
      <c r="D791" t="s">
        <v>1161</v>
      </c>
      <c r="E791" s="4">
        <v>99.4</v>
      </c>
    </row>
    <row r="792" spans="1:5" x14ac:dyDescent="0.3">
      <c r="A792" t="s">
        <v>943</v>
      </c>
      <c r="B792" t="s">
        <v>1163</v>
      </c>
      <c r="C792" s="3">
        <v>43881</v>
      </c>
      <c r="D792" t="s">
        <v>1158</v>
      </c>
      <c r="E792" s="4">
        <v>120.86</v>
      </c>
    </row>
    <row r="793" spans="1:5" x14ac:dyDescent="0.3">
      <c r="A793" t="s">
        <v>944</v>
      </c>
      <c r="B793" t="s">
        <v>4</v>
      </c>
      <c r="C793" s="3">
        <v>43800</v>
      </c>
      <c r="D793" t="s">
        <v>1158</v>
      </c>
      <c r="E793" s="4">
        <v>77.92</v>
      </c>
    </row>
    <row r="794" spans="1:5" x14ac:dyDescent="0.3">
      <c r="A794" t="s">
        <v>945</v>
      </c>
      <c r="B794" t="s">
        <v>1159</v>
      </c>
      <c r="C794" s="3">
        <v>43549</v>
      </c>
      <c r="D794" t="s">
        <v>1162</v>
      </c>
      <c r="E794" s="4">
        <v>154.69999999999999</v>
      </c>
    </row>
    <row r="795" spans="1:5" x14ac:dyDescent="0.3">
      <c r="A795" t="s">
        <v>946</v>
      </c>
      <c r="B795" t="s">
        <v>4</v>
      </c>
      <c r="C795" s="3">
        <v>43549</v>
      </c>
      <c r="D795" t="s">
        <v>1162</v>
      </c>
      <c r="E795" s="4">
        <v>10.41</v>
      </c>
    </row>
    <row r="796" spans="1:5" x14ac:dyDescent="0.3">
      <c r="A796" t="s">
        <v>947</v>
      </c>
      <c r="B796" t="s">
        <v>1166</v>
      </c>
      <c r="C796" s="3">
        <v>43549</v>
      </c>
      <c r="D796" t="s">
        <v>1162</v>
      </c>
      <c r="E796" s="4">
        <v>113.05</v>
      </c>
    </row>
    <row r="797" spans="1:5" x14ac:dyDescent="0.3">
      <c r="A797" t="s">
        <v>948</v>
      </c>
      <c r="B797" t="s">
        <v>4</v>
      </c>
      <c r="C797" s="3">
        <v>43881</v>
      </c>
      <c r="D797" t="s">
        <v>1168</v>
      </c>
      <c r="E797" s="4">
        <v>184.46</v>
      </c>
    </row>
    <row r="798" spans="1:5" x14ac:dyDescent="0.3">
      <c r="A798" t="s">
        <v>949</v>
      </c>
      <c r="B798" t="s">
        <v>1159</v>
      </c>
      <c r="C798" s="3">
        <v>43195</v>
      </c>
      <c r="D798" t="s">
        <v>1168</v>
      </c>
      <c r="E798" s="4">
        <v>10.16</v>
      </c>
    </row>
    <row r="799" spans="1:5" x14ac:dyDescent="0.3">
      <c r="A799" t="s">
        <v>950</v>
      </c>
      <c r="B799" t="s">
        <v>1166</v>
      </c>
      <c r="C799" s="3">
        <v>43800</v>
      </c>
      <c r="D799" t="s">
        <v>1162</v>
      </c>
      <c r="E799" s="4">
        <v>41.71</v>
      </c>
    </row>
    <row r="800" spans="1:5" x14ac:dyDescent="0.3">
      <c r="A800" t="s">
        <v>951</v>
      </c>
      <c r="B800" t="s">
        <v>1160</v>
      </c>
      <c r="C800" s="3">
        <v>43549</v>
      </c>
      <c r="D800" t="s">
        <v>1162</v>
      </c>
      <c r="E800" s="4">
        <v>56.2</v>
      </c>
    </row>
    <row r="801" spans="1:5" x14ac:dyDescent="0.3">
      <c r="A801" t="s">
        <v>952</v>
      </c>
      <c r="B801" t="s">
        <v>1159</v>
      </c>
      <c r="C801" s="3">
        <v>43195</v>
      </c>
      <c r="D801" t="s">
        <v>1161</v>
      </c>
      <c r="E801" s="4">
        <v>177.37</v>
      </c>
    </row>
    <row r="802" spans="1:5" x14ac:dyDescent="0.3">
      <c r="A802" t="s">
        <v>953</v>
      </c>
      <c r="B802" t="s">
        <v>4</v>
      </c>
      <c r="C802" s="3">
        <v>43800</v>
      </c>
      <c r="D802" t="s">
        <v>1165</v>
      </c>
      <c r="E802" s="4">
        <v>167.21</v>
      </c>
    </row>
    <row r="803" spans="1:5" x14ac:dyDescent="0.3">
      <c r="A803" t="s">
        <v>954</v>
      </c>
      <c r="B803" t="s">
        <v>1166</v>
      </c>
      <c r="C803" s="3">
        <v>43800</v>
      </c>
      <c r="D803" t="s">
        <v>1161</v>
      </c>
      <c r="E803" s="4">
        <v>167.01</v>
      </c>
    </row>
    <row r="804" spans="1:5" x14ac:dyDescent="0.3">
      <c r="A804" t="s">
        <v>955</v>
      </c>
      <c r="B804" t="s">
        <v>1167</v>
      </c>
      <c r="C804" s="3">
        <v>43549</v>
      </c>
      <c r="D804" t="s">
        <v>1168</v>
      </c>
      <c r="E804" s="4">
        <v>133.56</v>
      </c>
    </row>
    <row r="805" spans="1:5" x14ac:dyDescent="0.3">
      <c r="A805" t="s">
        <v>956</v>
      </c>
      <c r="B805" t="s">
        <v>1166</v>
      </c>
      <c r="C805" s="3">
        <v>43549</v>
      </c>
      <c r="D805" t="s">
        <v>1164</v>
      </c>
      <c r="E805" s="4">
        <v>186.63</v>
      </c>
    </row>
    <row r="806" spans="1:5" x14ac:dyDescent="0.3">
      <c r="A806" t="s">
        <v>957</v>
      </c>
      <c r="B806" t="s">
        <v>1159</v>
      </c>
      <c r="C806" s="3">
        <v>43881</v>
      </c>
      <c r="D806" t="s">
        <v>1165</v>
      </c>
      <c r="E806" s="4">
        <v>171.19</v>
      </c>
    </row>
    <row r="807" spans="1:5" x14ac:dyDescent="0.3">
      <c r="A807" t="s">
        <v>958</v>
      </c>
      <c r="B807" t="s">
        <v>1167</v>
      </c>
      <c r="C807" s="3">
        <v>43195</v>
      </c>
      <c r="D807" t="s">
        <v>1158</v>
      </c>
      <c r="E807" s="4">
        <v>101.44</v>
      </c>
    </row>
    <row r="808" spans="1:5" x14ac:dyDescent="0.3">
      <c r="A808" t="s">
        <v>959</v>
      </c>
      <c r="B808" t="s">
        <v>1160</v>
      </c>
      <c r="C808" s="3">
        <v>43195</v>
      </c>
      <c r="D808" t="s">
        <v>1158</v>
      </c>
      <c r="E808" s="4">
        <v>154.63999999999999</v>
      </c>
    </row>
    <row r="809" spans="1:5" x14ac:dyDescent="0.3">
      <c r="A809" t="s">
        <v>960</v>
      </c>
      <c r="B809" t="s">
        <v>1159</v>
      </c>
      <c r="C809" s="3">
        <v>43549</v>
      </c>
      <c r="D809" t="s">
        <v>1158</v>
      </c>
      <c r="E809" s="4">
        <v>68.459999999999994</v>
      </c>
    </row>
    <row r="810" spans="1:5" x14ac:dyDescent="0.3">
      <c r="A810" t="s">
        <v>961</v>
      </c>
      <c r="B810" t="s">
        <v>1166</v>
      </c>
      <c r="C810" s="3">
        <v>43800</v>
      </c>
      <c r="D810" t="s">
        <v>1168</v>
      </c>
      <c r="E810" s="4">
        <v>169.1</v>
      </c>
    </row>
    <row r="811" spans="1:5" x14ac:dyDescent="0.3">
      <c r="A811" t="s">
        <v>962</v>
      </c>
      <c r="B811" t="s">
        <v>1160</v>
      </c>
      <c r="C811" s="3">
        <v>43549</v>
      </c>
      <c r="D811" t="s">
        <v>1161</v>
      </c>
      <c r="E811" s="4">
        <v>29.3</v>
      </c>
    </row>
    <row r="812" spans="1:5" x14ac:dyDescent="0.3">
      <c r="A812" t="s">
        <v>963</v>
      </c>
      <c r="B812" t="s">
        <v>1159</v>
      </c>
      <c r="C812" s="3">
        <v>43800</v>
      </c>
      <c r="D812" t="s">
        <v>1158</v>
      </c>
      <c r="E812" s="4">
        <v>104.72</v>
      </c>
    </row>
    <row r="813" spans="1:5" x14ac:dyDescent="0.3">
      <c r="A813" t="s">
        <v>964</v>
      </c>
      <c r="B813" t="s">
        <v>1159</v>
      </c>
      <c r="C813" s="3">
        <v>43800</v>
      </c>
      <c r="D813" t="s">
        <v>1162</v>
      </c>
      <c r="E813" s="4">
        <v>182.7</v>
      </c>
    </row>
    <row r="814" spans="1:5" x14ac:dyDescent="0.3">
      <c r="A814" t="s">
        <v>965</v>
      </c>
      <c r="B814" t="s">
        <v>4</v>
      </c>
      <c r="C814" s="3">
        <v>43549</v>
      </c>
      <c r="D814" t="s">
        <v>1164</v>
      </c>
      <c r="E814" s="4">
        <v>175.45</v>
      </c>
    </row>
    <row r="815" spans="1:5" x14ac:dyDescent="0.3">
      <c r="A815" t="s">
        <v>966</v>
      </c>
      <c r="B815" t="s">
        <v>1160</v>
      </c>
      <c r="C815" s="3">
        <v>43845</v>
      </c>
      <c r="D815" t="s">
        <v>1162</v>
      </c>
      <c r="E815" s="4">
        <v>177.81</v>
      </c>
    </row>
    <row r="816" spans="1:5" x14ac:dyDescent="0.3">
      <c r="A816" t="s">
        <v>967</v>
      </c>
      <c r="B816" t="s">
        <v>1163</v>
      </c>
      <c r="C816" s="3">
        <v>43195</v>
      </c>
      <c r="D816" t="s">
        <v>1158</v>
      </c>
      <c r="E816" s="4">
        <v>169.9</v>
      </c>
    </row>
    <row r="817" spans="1:5" x14ac:dyDescent="0.3">
      <c r="A817" t="s">
        <v>968</v>
      </c>
      <c r="B817" t="s">
        <v>1167</v>
      </c>
      <c r="C817" s="3">
        <v>43800</v>
      </c>
      <c r="D817" t="s">
        <v>1161</v>
      </c>
      <c r="E817" s="4">
        <v>65.459999999999994</v>
      </c>
    </row>
    <row r="818" spans="1:5" x14ac:dyDescent="0.3">
      <c r="A818" t="s">
        <v>969</v>
      </c>
      <c r="B818" t="s">
        <v>1163</v>
      </c>
      <c r="C818" s="3">
        <v>43800</v>
      </c>
      <c r="D818" t="s">
        <v>1164</v>
      </c>
      <c r="E818" s="4">
        <v>61.71</v>
      </c>
    </row>
    <row r="819" spans="1:5" x14ac:dyDescent="0.3">
      <c r="A819" t="s">
        <v>970</v>
      </c>
      <c r="B819" t="s">
        <v>1177</v>
      </c>
      <c r="C819" s="3">
        <v>43845</v>
      </c>
      <c r="D819" t="s">
        <v>1176</v>
      </c>
      <c r="E819" s="4">
        <v>20</v>
      </c>
    </row>
    <row r="820" spans="1:5" x14ac:dyDescent="0.3">
      <c r="A820" t="s">
        <v>971</v>
      </c>
      <c r="B820" t="s">
        <v>1160</v>
      </c>
      <c r="C820" s="3">
        <v>43881</v>
      </c>
      <c r="D820" t="s">
        <v>1168</v>
      </c>
      <c r="E820" s="4">
        <v>100.17</v>
      </c>
    </row>
    <row r="821" spans="1:5" x14ac:dyDescent="0.3">
      <c r="A821" t="s">
        <v>972</v>
      </c>
      <c r="B821" t="s">
        <v>4</v>
      </c>
      <c r="C821" s="3">
        <v>43845</v>
      </c>
      <c r="D821" t="s">
        <v>1164</v>
      </c>
      <c r="E821" s="4">
        <v>123.27</v>
      </c>
    </row>
    <row r="822" spans="1:5" x14ac:dyDescent="0.3">
      <c r="A822" t="s">
        <v>973</v>
      </c>
      <c r="B822" t="s">
        <v>1163</v>
      </c>
      <c r="C822" s="3">
        <v>43845</v>
      </c>
      <c r="D822" t="s">
        <v>1162</v>
      </c>
      <c r="E822" s="4">
        <v>34.71</v>
      </c>
    </row>
    <row r="823" spans="1:5" x14ac:dyDescent="0.3">
      <c r="A823" t="s">
        <v>974</v>
      </c>
      <c r="B823" t="s">
        <v>1163</v>
      </c>
      <c r="C823" s="3">
        <v>43800</v>
      </c>
      <c r="D823" t="s">
        <v>1164</v>
      </c>
      <c r="E823" s="4">
        <v>174.65</v>
      </c>
    </row>
    <row r="824" spans="1:5" x14ac:dyDescent="0.3">
      <c r="A824" t="s">
        <v>975</v>
      </c>
      <c r="B824" t="s">
        <v>4</v>
      </c>
      <c r="C824" s="3">
        <v>43195</v>
      </c>
      <c r="D824" t="s">
        <v>1164</v>
      </c>
      <c r="E824" s="4">
        <v>82.49</v>
      </c>
    </row>
    <row r="825" spans="1:5" x14ac:dyDescent="0.3">
      <c r="A825" t="s">
        <v>976</v>
      </c>
      <c r="B825" t="s">
        <v>1163</v>
      </c>
      <c r="C825" s="3">
        <v>43845</v>
      </c>
      <c r="D825" t="s">
        <v>1164</v>
      </c>
      <c r="E825" s="4">
        <v>140.69999999999999</v>
      </c>
    </row>
    <row r="826" spans="1:5" x14ac:dyDescent="0.3">
      <c r="A826" t="s">
        <v>977</v>
      </c>
      <c r="B826" t="s">
        <v>1159</v>
      </c>
      <c r="C826" s="3">
        <v>43881</v>
      </c>
      <c r="D826" t="s">
        <v>1161</v>
      </c>
      <c r="E826" s="4">
        <v>43.11</v>
      </c>
    </row>
    <row r="827" spans="1:5" x14ac:dyDescent="0.3">
      <c r="A827" t="s">
        <v>978</v>
      </c>
      <c r="B827" t="s">
        <v>1163</v>
      </c>
      <c r="C827" s="3">
        <v>43549</v>
      </c>
      <c r="D827" t="s">
        <v>1168</v>
      </c>
      <c r="E827" s="4">
        <v>199.58</v>
      </c>
    </row>
    <row r="828" spans="1:5" x14ac:dyDescent="0.3">
      <c r="A828" t="s">
        <v>979</v>
      </c>
      <c r="B828" t="s">
        <v>1160</v>
      </c>
      <c r="C828" s="3">
        <v>43845</v>
      </c>
      <c r="D828" t="s">
        <v>1162</v>
      </c>
      <c r="E828" s="4">
        <v>67.489999999999995</v>
      </c>
    </row>
    <row r="829" spans="1:5" x14ac:dyDescent="0.3">
      <c r="A829" t="s">
        <v>980</v>
      </c>
      <c r="B829" t="s">
        <v>1166</v>
      </c>
      <c r="C829" s="3">
        <v>43845</v>
      </c>
      <c r="D829" t="s">
        <v>1158</v>
      </c>
      <c r="E829" s="4">
        <v>115.59</v>
      </c>
    </row>
    <row r="830" spans="1:5" x14ac:dyDescent="0.3">
      <c r="A830" t="s">
        <v>981</v>
      </c>
      <c r="B830" t="s">
        <v>1159</v>
      </c>
      <c r="C830" s="3">
        <v>43881</v>
      </c>
      <c r="D830" t="s">
        <v>1158</v>
      </c>
      <c r="E830" s="4">
        <v>41.6</v>
      </c>
    </row>
    <row r="831" spans="1:5" x14ac:dyDescent="0.3">
      <c r="A831" t="s">
        <v>982</v>
      </c>
      <c r="B831" t="s">
        <v>1159</v>
      </c>
      <c r="C831" s="3">
        <v>43195</v>
      </c>
      <c r="D831" t="s">
        <v>1164</v>
      </c>
      <c r="E831" s="4">
        <v>125.3</v>
      </c>
    </row>
    <row r="832" spans="1:5" x14ac:dyDescent="0.3">
      <c r="A832" t="s">
        <v>983</v>
      </c>
      <c r="B832" t="s">
        <v>1159</v>
      </c>
      <c r="C832" s="3">
        <v>43845</v>
      </c>
      <c r="D832" t="s">
        <v>1162</v>
      </c>
      <c r="E832" s="4">
        <v>168.87</v>
      </c>
    </row>
    <row r="833" spans="1:5" x14ac:dyDescent="0.3">
      <c r="A833" t="s">
        <v>984</v>
      </c>
      <c r="B833" t="s">
        <v>1160</v>
      </c>
      <c r="C833" s="3">
        <v>43845</v>
      </c>
      <c r="D833" t="s">
        <v>1158</v>
      </c>
      <c r="E833" s="4">
        <v>57.4</v>
      </c>
    </row>
    <row r="834" spans="1:5" x14ac:dyDescent="0.3">
      <c r="A834" t="s">
        <v>985</v>
      </c>
      <c r="B834" t="s">
        <v>1179</v>
      </c>
      <c r="C834" s="3">
        <v>43195</v>
      </c>
      <c r="D834" t="s">
        <v>1178</v>
      </c>
      <c r="E834" s="4">
        <v>15</v>
      </c>
    </row>
    <row r="835" spans="1:5" x14ac:dyDescent="0.3">
      <c r="A835" t="s">
        <v>986</v>
      </c>
      <c r="B835" t="s">
        <v>1160</v>
      </c>
      <c r="C835" s="3">
        <v>43881</v>
      </c>
      <c r="D835" t="s">
        <v>1161</v>
      </c>
      <c r="E835" s="4">
        <v>122.82</v>
      </c>
    </row>
    <row r="836" spans="1:5" x14ac:dyDescent="0.3">
      <c r="A836" t="s">
        <v>987</v>
      </c>
      <c r="B836" t="s">
        <v>1160</v>
      </c>
      <c r="C836" s="3">
        <v>43845</v>
      </c>
      <c r="D836" t="s">
        <v>1162</v>
      </c>
      <c r="E836" s="4">
        <v>21.23</v>
      </c>
    </row>
    <row r="837" spans="1:5" x14ac:dyDescent="0.3">
      <c r="A837" t="s">
        <v>988</v>
      </c>
      <c r="B837" t="s">
        <v>1167</v>
      </c>
      <c r="C837" s="3">
        <v>43195</v>
      </c>
      <c r="D837" t="s">
        <v>1162</v>
      </c>
      <c r="E837" s="4">
        <v>12.64</v>
      </c>
    </row>
    <row r="838" spans="1:5" x14ac:dyDescent="0.3">
      <c r="A838" t="s">
        <v>989</v>
      </c>
      <c r="B838" t="s">
        <v>1163</v>
      </c>
      <c r="C838" s="3">
        <v>43845</v>
      </c>
      <c r="D838" t="s">
        <v>1161</v>
      </c>
      <c r="E838" s="4">
        <v>26.48</v>
      </c>
    </row>
    <row r="839" spans="1:5" x14ac:dyDescent="0.3">
      <c r="A839" t="s">
        <v>990</v>
      </c>
      <c r="B839" t="s">
        <v>4</v>
      </c>
      <c r="C839" s="3">
        <v>43549</v>
      </c>
      <c r="D839" t="s">
        <v>1164</v>
      </c>
      <c r="E839" s="4">
        <v>118.46</v>
      </c>
    </row>
    <row r="840" spans="1:5" x14ac:dyDescent="0.3">
      <c r="A840" t="s">
        <v>991</v>
      </c>
      <c r="B840" t="s">
        <v>1159</v>
      </c>
      <c r="C840" s="3">
        <v>43800</v>
      </c>
      <c r="D840" t="s">
        <v>1164</v>
      </c>
      <c r="E840" s="4">
        <v>74.37</v>
      </c>
    </row>
    <row r="841" spans="1:5" x14ac:dyDescent="0.3">
      <c r="A841" t="s">
        <v>992</v>
      </c>
      <c r="B841" t="s">
        <v>1167</v>
      </c>
      <c r="C841" s="3">
        <v>43549</v>
      </c>
      <c r="D841" t="s">
        <v>1161</v>
      </c>
      <c r="E841" s="4">
        <v>63.94</v>
      </c>
    </row>
    <row r="842" spans="1:5" x14ac:dyDescent="0.3">
      <c r="A842" t="s">
        <v>993</v>
      </c>
      <c r="B842" t="s">
        <v>4</v>
      </c>
      <c r="C842" s="3">
        <v>43845</v>
      </c>
      <c r="D842" t="s">
        <v>1161</v>
      </c>
      <c r="E842" s="4">
        <v>188</v>
      </c>
    </row>
    <row r="843" spans="1:5" x14ac:dyDescent="0.3">
      <c r="A843" t="s">
        <v>994</v>
      </c>
      <c r="B843" t="s">
        <v>4</v>
      </c>
      <c r="C843" s="3">
        <v>43881</v>
      </c>
      <c r="D843" t="s">
        <v>1158</v>
      </c>
      <c r="E843" s="4">
        <v>121.2</v>
      </c>
    </row>
    <row r="844" spans="1:5" x14ac:dyDescent="0.3">
      <c r="A844" t="s">
        <v>995</v>
      </c>
      <c r="B844" t="s">
        <v>1163</v>
      </c>
      <c r="C844" s="3">
        <v>43800</v>
      </c>
      <c r="D844" t="s">
        <v>1165</v>
      </c>
      <c r="E844" s="4">
        <v>171.48</v>
      </c>
    </row>
    <row r="845" spans="1:5" x14ac:dyDescent="0.3">
      <c r="A845" t="s">
        <v>996</v>
      </c>
      <c r="B845" t="s">
        <v>1163</v>
      </c>
      <c r="C845" s="3">
        <v>43549</v>
      </c>
      <c r="D845" t="s">
        <v>1161</v>
      </c>
      <c r="E845" s="4">
        <v>77.75</v>
      </c>
    </row>
    <row r="846" spans="1:5" x14ac:dyDescent="0.3">
      <c r="A846" t="s">
        <v>997</v>
      </c>
      <c r="B846" t="s">
        <v>1167</v>
      </c>
      <c r="C846" s="3">
        <v>43195</v>
      </c>
      <c r="D846" t="s">
        <v>1164</v>
      </c>
      <c r="E846" s="4">
        <v>189.91</v>
      </c>
    </row>
    <row r="847" spans="1:5" x14ac:dyDescent="0.3">
      <c r="A847" t="s">
        <v>998</v>
      </c>
      <c r="B847" t="s">
        <v>4</v>
      </c>
      <c r="C847" s="3">
        <v>43881</v>
      </c>
      <c r="D847" t="s">
        <v>1168</v>
      </c>
      <c r="E847" s="4">
        <v>131.66999999999999</v>
      </c>
    </row>
    <row r="848" spans="1:5" x14ac:dyDescent="0.3">
      <c r="A848" t="s">
        <v>999</v>
      </c>
      <c r="B848" t="s">
        <v>1163</v>
      </c>
      <c r="C848" s="3">
        <v>43549</v>
      </c>
      <c r="D848" t="s">
        <v>1158</v>
      </c>
      <c r="E848" s="4">
        <v>78.41</v>
      </c>
    </row>
    <row r="849" spans="1:5" x14ac:dyDescent="0.3">
      <c r="A849" t="s">
        <v>1000</v>
      </c>
      <c r="B849" t="s">
        <v>1163</v>
      </c>
      <c r="C849" s="3">
        <v>43195</v>
      </c>
      <c r="D849" t="s">
        <v>1161</v>
      </c>
      <c r="E849" s="4">
        <v>198.04</v>
      </c>
    </row>
    <row r="850" spans="1:5" x14ac:dyDescent="0.3">
      <c r="A850" t="s">
        <v>1001</v>
      </c>
      <c r="B850" t="s">
        <v>1163</v>
      </c>
      <c r="C850" s="3">
        <v>43845</v>
      </c>
      <c r="D850" t="s">
        <v>1164</v>
      </c>
      <c r="E850" s="4">
        <v>88.1</v>
      </c>
    </row>
    <row r="851" spans="1:5" x14ac:dyDescent="0.3">
      <c r="A851" t="s">
        <v>1002</v>
      </c>
      <c r="B851" t="s">
        <v>1167</v>
      </c>
      <c r="C851" s="3">
        <v>43195</v>
      </c>
      <c r="D851" t="s">
        <v>1162</v>
      </c>
      <c r="E851" s="4">
        <v>181.94</v>
      </c>
    </row>
    <row r="852" spans="1:5" x14ac:dyDescent="0.3">
      <c r="A852" t="s">
        <v>1003</v>
      </c>
      <c r="B852" t="s">
        <v>1159</v>
      </c>
      <c r="C852" s="3">
        <v>43549</v>
      </c>
      <c r="D852" t="s">
        <v>1162</v>
      </c>
      <c r="E852" s="4">
        <v>119.86</v>
      </c>
    </row>
    <row r="853" spans="1:5" x14ac:dyDescent="0.3">
      <c r="A853" t="s">
        <v>1004</v>
      </c>
      <c r="B853" t="s">
        <v>1163</v>
      </c>
      <c r="C853" s="3">
        <v>43549</v>
      </c>
      <c r="D853" t="s">
        <v>1165</v>
      </c>
      <c r="E853" s="4">
        <v>19.350000000000001</v>
      </c>
    </row>
    <row r="854" spans="1:5" x14ac:dyDescent="0.3">
      <c r="A854" t="s">
        <v>1005</v>
      </c>
      <c r="B854" t="s">
        <v>1159</v>
      </c>
      <c r="C854" s="3">
        <v>43845</v>
      </c>
      <c r="D854" t="s">
        <v>1162</v>
      </c>
      <c r="E854" s="4">
        <v>164.98</v>
      </c>
    </row>
    <row r="855" spans="1:5" x14ac:dyDescent="0.3">
      <c r="A855" t="s">
        <v>1006</v>
      </c>
      <c r="B855" t="s">
        <v>1159</v>
      </c>
      <c r="C855" s="3">
        <v>43195</v>
      </c>
      <c r="D855" t="s">
        <v>1162</v>
      </c>
      <c r="E855" s="4">
        <v>25.28</v>
      </c>
    </row>
    <row r="856" spans="1:5" x14ac:dyDescent="0.3">
      <c r="A856" t="s">
        <v>1007</v>
      </c>
      <c r="B856" t="s">
        <v>4</v>
      </c>
      <c r="C856" s="3">
        <v>43195</v>
      </c>
      <c r="D856" t="s">
        <v>1164</v>
      </c>
      <c r="E856" s="4">
        <v>128.08000000000001</v>
      </c>
    </row>
    <row r="857" spans="1:5" x14ac:dyDescent="0.3">
      <c r="A857" t="s">
        <v>1008</v>
      </c>
      <c r="B857" t="s">
        <v>1166</v>
      </c>
      <c r="C857" s="3">
        <v>43845</v>
      </c>
      <c r="D857" t="s">
        <v>1164</v>
      </c>
      <c r="E857" s="4">
        <v>199.91</v>
      </c>
    </row>
    <row r="858" spans="1:5" x14ac:dyDescent="0.3">
      <c r="A858" t="s">
        <v>1009</v>
      </c>
      <c r="B858" t="s">
        <v>1159</v>
      </c>
      <c r="C858" s="3">
        <v>43195</v>
      </c>
      <c r="D858" t="s">
        <v>1165</v>
      </c>
      <c r="E858" s="4">
        <v>175.7</v>
      </c>
    </row>
    <row r="859" spans="1:5" x14ac:dyDescent="0.3">
      <c r="A859" t="s">
        <v>1010</v>
      </c>
      <c r="B859" t="s">
        <v>1166</v>
      </c>
      <c r="C859" s="3">
        <v>43845</v>
      </c>
      <c r="D859" t="s">
        <v>1165</v>
      </c>
      <c r="E859" s="4">
        <v>26.99</v>
      </c>
    </row>
    <row r="860" spans="1:5" x14ac:dyDescent="0.3">
      <c r="A860" t="s">
        <v>1011</v>
      </c>
      <c r="B860" t="s">
        <v>1167</v>
      </c>
      <c r="C860" s="3">
        <v>43881</v>
      </c>
      <c r="D860" t="s">
        <v>1165</v>
      </c>
      <c r="E860" s="4">
        <v>158.16</v>
      </c>
    </row>
    <row r="861" spans="1:5" x14ac:dyDescent="0.3">
      <c r="A861" t="s">
        <v>1012</v>
      </c>
      <c r="B861" t="s">
        <v>1159</v>
      </c>
      <c r="C861" s="3">
        <v>43549</v>
      </c>
      <c r="D861" t="s">
        <v>1165</v>
      </c>
      <c r="E861" s="4">
        <v>188.5</v>
      </c>
    </row>
    <row r="862" spans="1:5" x14ac:dyDescent="0.3">
      <c r="A862" t="s">
        <v>1013</v>
      </c>
      <c r="B862" t="s">
        <v>1167</v>
      </c>
      <c r="C862" s="3">
        <v>43881</v>
      </c>
      <c r="D862" t="s">
        <v>1165</v>
      </c>
      <c r="E862" s="4">
        <v>84.47</v>
      </c>
    </row>
    <row r="863" spans="1:5" x14ac:dyDescent="0.3">
      <c r="A863" t="s">
        <v>1014</v>
      </c>
      <c r="B863" t="s">
        <v>1166</v>
      </c>
      <c r="C863" s="3">
        <v>43800</v>
      </c>
      <c r="D863" t="s">
        <v>1168</v>
      </c>
      <c r="E863" s="4">
        <v>149.63999999999999</v>
      </c>
    </row>
    <row r="864" spans="1:5" x14ac:dyDescent="0.3">
      <c r="A864" t="s">
        <v>1015</v>
      </c>
      <c r="B864" t="s">
        <v>4</v>
      </c>
      <c r="C864" s="3">
        <v>43800</v>
      </c>
      <c r="D864" t="s">
        <v>1164</v>
      </c>
      <c r="E864" s="4">
        <v>13.95</v>
      </c>
    </row>
    <row r="865" spans="1:5" x14ac:dyDescent="0.3">
      <c r="A865" t="s">
        <v>1016</v>
      </c>
      <c r="B865" t="s">
        <v>1166</v>
      </c>
      <c r="C865" s="3">
        <v>43800</v>
      </c>
      <c r="D865" t="s">
        <v>1164</v>
      </c>
      <c r="E865" s="4">
        <v>141.80000000000001</v>
      </c>
    </row>
    <row r="866" spans="1:5" x14ac:dyDescent="0.3">
      <c r="A866" t="s">
        <v>1017</v>
      </c>
      <c r="B866" t="s">
        <v>1166</v>
      </c>
      <c r="C866" s="3">
        <v>43845</v>
      </c>
      <c r="D866" t="s">
        <v>1168</v>
      </c>
      <c r="E866" s="4">
        <v>175.29</v>
      </c>
    </row>
    <row r="867" spans="1:5" x14ac:dyDescent="0.3">
      <c r="A867" t="s">
        <v>1018</v>
      </c>
      <c r="B867" t="s">
        <v>1163</v>
      </c>
      <c r="C867" s="3">
        <v>43195</v>
      </c>
      <c r="D867" t="s">
        <v>1162</v>
      </c>
      <c r="E867" s="4">
        <v>40.159999999999997</v>
      </c>
    </row>
    <row r="868" spans="1:5" x14ac:dyDescent="0.3">
      <c r="A868" t="s">
        <v>1019</v>
      </c>
      <c r="B868" t="s">
        <v>1160</v>
      </c>
      <c r="C868" s="3">
        <v>43881</v>
      </c>
      <c r="D868" t="s">
        <v>1164</v>
      </c>
      <c r="E868" s="4">
        <v>194.77</v>
      </c>
    </row>
    <row r="869" spans="1:5" x14ac:dyDescent="0.3">
      <c r="A869" t="s">
        <v>1020</v>
      </c>
      <c r="B869" t="s">
        <v>1167</v>
      </c>
      <c r="C869" s="3">
        <v>43881</v>
      </c>
      <c r="D869" t="s">
        <v>1164</v>
      </c>
      <c r="E869" s="4">
        <v>139.94999999999999</v>
      </c>
    </row>
    <row r="870" spans="1:5" x14ac:dyDescent="0.3">
      <c r="A870" t="s">
        <v>1021</v>
      </c>
      <c r="B870" t="s">
        <v>1166</v>
      </c>
      <c r="C870" s="3">
        <v>43881</v>
      </c>
      <c r="D870" t="s">
        <v>1162</v>
      </c>
      <c r="E870" s="4">
        <v>169.62</v>
      </c>
    </row>
    <row r="871" spans="1:5" x14ac:dyDescent="0.3">
      <c r="A871" t="s">
        <v>1022</v>
      </c>
      <c r="B871" t="s">
        <v>1160</v>
      </c>
      <c r="C871" s="3">
        <v>43881</v>
      </c>
      <c r="D871" t="s">
        <v>1164</v>
      </c>
      <c r="E871" s="4">
        <v>157.83000000000001</v>
      </c>
    </row>
    <row r="872" spans="1:5" x14ac:dyDescent="0.3">
      <c r="A872" t="s">
        <v>1023</v>
      </c>
      <c r="B872" t="s">
        <v>1159</v>
      </c>
      <c r="C872" s="3">
        <v>43800</v>
      </c>
      <c r="D872" t="s">
        <v>1165</v>
      </c>
      <c r="E872" s="4">
        <v>38.020000000000003</v>
      </c>
    </row>
    <row r="873" spans="1:5" x14ac:dyDescent="0.3">
      <c r="A873" t="s">
        <v>1024</v>
      </c>
      <c r="B873" t="s">
        <v>1166</v>
      </c>
      <c r="C873" s="3">
        <v>43881</v>
      </c>
      <c r="D873" t="s">
        <v>1165</v>
      </c>
      <c r="E873" s="4">
        <v>180.19</v>
      </c>
    </row>
    <row r="874" spans="1:5" x14ac:dyDescent="0.3">
      <c r="A874" t="s">
        <v>1025</v>
      </c>
      <c r="B874" t="s">
        <v>1163</v>
      </c>
      <c r="C874" s="3">
        <v>43195</v>
      </c>
      <c r="D874" t="s">
        <v>1158</v>
      </c>
      <c r="E874" s="4">
        <v>136.61000000000001</v>
      </c>
    </row>
    <row r="875" spans="1:5" x14ac:dyDescent="0.3">
      <c r="A875" t="s">
        <v>1026</v>
      </c>
      <c r="B875" t="s">
        <v>1163</v>
      </c>
      <c r="C875" s="3">
        <v>43800</v>
      </c>
      <c r="D875" t="s">
        <v>1162</v>
      </c>
      <c r="E875" s="4">
        <v>172.34</v>
      </c>
    </row>
    <row r="876" spans="1:5" x14ac:dyDescent="0.3">
      <c r="A876" t="s">
        <v>1027</v>
      </c>
      <c r="B876" t="s">
        <v>1166</v>
      </c>
      <c r="C876" s="3">
        <v>43881</v>
      </c>
      <c r="D876" t="s">
        <v>1165</v>
      </c>
      <c r="E876" s="4">
        <v>49.6</v>
      </c>
    </row>
    <row r="877" spans="1:5" x14ac:dyDescent="0.3">
      <c r="A877" t="s">
        <v>1028</v>
      </c>
      <c r="B877" t="s">
        <v>4</v>
      </c>
      <c r="C877" s="3">
        <v>43845</v>
      </c>
      <c r="D877" t="s">
        <v>1165</v>
      </c>
      <c r="E877" s="4">
        <v>48.82</v>
      </c>
    </row>
    <row r="878" spans="1:5" x14ac:dyDescent="0.3">
      <c r="A878" t="s">
        <v>1029</v>
      </c>
      <c r="B878" t="s">
        <v>1163</v>
      </c>
      <c r="C878" s="3">
        <v>43549</v>
      </c>
      <c r="D878" t="s">
        <v>1165</v>
      </c>
      <c r="E878" s="4">
        <v>13.35</v>
      </c>
    </row>
    <row r="879" spans="1:5" x14ac:dyDescent="0.3">
      <c r="A879" t="s">
        <v>1030</v>
      </c>
      <c r="B879" t="s">
        <v>4</v>
      </c>
      <c r="C879" s="3">
        <v>43549</v>
      </c>
      <c r="D879" t="s">
        <v>1158</v>
      </c>
      <c r="E879" s="4">
        <v>59.26</v>
      </c>
    </row>
    <row r="880" spans="1:5" x14ac:dyDescent="0.3">
      <c r="A880" t="s">
        <v>1031</v>
      </c>
      <c r="B880" t="s">
        <v>1160</v>
      </c>
      <c r="C880" s="3">
        <v>43549</v>
      </c>
      <c r="D880" t="s">
        <v>1164</v>
      </c>
      <c r="E880" s="4">
        <v>95.54</v>
      </c>
    </row>
    <row r="881" spans="1:5" x14ac:dyDescent="0.3">
      <c r="A881" t="s">
        <v>1032</v>
      </c>
      <c r="B881" t="s">
        <v>1163</v>
      </c>
      <c r="C881" s="3">
        <v>43800</v>
      </c>
      <c r="D881" t="s">
        <v>1158</v>
      </c>
      <c r="E881" s="4">
        <v>102.78</v>
      </c>
    </row>
    <row r="882" spans="1:5" x14ac:dyDescent="0.3">
      <c r="A882" t="s">
        <v>1033</v>
      </c>
      <c r="B882" t="s">
        <v>1160</v>
      </c>
      <c r="C882" s="3">
        <v>43881</v>
      </c>
      <c r="D882" t="s">
        <v>1162</v>
      </c>
      <c r="E882" s="4">
        <v>33.68</v>
      </c>
    </row>
    <row r="883" spans="1:5" x14ac:dyDescent="0.3">
      <c r="A883" t="s">
        <v>1034</v>
      </c>
      <c r="B883" t="s">
        <v>1160</v>
      </c>
      <c r="C883" s="3">
        <v>43800</v>
      </c>
      <c r="D883" t="s">
        <v>1168</v>
      </c>
      <c r="E883" s="4">
        <v>180.73</v>
      </c>
    </row>
    <row r="884" spans="1:5" x14ac:dyDescent="0.3">
      <c r="A884" t="s">
        <v>1035</v>
      </c>
      <c r="B884" t="s">
        <v>4</v>
      </c>
      <c r="C884" s="3">
        <v>43195</v>
      </c>
      <c r="D884" t="s">
        <v>1164</v>
      </c>
      <c r="E884" s="4">
        <v>159.81</v>
      </c>
    </row>
    <row r="885" spans="1:5" x14ac:dyDescent="0.3">
      <c r="A885" t="s">
        <v>1036</v>
      </c>
      <c r="B885" t="s">
        <v>1160</v>
      </c>
      <c r="C885" s="3">
        <v>43845</v>
      </c>
      <c r="D885" t="s">
        <v>1165</v>
      </c>
      <c r="E885" s="4">
        <v>145.26</v>
      </c>
    </row>
    <row r="886" spans="1:5" x14ac:dyDescent="0.3">
      <c r="A886" t="s">
        <v>1037</v>
      </c>
      <c r="B886" t="s">
        <v>1160</v>
      </c>
      <c r="C886" s="3">
        <v>43845</v>
      </c>
      <c r="D886" t="s">
        <v>1158</v>
      </c>
      <c r="E886" s="4">
        <v>125.83</v>
      </c>
    </row>
    <row r="887" spans="1:5" x14ac:dyDescent="0.3">
      <c r="A887" t="s">
        <v>1038</v>
      </c>
      <c r="B887" t="s">
        <v>1163</v>
      </c>
      <c r="C887" s="3">
        <v>43549</v>
      </c>
      <c r="D887" t="s">
        <v>1161</v>
      </c>
      <c r="E887" s="4">
        <v>56.59</v>
      </c>
    </row>
    <row r="888" spans="1:5" x14ac:dyDescent="0.3">
      <c r="A888" t="s">
        <v>1039</v>
      </c>
      <c r="B888" t="s">
        <v>1159</v>
      </c>
      <c r="C888" s="3">
        <v>43549</v>
      </c>
      <c r="D888" t="s">
        <v>1164</v>
      </c>
      <c r="E888" s="4">
        <v>99.14</v>
      </c>
    </row>
    <row r="889" spans="1:5" x14ac:dyDescent="0.3">
      <c r="A889" t="s">
        <v>1040</v>
      </c>
      <c r="B889" t="s">
        <v>1166</v>
      </c>
      <c r="C889" s="3">
        <v>43549</v>
      </c>
      <c r="D889" t="s">
        <v>1168</v>
      </c>
      <c r="E889" s="4">
        <v>169.84</v>
      </c>
    </row>
    <row r="890" spans="1:5" x14ac:dyDescent="0.3">
      <c r="A890" t="s">
        <v>1041</v>
      </c>
      <c r="B890" t="s">
        <v>1167</v>
      </c>
      <c r="C890" s="3">
        <v>43881</v>
      </c>
      <c r="D890" t="s">
        <v>1158</v>
      </c>
      <c r="E890" s="4">
        <v>168.68</v>
      </c>
    </row>
    <row r="891" spans="1:5" x14ac:dyDescent="0.3">
      <c r="A891" t="s">
        <v>1042</v>
      </c>
      <c r="B891" t="s">
        <v>1167</v>
      </c>
      <c r="C891" s="3">
        <v>43195</v>
      </c>
      <c r="D891" t="s">
        <v>1161</v>
      </c>
      <c r="E891" s="4">
        <v>186.79</v>
      </c>
    </row>
    <row r="892" spans="1:5" x14ac:dyDescent="0.3">
      <c r="A892" t="s">
        <v>1043</v>
      </c>
      <c r="B892" t="s">
        <v>1167</v>
      </c>
      <c r="C892" s="3">
        <v>43195</v>
      </c>
      <c r="D892" t="s">
        <v>1168</v>
      </c>
      <c r="E892" s="4">
        <v>105.19</v>
      </c>
    </row>
    <row r="893" spans="1:5" x14ac:dyDescent="0.3">
      <c r="A893" t="s">
        <v>1044</v>
      </c>
      <c r="B893" t="s">
        <v>1159</v>
      </c>
      <c r="C893" s="3">
        <v>43195</v>
      </c>
      <c r="D893" t="s">
        <v>1162</v>
      </c>
      <c r="E893" s="4">
        <v>99.7</v>
      </c>
    </row>
    <row r="894" spans="1:5" x14ac:dyDescent="0.3">
      <c r="A894" t="s">
        <v>1045</v>
      </c>
      <c r="B894" t="s">
        <v>4</v>
      </c>
      <c r="C894" s="3">
        <v>43195</v>
      </c>
      <c r="D894" t="s">
        <v>1161</v>
      </c>
      <c r="E894" s="4">
        <v>10.24</v>
      </c>
    </row>
    <row r="895" spans="1:5" x14ac:dyDescent="0.3">
      <c r="A895" t="s">
        <v>1046</v>
      </c>
      <c r="B895" t="s">
        <v>1166</v>
      </c>
      <c r="C895" s="3">
        <v>43549</v>
      </c>
      <c r="D895" t="s">
        <v>1162</v>
      </c>
      <c r="E895" s="4">
        <v>167.93</v>
      </c>
    </row>
    <row r="896" spans="1:5" x14ac:dyDescent="0.3">
      <c r="A896" t="s">
        <v>1047</v>
      </c>
      <c r="B896" t="s">
        <v>4</v>
      </c>
      <c r="C896" s="3">
        <v>43845</v>
      </c>
      <c r="D896" t="s">
        <v>1158</v>
      </c>
      <c r="E896" s="4">
        <v>20.25</v>
      </c>
    </row>
    <row r="897" spans="1:5" x14ac:dyDescent="0.3">
      <c r="A897" t="s">
        <v>1048</v>
      </c>
      <c r="B897" t="s">
        <v>4</v>
      </c>
      <c r="C897" s="3">
        <v>43549</v>
      </c>
      <c r="D897" t="s">
        <v>1165</v>
      </c>
      <c r="E897" s="4">
        <v>74.510000000000005</v>
      </c>
    </row>
    <row r="898" spans="1:5" x14ac:dyDescent="0.3">
      <c r="A898" t="s">
        <v>1049</v>
      </c>
      <c r="B898" t="s">
        <v>1159</v>
      </c>
      <c r="C898" s="3">
        <v>43195</v>
      </c>
      <c r="D898" t="s">
        <v>1165</v>
      </c>
      <c r="E898" s="4">
        <v>97.85</v>
      </c>
    </row>
    <row r="899" spans="1:5" x14ac:dyDescent="0.3">
      <c r="A899" t="s">
        <v>1050</v>
      </c>
      <c r="B899" t="s">
        <v>4</v>
      </c>
      <c r="C899" s="3">
        <v>43549</v>
      </c>
      <c r="D899" t="s">
        <v>1162</v>
      </c>
      <c r="E899" s="4">
        <v>117.18</v>
      </c>
    </row>
    <row r="900" spans="1:5" x14ac:dyDescent="0.3">
      <c r="A900" t="s">
        <v>1051</v>
      </c>
      <c r="B900" t="s">
        <v>1166</v>
      </c>
      <c r="C900" s="3">
        <v>43195</v>
      </c>
      <c r="D900" t="s">
        <v>1158</v>
      </c>
      <c r="E900" s="4">
        <v>84.8</v>
      </c>
    </row>
    <row r="901" spans="1:5" x14ac:dyDescent="0.3">
      <c r="A901" t="s">
        <v>1052</v>
      </c>
      <c r="B901" t="s">
        <v>1159</v>
      </c>
      <c r="C901" s="3">
        <v>43800</v>
      </c>
      <c r="D901" t="s">
        <v>1164</v>
      </c>
      <c r="E901" s="4">
        <v>198.44</v>
      </c>
    </row>
    <row r="902" spans="1:5" x14ac:dyDescent="0.3">
      <c r="A902" t="s">
        <v>1053</v>
      </c>
      <c r="B902" t="s">
        <v>1167</v>
      </c>
      <c r="C902" s="3">
        <v>43845</v>
      </c>
      <c r="D902" t="s">
        <v>1168</v>
      </c>
      <c r="E902" s="4">
        <v>18.41</v>
      </c>
    </row>
    <row r="903" spans="1:5" x14ac:dyDescent="0.3">
      <c r="A903" t="s">
        <v>1054</v>
      </c>
      <c r="B903" t="s">
        <v>4</v>
      </c>
      <c r="C903" s="3">
        <v>43800</v>
      </c>
      <c r="D903" t="s">
        <v>1168</v>
      </c>
      <c r="E903" s="4">
        <v>151.18</v>
      </c>
    </row>
    <row r="904" spans="1:5" x14ac:dyDescent="0.3">
      <c r="A904" t="s">
        <v>1055</v>
      </c>
      <c r="B904" t="s">
        <v>1163</v>
      </c>
      <c r="C904" s="3">
        <v>43881</v>
      </c>
      <c r="D904" t="s">
        <v>1164</v>
      </c>
      <c r="E904" s="4">
        <v>122.36</v>
      </c>
    </row>
    <row r="905" spans="1:5" x14ac:dyDescent="0.3">
      <c r="A905" t="s">
        <v>1056</v>
      </c>
      <c r="B905" t="s">
        <v>1163</v>
      </c>
      <c r="C905" s="3">
        <v>43549</v>
      </c>
      <c r="D905" t="s">
        <v>1162</v>
      </c>
      <c r="E905" s="4">
        <v>145.59</v>
      </c>
    </row>
    <row r="906" spans="1:5" x14ac:dyDescent="0.3">
      <c r="A906" t="s">
        <v>1057</v>
      </c>
      <c r="B906" t="s">
        <v>1166</v>
      </c>
      <c r="C906" s="3">
        <v>43881</v>
      </c>
      <c r="D906" t="s">
        <v>1168</v>
      </c>
      <c r="E906" s="4">
        <v>77.400000000000006</v>
      </c>
    </row>
    <row r="907" spans="1:5" x14ac:dyDescent="0.3">
      <c r="A907" t="s">
        <v>1058</v>
      </c>
      <c r="B907" t="s">
        <v>1160</v>
      </c>
      <c r="C907" s="3">
        <v>43549</v>
      </c>
      <c r="D907" t="s">
        <v>1158</v>
      </c>
      <c r="E907" s="4">
        <v>144.33000000000001</v>
      </c>
    </row>
    <row r="908" spans="1:5" x14ac:dyDescent="0.3">
      <c r="A908" t="s">
        <v>1059</v>
      </c>
      <c r="B908" t="s">
        <v>1159</v>
      </c>
      <c r="C908" s="3">
        <v>43800</v>
      </c>
      <c r="D908" t="s">
        <v>1164</v>
      </c>
      <c r="E908" s="4">
        <v>98.19</v>
      </c>
    </row>
    <row r="909" spans="1:5" x14ac:dyDescent="0.3">
      <c r="A909" t="s">
        <v>1060</v>
      </c>
      <c r="B909" t="s">
        <v>4</v>
      </c>
      <c r="C909" s="3">
        <v>43195</v>
      </c>
      <c r="D909" t="s">
        <v>1165</v>
      </c>
      <c r="E909" s="4">
        <v>184.49</v>
      </c>
    </row>
    <row r="910" spans="1:5" x14ac:dyDescent="0.3">
      <c r="A910" t="s">
        <v>1061</v>
      </c>
      <c r="B910" t="s">
        <v>1160</v>
      </c>
      <c r="C910" s="3">
        <v>43195</v>
      </c>
      <c r="D910" t="s">
        <v>1168</v>
      </c>
      <c r="E910" s="4">
        <v>131.16</v>
      </c>
    </row>
    <row r="911" spans="1:5" x14ac:dyDescent="0.3">
      <c r="A911" t="s">
        <v>1062</v>
      </c>
      <c r="B911" t="s">
        <v>1166</v>
      </c>
      <c r="C911" s="3">
        <v>43549</v>
      </c>
      <c r="D911" t="s">
        <v>1165</v>
      </c>
      <c r="E911" s="4">
        <v>199.07</v>
      </c>
    </row>
    <row r="912" spans="1:5" x14ac:dyDescent="0.3">
      <c r="A912" t="s">
        <v>1063</v>
      </c>
      <c r="B912" t="s">
        <v>1160</v>
      </c>
      <c r="C912" s="3">
        <v>43195</v>
      </c>
      <c r="D912" t="s">
        <v>1158</v>
      </c>
      <c r="E912" s="4">
        <v>58.7</v>
      </c>
    </row>
    <row r="913" spans="1:5" x14ac:dyDescent="0.3">
      <c r="A913" t="s">
        <v>1064</v>
      </c>
      <c r="B913" t="s">
        <v>4</v>
      </c>
      <c r="C913" s="3">
        <v>43800</v>
      </c>
      <c r="D913" t="s">
        <v>1158</v>
      </c>
      <c r="E913" s="4">
        <v>89.44</v>
      </c>
    </row>
    <row r="914" spans="1:5" x14ac:dyDescent="0.3">
      <c r="A914" t="s">
        <v>1065</v>
      </c>
      <c r="B914" t="s">
        <v>1163</v>
      </c>
      <c r="C914" s="3">
        <v>43195</v>
      </c>
      <c r="D914" t="s">
        <v>1165</v>
      </c>
      <c r="E914" s="4">
        <v>45.09</v>
      </c>
    </row>
    <row r="915" spans="1:5" x14ac:dyDescent="0.3">
      <c r="A915" t="s">
        <v>1066</v>
      </c>
      <c r="B915" t="s">
        <v>1159</v>
      </c>
      <c r="C915" s="3">
        <v>43800</v>
      </c>
      <c r="D915" t="s">
        <v>1161</v>
      </c>
      <c r="E915" s="4">
        <v>23.87</v>
      </c>
    </row>
    <row r="916" spans="1:5" x14ac:dyDescent="0.3">
      <c r="A916" t="s">
        <v>1067</v>
      </c>
      <c r="B916" t="s">
        <v>1159</v>
      </c>
      <c r="C916" s="3">
        <v>43881</v>
      </c>
      <c r="D916" t="s">
        <v>1165</v>
      </c>
      <c r="E916" s="4">
        <v>161.78</v>
      </c>
    </row>
    <row r="917" spans="1:5" x14ac:dyDescent="0.3">
      <c r="A917" t="s">
        <v>1068</v>
      </c>
      <c r="B917" t="s">
        <v>4</v>
      </c>
      <c r="C917" s="3">
        <v>43800</v>
      </c>
      <c r="D917" t="s">
        <v>1168</v>
      </c>
      <c r="E917" s="4">
        <v>79.31</v>
      </c>
    </row>
    <row r="918" spans="1:5" x14ac:dyDescent="0.3">
      <c r="A918" t="s">
        <v>1069</v>
      </c>
      <c r="B918" t="s">
        <v>1159</v>
      </c>
      <c r="C918" s="3">
        <v>43845</v>
      </c>
      <c r="D918" t="s">
        <v>1164</v>
      </c>
      <c r="E918" s="4">
        <v>44.48</v>
      </c>
    </row>
    <row r="919" spans="1:5" x14ac:dyDescent="0.3">
      <c r="A919" t="s">
        <v>1070</v>
      </c>
      <c r="B919" t="s">
        <v>1167</v>
      </c>
      <c r="C919" s="3">
        <v>43845</v>
      </c>
      <c r="D919" t="s">
        <v>1164</v>
      </c>
      <c r="E919" s="4">
        <v>185.09</v>
      </c>
    </row>
    <row r="920" spans="1:5" x14ac:dyDescent="0.3">
      <c r="A920" t="s">
        <v>1071</v>
      </c>
      <c r="B920" t="s">
        <v>1159</v>
      </c>
      <c r="C920" s="3">
        <v>43845</v>
      </c>
      <c r="D920" t="s">
        <v>1168</v>
      </c>
      <c r="E920" s="4">
        <v>87.48</v>
      </c>
    </row>
    <row r="921" spans="1:5" x14ac:dyDescent="0.3">
      <c r="A921" t="s">
        <v>1072</v>
      </c>
      <c r="B921" t="s">
        <v>1166</v>
      </c>
      <c r="C921" s="3">
        <v>43549</v>
      </c>
      <c r="D921" t="s">
        <v>1162</v>
      </c>
      <c r="E921" s="4">
        <v>181.18</v>
      </c>
    </row>
    <row r="922" spans="1:5" x14ac:dyDescent="0.3">
      <c r="A922" t="s">
        <v>1073</v>
      </c>
      <c r="B922" t="s">
        <v>1170</v>
      </c>
      <c r="C922" s="3">
        <v>43549</v>
      </c>
      <c r="D922" t="s">
        <v>1169</v>
      </c>
      <c r="E922" s="4">
        <v>80</v>
      </c>
    </row>
    <row r="923" spans="1:5" x14ac:dyDescent="0.3">
      <c r="A923" t="s">
        <v>1074</v>
      </c>
      <c r="B923" t="s">
        <v>1167</v>
      </c>
      <c r="C923" s="3">
        <v>43549</v>
      </c>
      <c r="D923" t="s">
        <v>1161</v>
      </c>
      <c r="E923" s="4">
        <v>188.69</v>
      </c>
    </row>
    <row r="924" spans="1:5" x14ac:dyDescent="0.3">
      <c r="A924" t="s">
        <v>1075</v>
      </c>
      <c r="B924" t="s">
        <v>1163</v>
      </c>
      <c r="C924" s="3">
        <v>43800</v>
      </c>
      <c r="D924" t="s">
        <v>1161</v>
      </c>
      <c r="E924" s="4">
        <v>131.93</v>
      </c>
    </row>
    <row r="925" spans="1:5" x14ac:dyDescent="0.3">
      <c r="A925" t="s">
        <v>1076</v>
      </c>
      <c r="B925" t="s">
        <v>1159</v>
      </c>
      <c r="C925" s="3">
        <v>43549</v>
      </c>
      <c r="D925" t="s">
        <v>1158</v>
      </c>
      <c r="E925" s="4">
        <v>113.92</v>
      </c>
    </row>
    <row r="926" spans="1:5" x14ac:dyDescent="0.3">
      <c r="A926" t="s">
        <v>1077</v>
      </c>
      <c r="B926" t="s">
        <v>1166</v>
      </c>
      <c r="C926" s="3">
        <v>43881</v>
      </c>
      <c r="D926" t="s">
        <v>1168</v>
      </c>
      <c r="E926" s="4">
        <v>113.36</v>
      </c>
    </row>
    <row r="927" spans="1:5" x14ac:dyDescent="0.3">
      <c r="A927" t="s">
        <v>1078</v>
      </c>
      <c r="B927" t="s">
        <v>1167</v>
      </c>
      <c r="C927" s="3">
        <v>43845</v>
      </c>
      <c r="D927" t="s">
        <v>1158</v>
      </c>
      <c r="E927" s="4">
        <v>142.41</v>
      </c>
    </row>
    <row r="928" spans="1:5" x14ac:dyDescent="0.3">
      <c r="A928" t="s">
        <v>1079</v>
      </c>
      <c r="B928" t="s">
        <v>1175</v>
      </c>
      <c r="C928" s="3">
        <v>43800</v>
      </c>
      <c r="D928" t="s">
        <v>1168</v>
      </c>
      <c r="E928" s="4">
        <v>96.91</v>
      </c>
    </row>
    <row r="929" spans="1:5" x14ac:dyDescent="0.3">
      <c r="A929" t="s">
        <v>1080</v>
      </c>
      <c r="B929" t="s">
        <v>1160</v>
      </c>
      <c r="C929" s="3">
        <v>43845</v>
      </c>
      <c r="D929" t="s">
        <v>1165</v>
      </c>
      <c r="E929" s="4">
        <v>126.03</v>
      </c>
    </row>
    <row r="930" spans="1:5" x14ac:dyDescent="0.3">
      <c r="A930" t="s">
        <v>1081</v>
      </c>
      <c r="B930" t="s">
        <v>1166</v>
      </c>
      <c r="C930" s="3">
        <v>43549</v>
      </c>
      <c r="D930" t="s">
        <v>1164</v>
      </c>
      <c r="E930" s="4">
        <v>70.47</v>
      </c>
    </row>
    <row r="931" spans="1:5" x14ac:dyDescent="0.3">
      <c r="A931" t="s">
        <v>1082</v>
      </c>
      <c r="B931" t="s">
        <v>1163</v>
      </c>
      <c r="C931" s="3">
        <v>43800</v>
      </c>
      <c r="D931" t="s">
        <v>1161</v>
      </c>
      <c r="E931" s="4">
        <v>101.15</v>
      </c>
    </row>
    <row r="932" spans="1:5" x14ac:dyDescent="0.3">
      <c r="A932" t="s">
        <v>1083</v>
      </c>
      <c r="B932" t="s">
        <v>4</v>
      </c>
      <c r="C932" s="3">
        <v>43195</v>
      </c>
      <c r="D932" t="s">
        <v>1161</v>
      </c>
      <c r="E932" s="4">
        <v>58.24</v>
      </c>
    </row>
    <row r="933" spans="1:5" x14ac:dyDescent="0.3">
      <c r="A933" t="s">
        <v>1084</v>
      </c>
      <c r="B933" t="s">
        <v>1163</v>
      </c>
      <c r="C933" s="3">
        <v>43881</v>
      </c>
      <c r="D933" t="s">
        <v>1158</v>
      </c>
      <c r="E933" s="4">
        <v>24.88</v>
      </c>
    </row>
    <row r="934" spans="1:5" x14ac:dyDescent="0.3">
      <c r="A934" t="s">
        <v>1085</v>
      </c>
      <c r="B934" t="s">
        <v>1163</v>
      </c>
      <c r="C934" s="3">
        <v>43549</v>
      </c>
      <c r="D934" t="s">
        <v>1162</v>
      </c>
      <c r="E934" s="4">
        <v>86.11</v>
      </c>
    </row>
    <row r="935" spans="1:5" x14ac:dyDescent="0.3">
      <c r="A935" t="s">
        <v>1086</v>
      </c>
      <c r="B935" t="s">
        <v>4</v>
      </c>
      <c r="C935" s="3">
        <v>43549</v>
      </c>
      <c r="D935" t="s">
        <v>1158</v>
      </c>
      <c r="E935" s="4">
        <v>156.52000000000001</v>
      </c>
    </row>
    <row r="936" spans="1:5" x14ac:dyDescent="0.3">
      <c r="A936" t="s">
        <v>1087</v>
      </c>
      <c r="B936" t="s">
        <v>1160</v>
      </c>
      <c r="C936" s="3">
        <v>43881</v>
      </c>
      <c r="D936" t="s">
        <v>1165</v>
      </c>
      <c r="E936" s="4">
        <v>25.61</v>
      </c>
    </row>
    <row r="937" spans="1:5" x14ac:dyDescent="0.3">
      <c r="A937" t="s">
        <v>1088</v>
      </c>
      <c r="B937" t="s">
        <v>1160</v>
      </c>
      <c r="C937" s="3">
        <v>43881</v>
      </c>
      <c r="D937" t="s">
        <v>1158</v>
      </c>
      <c r="E937" s="4">
        <v>18.63</v>
      </c>
    </row>
    <row r="938" spans="1:5" x14ac:dyDescent="0.3">
      <c r="A938" t="s">
        <v>1089</v>
      </c>
      <c r="B938" t="s">
        <v>1159</v>
      </c>
      <c r="C938" s="3">
        <v>43195</v>
      </c>
      <c r="D938" t="s">
        <v>1158</v>
      </c>
      <c r="E938" s="4">
        <v>174.53</v>
      </c>
    </row>
    <row r="939" spans="1:5" x14ac:dyDescent="0.3">
      <c r="A939" t="s">
        <v>1090</v>
      </c>
      <c r="B939" t="s">
        <v>1167</v>
      </c>
      <c r="C939" s="3">
        <v>43549</v>
      </c>
      <c r="D939" t="s">
        <v>1165</v>
      </c>
      <c r="E939" s="4">
        <v>139.12</v>
      </c>
    </row>
    <row r="940" spans="1:5" x14ac:dyDescent="0.3">
      <c r="A940" t="s">
        <v>1091</v>
      </c>
      <c r="B940" t="s">
        <v>1166</v>
      </c>
      <c r="C940" s="3">
        <v>43549</v>
      </c>
      <c r="D940" t="s">
        <v>1162</v>
      </c>
      <c r="E940" s="4">
        <v>18.54</v>
      </c>
    </row>
    <row r="941" spans="1:5" x14ac:dyDescent="0.3">
      <c r="A941" t="s">
        <v>1092</v>
      </c>
      <c r="B941" t="s">
        <v>1160</v>
      </c>
      <c r="C941" s="3">
        <v>43845</v>
      </c>
      <c r="D941" t="s">
        <v>1168</v>
      </c>
      <c r="E941" s="4">
        <v>172.25</v>
      </c>
    </row>
    <row r="942" spans="1:5" x14ac:dyDescent="0.3">
      <c r="A942" t="s">
        <v>1093</v>
      </c>
      <c r="B942" t="s">
        <v>1159</v>
      </c>
      <c r="C942" s="3">
        <v>43800</v>
      </c>
      <c r="D942" t="s">
        <v>1161</v>
      </c>
      <c r="E942" s="4">
        <v>21.95</v>
      </c>
    </row>
    <row r="943" spans="1:5" x14ac:dyDescent="0.3">
      <c r="A943" t="s">
        <v>1094</v>
      </c>
      <c r="B943" t="s">
        <v>1166</v>
      </c>
      <c r="C943" s="3">
        <v>43800</v>
      </c>
      <c r="D943" t="s">
        <v>1164</v>
      </c>
      <c r="E943" s="4">
        <v>37.93</v>
      </c>
    </row>
    <row r="944" spans="1:5" x14ac:dyDescent="0.3">
      <c r="A944" t="s">
        <v>1095</v>
      </c>
      <c r="B944" t="s">
        <v>1160</v>
      </c>
      <c r="C944" s="3">
        <v>43845</v>
      </c>
      <c r="D944" t="s">
        <v>1165</v>
      </c>
      <c r="E944" s="4">
        <v>139.09</v>
      </c>
    </row>
    <row r="945" spans="1:5" x14ac:dyDescent="0.3">
      <c r="A945" t="s">
        <v>1096</v>
      </c>
      <c r="B945" t="s">
        <v>1160</v>
      </c>
      <c r="C945" s="3">
        <v>43800</v>
      </c>
      <c r="D945" t="s">
        <v>1161</v>
      </c>
      <c r="E945" s="4">
        <v>115.38</v>
      </c>
    </row>
    <row r="946" spans="1:5" x14ac:dyDescent="0.3">
      <c r="A946" t="s">
        <v>1097</v>
      </c>
      <c r="B946" t="s">
        <v>1166</v>
      </c>
      <c r="C946" s="3">
        <v>43881</v>
      </c>
      <c r="D946" t="s">
        <v>1158</v>
      </c>
      <c r="E946" s="4">
        <v>122.97</v>
      </c>
    </row>
    <row r="947" spans="1:5" x14ac:dyDescent="0.3">
      <c r="A947" t="s">
        <v>1098</v>
      </c>
      <c r="B947" t="s">
        <v>1166</v>
      </c>
      <c r="C947" s="3">
        <v>43800</v>
      </c>
      <c r="D947" t="s">
        <v>1161</v>
      </c>
      <c r="E947" s="4">
        <v>92.32</v>
      </c>
    </row>
    <row r="948" spans="1:5" x14ac:dyDescent="0.3">
      <c r="A948" t="s">
        <v>1099</v>
      </c>
      <c r="B948" t="s">
        <v>1159</v>
      </c>
      <c r="C948" s="3">
        <v>43800</v>
      </c>
      <c r="D948" t="s">
        <v>1158</v>
      </c>
      <c r="E948" s="4">
        <v>169.37</v>
      </c>
    </row>
    <row r="949" spans="1:5" x14ac:dyDescent="0.3">
      <c r="A949" t="s">
        <v>1100</v>
      </c>
      <c r="B949" t="s">
        <v>1163</v>
      </c>
      <c r="C949" s="3">
        <v>43845</v>
      </c>
      <c r="D949" t="s">
        <v>1164</v>
      </c>
      <c r="E949" s="4">
        <v>98.55</v>
      </c>
    </row>
    <row r="950" spans="1:5" x14ac:dyDescent="0.3">
      <c r="A950" t="s">
        <v>1101</v>
      </c>
      <c r="B950" t="s">
        <v>4</v>
      </c>
      <c r="C950" s="3">
        <v>43195</v>
      </c>
      <c r="D950" t="s">
        <v>1164</v>
      </c>
      <c r="E950" s="4">
        <v>51.82</v>
      </c>
    </row>
    <row r="951" spans="1:5" x14ac:dyDescent="0.3">
      <c r="A951" t="s">
        <v>1102</v>
      </c>
      <c r="B951" t="s">
        <v>1160</v>
      </c>
      <c r="C951" s="3">
        <v>43800</v>
      </c>
      <c r="D951" t="s">
        <v>1161</v>
      </c>
      <c r="E951" s="4">
        <v>53.25</v>
      </c>
    </row>
    <row r="952" spans="1:5" x14ac:dyDescent="0.3">
      <c r="A952" t="s">
        <v>1103</v>
      </c>
      <c r="B952" t="s">
        <v>4</v>
      </c>
      <c r="C952" s="3">
        <v>43800</v>
      </c>
      <c r="D952" t="s">
        <v>1162</v>
      </c>
      <c r="E952" s="4">
        <v>143.65</v>
      </c>
    </row>
    <row r="953" spans="1:5" x14ac:dyDescent="0.3">
      <c r="A953" t="s">
        <v>1104</v>
      </c>
      <c r="B953" t="s">
        <v>1167</v>
      </c>
      <c r="C953" s="3">
        <v>43195</v>
      </c>
      <c r="D953" t="s">
        <v>1158</v>
      </c>
      <c r="E953" s="4">
        <v>18.04</v>
      </c>
    </row>
    <row r="954" spans="1:5" x14ac:dyDescent="0.3">
      <c r="A954" t="s">
        <v>1105</v>
      </c>
      <c r="B954" t="s">
        <v>1166</v>
      </c>
      <c r="C954" s="3">
        <v>43845</v>
      </c>
      <c r="D954" t="s">
        <v>1162</v>
      </c>
      <c r="E954" s="4">
        <v>151.76</v>
      </c>
    </row>
    <row r="955" spans="1:5" x14ac:dyDescent="0.3">
      <c r="A955" t="s">
        <v>1106</v>
      </c>
      <c r="B955" t="s">
        <v>1159</v>
      </c>
      <c r="C955" s="3">
        <v>43195</v>
      </c>
      <c r="D955" t="s">
        <v>1161</v>
      </c>
      <c r="E955" s="4">
        <v>39.67</v>
      </c>
    </row>
    <row r="956" spans="1:5" x14ac:dyDescent="0.3">
      <c r="A956" t="s">
        <v>1107</v>
      </c>
      <c r="B956" t="s">
        <v>1167</v>
      </c>
      <c r="C956" s="3">
        <v>43845</v>
      </c>
      <c r="D956" t="s">
        <v>1161</v>
      </c>
      <c r="E956" s="4">
        <v>184.2</v>
      </c>
    </row>
    <row r="957" spans="1:5" x14ac:dyDescent="0.3">
      <c r="A957" t="s">
        <v>1108</v>
      </c>
      <c r="B957" t="s">
        <v>1166</v>
      </c>
      <c r="C957" s="3">
        <v>43881</v>
      </c>
      <c r="D957" t="s">
        <v>1168</v>
      </c>
      <c r="E957" s="4">
        <v>87.56</v>
      </c>
    </row>
    <row r="958" spans="1:5" x14ac:dyDescent="0.3">
      <c r="A958" t="s">
        <v>1109</v>
      </c>
      <c r="B958" t="s">
        <v>1159</v>
      </c>
      <c r="C958" s="3">
        <v>43845</v>
      </c>
      <c r="D958" t="s">
        <v>1158</v>
      </c>
      <c r="E958" s="4">
        <v>185.69</v>
      </c>
    </row>
    <row r="959" spans="1:5" x14ac:dyDescent="0.3">
      <c r="A959" t="s">
        <v>1110</v>
      </c>
      <c r="B959" t="s">
        <v>1159</v>
      </c>
      <c r="C959" s="3">
        <v>43881</v>
      </c>
      <c r="D959" t="s">
        <v>1158</v>
      </c>
      <c r="E959" s="4">
        <v>112.78</v>
      </c>
    </row>
    <row r="960" spans="1:5" x14ac:dyDescent="0.3">
      <c r="A960" t="s">
        <v>1111</v>
      </c>
      <c r="B960" t="s">
        <v>1167</v>
      </c>
      <c r="C960" s="3">
        <v>43881</v>
      </c>
      <c r="D960" t="s">
        <v>1168</v>
      </c>
      <c r="E960" s="4">
        <v>149.22999999999999</v>
      </c>
    </row>
    <row r="961" spans="1:5" x14ac:dyDescent="0.3">
      <c r="A961" t="s">
        <v>1112</v>
      </c>
      <c r="B961" t="s">
        <v>1166</v>
      </c>
      <c r="C961" s="3">
        <v>43845</v>
      </c>
      <c r="D961" t="s">
        <v>1165</v>
      </c>
      <c r="E961" s="4">
        <v>182.73</v>
      </c>
    </row>
    <row r="962" spans="1:5" x14ac:dyDescent="0.3">
      <c r="A962" t="s">
        <v>1113</v>
      </c>
      <c r="B962" t="s">
        <v>1159</v>
      </c>
      <c r="C962" s="3">
        <v>43549</v>
      </c>
      <c r="D962" t="s">
        <v>1161</v>
      </c>
      <c r="E962" s="4">
        <v>130.72</v>
      </c>
    </row>
    <row r="963" spans="1:5" x14ac:dyDescent="0.3">
      <c r="A963" t="s">
        <v>1114</v>
      </c>
      <c r="B963" t="s">
        <v>1166</v>
      </c>
      <c r="C963" s="3">
        <v>43845</v>
      </c>
      <c r="D963" t="s">
        <v>1168</v>
      </c>
      <c r="E963" s="4">
        <v>83.64</v>
      </c>
    </row>
    <row r="964" spans="1:5" x14ac:dyDescent="0.3">
      <c r="A964" t="s">
        <v>1115</v>
      </c>
      <c r="B964" t="s">
        <v>1163</v>
      </c>
      <c r="C964" s="3">
        <v>43800</v>
      </c>
      <c r="D964" t="s">
        <v>1165</v>
      </c>
      <c r="E964" s="4">
        <v>143.43</v>
      </c>
    </row>
    <row r="965" spans="1:5" x14ac:dyDescent="0.3">
      <c r="A965" t="s">
        <v>1116</v>
      </c>
      <c r="B965" t="s">
        <v>1159</v>
      </c>
      <c r="C965" s="3">
        <v>43800</v>
      </c>
      <c r="D965" t="s">
        <v>1162</v>
      </c>
      <c r="E965" s="4">
        <v>116.83</v>
      </c>
    </row>
    <row r="966" spans="1:5" x14ac:dyDescent="0.3">
      <c r="A966" t="s">
        <v>1117</v>
      </c>
      <c r="B966" t="s">
        <v>1166</v>
      </c>
      <c r="C966" s="3">
        <v>43549</v>
      </c>
      <c r="D966" t="s">
        <v>1161</v>
      </c>
      <c r="E966" s="4">
        <v>137.77000000000001</v>
      </c>
    </row>
    <row r="967" spans="1:5" x14ac:dyDescent="0.3">
      <c r="A967" t="s">
        <v>1118</v>
      </c>
      <c r="B967" t="s">
        <v>4</v>
      </c>
      <c r="C967" s="3">
        <v>43881</v>
      </c>
      <c r="D967" t="s">
        <v>1158</v>
      </c>
      <c r="E967" s="4">
        <v>79.09</v>
      </c>
    </row>
    <row r="968" spans="1:5" x14ac:dyDescent="0.3">
      <c r="A968" t="s">
        <v>1119</v>
      </c>
      <c r="B968" t="s">
        <v>1159</v>
      </c>
      <c r="C968" s="3">
        <v>43549</v>
      </c>
      <c r="D968" t="s">
        <v>1168</v>
      </c>
      <c r="E968" s="4">
        <v>30.56</v>
      </c>
    </row>
    <row r="969" spans="1:5" x14ac:dyDescent="0.3">
      <c r="A969" t="s">
        <v>1120</v>
      </c>
      <c r="B969" t="s">
        <v>1167</v>
      </c>
      <c r="C969" s="3">
        <v>43800</v>
      </c>
      <c r="D969" t="s">
        <v>1165</v>
      </c>
      <c r="E969" s="4">
        <v>196.22</v>
      </c>
    </row>
    <row r="970" spans="1:5" x14ac:dyDescent="0.3">
      <c r="A970" t="s">
        <v>1121</v>
      </c>
      <c r="B970" t="s">
        <v>1160</v>
      </c>
      <c r="C970" s="3">
        <v>43549</v>
      </c>
      <c r="D970" t="s">
        <v>1168</v>
      </c>
      <c r="E970" s="4">
        <v>64.430000000000007</v>
      </c>
    </row>
    <row r="971" spans="1:5" x14ac:dyDescent="0.3">
      <c r="A971" t="s">
        <v>1122</v>
      </c>
      <c r="B971" t="s">
        <v>1163</v>
      </c>
      <c r="C971" s="3">
        <v>43845</v>
      </c>
      <c r="D971" t="s">
        <v>1158</v>
      </c>
      <c r="E971" s="4">
        <v>123.2</v>
      </c>
    </row>
    <row r="972" spans="1:5" x14ac:dyDescent="0.3">
      <c r="A972" t="s">
        <v>1123</v>
      </c>
      <c r="B972" t="s">
        <v>1167</v>
      </c>
      <c r="C972" s="3">
        <v>43549</v>
      </c>
      <c r="D972" t="s">
        <v>1158</v>
      </c>
      <c r="E972" s="4">
        <v>136.41</v>
      </c>
    </row>
    <row r="973" spans="1:5" x14ac:dyDescent="0.3">
      <c r="A973" t="s">
        <v>1124</v>
      </c>
      <c r="B973" t="s">
        <v>1159</v>
      </c>
      <c r="C973" s="3">
        <v>43881</v>
      </c>
      <c r="D973" t="s">
        <v>1162</v>
      </c>
      <c r="E973" s="4">
        <v>18.66</v>
      </c>
    </row>
    <row r="974" spans="1:5" x14ac:dyDescent="0.3">
      <c r="A974" t="s">
        <v>1125</v>
      </c>
      <c r="B974" t="s">
        <v>1167</v>
      </c>
      <c r="C974" s="3">
        <v>43845</v>
      </c>
      <c r="D974" t="s">
        <v>1165</v>
      </c>
      <c r="E974" s="4">
        <v>163.83000000000001</v>
      </c>
    </row>
    <row r="975" spans="1:5" x14ac:dyDescent="0.3">
      <c r="A975" t="s">
        <v>1126</v>
      </c>
      <c r="B975" t="s">
        <v>1167</v>
      </c>
      <c r="C975" s="3">
        <v>43195</v>
      </c>
      <c r="D975" t="s">
        <v>1164</v>
      </c>
      <c r="E975" s="4">
        <v>26.36</v>
      </c>
    </row>
    <row r="976" spans="1:5" x14ac:dyDescent="0.3">
      <c r="A976" t="s">
        <v>1127</v>
      </c>
      <c r="B976" t="s">
        <v>1160</v>
      </c>
      <c r="C976" s="3">
        <v>43800</v>
      </c>
      <c r="D976" t="s">
        <v>1162</v>
      </c>
      <c r="E976" s="4">
        <v>45.52</v>
      </c>
    </row>
    <row r="977" spans="1:5" x14ac:dyDescent="0.3">
      <c r="A977" t="s">
        <v>1128</v>
      </c>
      <c r="B977" t="s">
        <v>1163</v>
      </c>
      <c r="C977" s="3">
        <v>43800</v>
      </c>
      <c r="D977" t="s">
        <v>1158</v>
      </c>
      <c r="E977" s="4">
        <v>173.78</v>
      </c>
    </row>
    <row r="978" spans="1:5" x14ac:dyDescent="0.3">
      <c r="A978" t="s">
        <v>1129</v>
      </c>
      <c r="B978" t="s">
        <v>1167</v>
      </c>
      <c r="C978" s="3">
        <v>43549</v>
      </c>
      <c r="D978" t="s">
        <v>1165</v>
      </c>
      <c r="E978" s="4">
        <v>74.7</v>
      </c>
    </row>
    <row r="979" spans="1:5" x14ac:dyDescent="0.3">
      <c r="A979" t="s">
        <v>1130</v>
      </c>
      <c r="B979" t="s">
        <v>4</v>
      </c>
      <c r="C979" s="3">
        <v>43845</v>
      </c>
      <c r="D979" t="s">
        <v>1161</v>
      </c>
      <c r="E979" s="4">
        <v>109.63</v>
      </c>
    </row>
    <row r="980" spans="1:5" x14ac:dyDescent="0.3">
      <c r="A980" t="s">
        <v>1131</v>
      </c>
      <c r="B980" t="s">
        <v>1160</v>
      </c>
      <c r="C980" s="3">
        <v>43195</v>
      </c>
      <c r="D980" t="s">
        <v>1168</v>
      </c>
      <c r="E980" s="4">
        <v>167.1</v>
      </c>
    </row>
    <row r="981" spans="1:5" x14ac:dyDescent="0.3">
      <c r="A981" t="s">
        <v>1132</v>
      </c>
      <c r="B981" t="s">
        <v>1159</v>
      </c>
      <c r="C981" s="3">
        <v>43845</v>
      </c>
      <c r="D981" t="s">
        <v>1168</v>
      </c>
      <c r="E981" s="4">
        <v>114.63</v>
      </c>
    </row>
    <row r="982" spans="1:5" x14ac:dyDescent="0.3">
      <c r="A982" t="s">
        <v>1133</v>
      </c>
      <c r="B982" t="s">
        <v>4</v>
      </c>
      <c r="C982" s="3">
        <v>43800</v>
      </c>
      <c r="D982" t="s">
        <v>1164</v>
      </c>
      <c r="E982" s="4">
        <v>188.99</v>
      </c>
    </row>
    <row r="983" spans="1:5" x14ac:dyDescent="0.3">
      <c r="A983" t="s">
        <v>1134</v>
      </c>
      <c r="B983" t="s">
        <v>1160</v>
      </c>
      <c r="C983" s="3">
        <v>43845</v>
      </c>
      <c r="D983" t="s">
        <v>1168</v>
      </c>
      <c r="E983" s="4">
        <v>55.79</v>
      </c>
    </row>
    <row r="984" spans="1:5" x14ac:dyDescent="0.3">
      <c r="A984" t="s">
        <v>1135</v>
      </c>
      <c r="B984" t="s">
        <v>1160</v>
      </c>
      <c r="C984" s="3">
        <v>43195</v>
      </c>
      <c r="D984" t="s">
        <v>1161</v>
      </c>
      <c r="E984" s="4">
        <v>39.659999999999997</v>
      </c>
    </row>
    <row r="985" spans="1:5" x14ac:dyDescent="0.3">
      <c r="A985" t="s">
        <v>1136</v>
      </c>
      <c r="B985" t="s">
        <v>1163</v>
      </c>
      <c r="C985" s="3">
        <v>43549</v>
      </c>
      <c r="D985" t="s">
        <v>1162</v>
      </c>
      <c r="E985" s="4">
        <v>97.06</v>
      </c>
    </row>
    <row r="986" spans="1:5" x14ac:dyDescent="0.3">
      <c r="A986" t="s">
        <v>1137</v>
      </c>
      <c r="B986" t="s">
        <v>1160</v>
      </c>
      <c r="C986" s="3">
        <v>43881</v>
      </c>
      <c r="D986" t="s">
        <v>1161</v>
      </c>
      <c r="E986" s="4">
        <v>127.3</v>
      </c>
    </row>
    <row r="987" spans="1:5" x14ac:dyDescent="0.3">
      <c r="A987" t="s">
        <v>1138</v>
      </c>
      <c r="B987" t="s">
        <v>1159</v>
      </c>
      <c r="C987" s="3">
        <v>43845</v>
      </c>
      <c r="D987" t="s">
        <v>1161</v>
      </c>
      <c r="E987" s="4">
        <v>72.25</v>
      </c>
    </row>
    <row r="988" spans="1:5" x14ac:dyDescent="0.3">
      <c r="A988" t="s">
        <v>1139</v>
      </c>
      <c r="B988" t="s">
        <v>1163</v>
      </c>
      <c r="C988" s="3">
        <v>43881</v>
      </c>
      <c r="D988" t="s">
        <v>1165</v>
      </c>
      <c r="E988" s="4">
        <v>71.06</v>
      </c>
    </row>
    <row r="989" spans="1:5" x14ac:dyDescent="0.3">
      <c r="A989" t="s">
        <v>1140</v>
      </c>
      <c r="B989" t="s">
        <v>1163</v>
      </c>
      <c r="C989" s="3">
        <v>43800</v>
      </c>
      <c r="D989" t="s">
        <v>1168</v>
      </c>
      <c r="E989" s="4">
        <v>96.58</v>
      </c>
    </row>
    <row r="990" spans="1:5" x14ac:dyDescent="0.3">
      <c r="A990" t="s">
        <v>1141</v>
      </c>
      <c r="B990" t="s">
        <v>4</v>
      </c>
      <c r="C990" s="3">
        <v>43549</v>
      </c>
      <c r="D990" t="s">
        <v>1165</v>
      </c>
      <c r="E990" s="4">
        <v>28.34</v>
      </c>
    </row>
    <row r="991" spans="1:5" x14ac:dyDescent="0.3">
      <c r="A991" t="s">
        <v>1142</v>
      </c>
      <c r="B991" t="s">
        <v>4</v>
      </c>
      <c r="C991" s="3">
        <v>43549</v>
      </c>
      <c r="D991" t="s">
        <v>1165</v>
      </c>
      <c r="E991" s="4">
        <v>132.97</v>
      </c>
    </row>
    <row r="992" spans="1:5" x14ac:dyDescent="0.3">
      <c r="A992" t="s">
        <v>1143</v>
      </c>
      <c r="B992" t="s">
        <v>1159</v>
      </c>
      <c r="C992" s="3">
        <v>43845</v>
      </c>
      <c r="D992" t="s">
        <v>1168</v>
      </c>
      <c r="E992" s="4">
        <v>185.79</v>
      </c>
    </row>
    <row r="993" spans="1:5" x14ac:dyDescent="0.3">
      <c r="A993" t="s">
        <v>1144</v>
      </c>
      <c r="B993" t="s">
        <v>1163</v>
      </c>
      <c r="C993" s="3">
        <v>43549</v>
      </c>
      <c r="D993" t="s">
        <v>1164</v>
      </c>
      <c r="E993" s="4">
        <v>191.59</v>
      </c>
    </row>
    <row r="994" spans="1:5" x14ac:dyDescent="0.3">
      <c r="A994" t="s">
        <v>1145</v>
      </c>
      <c r="B994" t="s">
        <v>1160</v>
      </c>
      <c r="C994" s="3">
        <v>43845</v>
      </c>
      <c r="D994" t="s">
        <v>1161</v>
      </c>
      <c r="E994" s="4">
        <v>116.72</v>
      </c>
    </row>
    <row r="995" spans="1:5" x14ac:dyDescent="0.3">
      <c r="A995" t="s">
        <v>1146</v>
      </c>
      <c r="B995" t="s">
        <v>1163</v>
      </c>
      <c r="C995" s="3">
        <v>43845</v>
      </c>
      <c r="D995" t="s">
        <v>1161</v>
      </c>
      <c r="E995" s="4">
        <v>62.08</v>
      </c>
    </row>
    <row r="996" spans="1:5" x14ac:dyDescent="0.3">
      <c r="A996" t="s">
        <v>1147</v>
      </c>
      <c r="B996" t="s">
        <v>1166</v>
      </c>
      <c r="C996" s="3">
        <v>43881</v>
      </c>
      <c r="D996" t="s">
        <v>1161</v>
      </c>
      <c r="E996" s="4">
        <v>30.27</v>
      </c>
    </row>
    <row r="997" spans="1:5" x14ac:dyDescent="0.3">
      <c r="A997" t="s">
        <v>1148</v>
      </c>
      <c r="B997" t="s">
        <v>1166</v>
      </c>
      <c r="C997" s="3">
        <v>43549</v>
      </c>
      <c r="D997" t="s">
        <v>1158</v>
      </c>
      <c r="E997" s="4">
        <v>169.8</v>
      </c>
    </row>
    <row r="998" spans="1:5" x14ac:dyDescent="0.3">
      <c r="A998" t="s">
        <v>1149</v>
      </c>
      <c r="B998" t="s">
        <v>1163</v>
      </c>
      <c r="C998" s="3">
        <v>43845</v>
      </c>
      <c r="D998" t="s">
        <v>1164</v>
      </c>
      <c r="E998" s="4">
        <v>36.56</v>
      </c>
    </row>
    <row r="999" spans="1:5" x14ac:dyDescent="0.3">
      <c r="A999" t="s">
        <v>1150</v>
      </c>
      <c r="B999" t="s">
        <v>1172</v>
      </c>
      <c r="C999" s="3">
        <v>43881</v>
      </c>
      <c r="D999" t="s">
        <v>1171</v>
      </c>
      <c r="E999" s="4">
        <v>30</v>
      </c>
    </row>
    <row r="1000" spans="1:5" x14ac:dyDescent="0.3">
      <c r="A1000" t="s">
        <v>1151</v>
      </c>
      <c r="B1000" t="s">
        <v>1167</v>
      </c>
      <c r="C1000" s="3">
        <v>43195</v>
      </c>
      <c r="D1000" t="s">
        <v>1165</v>
      </c>
      <c r="E1000" s="4">
        <v>152.97999999999999</v>
      </c>
    </row>
    <row r="1001" spans="1:5" x14ac:dyDescent="0.3">
      <c r="A1001" t="s">
        <v>1152</v>
      </c>
      <c r="B1001" t="s">
        <v>1159</v>
      </c>
      <c r="C1001" s="3">
        <v>43881</v>
      </c>
      <c r="D1001" t="s">
        <v>1161</v>
      </c>
      <c r="E1001" s="4">
        <v>48.7</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K1001"/>
  <sheetViews>
    <sheetView topLeftCell="A9" zoomScale="98" zoomScaleNormal="98" workbookViewId="0">
      <selection activeCell="I9" sqref="I9:I1001"/>
    </sheetView>
  </sheetViews>
  <sheetFormatPr defaultColWidth="8.88671875" defaultRowHeight="14.4" x14ac:dyDescent="0.3"/>
  <cols>
    <col min="1" max="1" width="11.44140625" bestFit="1" customWidth="1"/>
    <col min="2" max="2" width="22.44140625" bestFit="1" customWidth="1"/>
    <col min="3" max="3" width="28.44140625" style="8" bestFit="1" customWidth="1"/>
    <col min="4" max="4" width="10.44140625" style="6" bestFit="1" customWidth="1"/>
    <col min="5" max="5" width="16.44140625" bestFit="1" customWidth="1"/>
    <col min="6" max="6" width="19.88671875" style="29" customWidth="1"/>
    <col min="7" max="7" width="10" bestFit="1" customWidth="1"/>
    <col min="8" max="8" width="19.109375" bestFit="1" customWidth="1"/>
    <col min="9" max="9" width="16.5546875" bestFit="1" customWidth="1"/>
    <col min="11" max="11" width="11.44140625" bestFit="1" customWidth="1"/>
    <col min="13" max="13" width="10.44140625" bestFit="1" customWidth="1"/>
  </cols>
  <sheetData>
    <row r="1" spans="1:11" x14ac:dyDescent="0.3">
      <c r="A1" t="s">
        <v>1190</v>
      </c>
      <c r="B1" t="s">
        <v>1221</v>
      </c>
      <c r="C1" s="8" t="s">
        <v>1220</v>
      </c>
      <c r="D1" s="6" t="s">
        <v>1219</v>
      </c>
      <c r="E1" t="s">
        <v>1218</v>
      </c>
      <c r="F1" s="29" t="s">
        <v>1217</v>
      </c>
      <c r="G1" t="s">
        <v>2054</v>
      </c>
      <c r="H1" t="s">
        <v>2074</v>
      </c>
      <c r="I1" t="s">
        <v>2073</v>
      </c>
    </row>
    <row r="2" spans="1:11" x14ac:dyDescent="0.3">
      <c r="A2" t="s">
        <v>8</v>
      </c>
      <c r="B2" t="s">
        <v>1193</v>
      </c>
      <c r="C2" s="3" t="s">
        <v>1678</v>
      </c>
      <c r="D2" s="7">
        <v>452.11</v>
      </c>
      <c r="E2" t="s">
        <v>1197</v>
      </c>
      <c r="F2" s="29">
        <v>0.25</v>
      </c>
      <c r="G2" t="str">
        <f>IF(Table6[[#This Row],[InsuranceCoverage]], "Yes", "No")</f>
        <v>Yes</v>
      </c>
      <c r="H2" s="7">
        <f>Table6[[#This Row],[InsuranceCoverage]]*Table6[[#This Row],[TotalBill]]</f>
        <v>113.0275</v>
      </c>
      <c r="I2" s="7">
        <f>Table6[[#This Row],[TotalBill]]-Table6[[#This Row],[InsuranceAmount]]</f>
        <v>339.08249999999998</v>
      </c>
      <c r="K2" s="7"/>
    </row>
    <row r="3" spans="1:11" x14ac:dyDescent="0.3">
      <c r="A3" t="s">
        <v>13</v>
      </c>
      <c r="B3" t="s">
        <v>1193</v>
      </c>
      <c r="C3" s="3" t="s">
        <v>1679</v>
      </c>
      <c r="D3" s="7">
        <v>354.42</v>
      </c>
      <c r="E3" t="s">
        <v>1197</v>
      </c>
      <c r="F3" s="29">
        <v>0.25</v>
      </c>
      <c r="G3" t="str">
        <f>IF(Table6[[#This Row],[InsuranceCoverage]], "Yes", "No")</f>
        <v>Yes</v>
      </c>
      <c r="H3" s="7">
        <f>Table6[[#This Row],[InsuranceCoverage]]*Table6[[#This Row],[TotalBill]]</f>
        <v>88.605000000000004</v>
      </c>
      <c r="I3" s="7">
        <f>Table6[[#This Row],[TotalBill]]-Table6[[#This Row],[InsuranceAmount]]</f>
        <v>265.815</v>
      </c>
      <c r="K3" s="7"/>
    </row>
    <row r="4" spans="1:11" x14ac:dyDescent="0.3">
      <c r="A4" t="s">
        <v>18</v>
      </c>
      <c r="B4" t="s">
        <v>1201</v>
      </c>
      <c r="C4" s="3" t="s">
        <v>1680</v>
      </c>
      <c r="D4" s="7">
        <v>121.83</v>
      </c>
      <c r="E4" t="s">
        <v>1192</v>
      </c>
      <c r="F4" s="29">
        <v>0.5</v>
      </c>
      <c r="G4" t="str">
        <f>IF(Table6[[#This Row],[InsuranceCoverage]], "Yes", "No")</f>
        <v>Yes</v>
      </c>
      <c r="H4" s="7">
        <f>Table6[[#This Row],[InsuranceCoverage]]*Table6[[#This Row],[TotalBill]]</f>
        <v>60.914999999999999</v>
      </c>
      <c r="I4" s="7">
        <f>Table6[[#This Row],[TotalBill]]-Table6[[#This Row],[InsuranceAmount]]</f>
        <v>60.914999999999999</v>
      </c>
    </row>
    <row r="5" spans="1:11" x14ac:dyDescent="0.3">
      <c r="A5" t="s">
        <v>22</v>
      </c>
      <c r="B5" t="s">
        <v>1167</v>
      </c>
      <c r="C5" s="3" t="s">
        <v>1681</v>
      </c>
      <c r="D5" s="7">
        <v>170.57</v>
      </c>
      <c r="E5" t="s">
        <v>1197</v>
      </c>
      <c r="F5" s="29">
        <v>0.25</v>
      </c>
      <c r="G5" t="str">
        <f>IF(Table6[[#This Row],[InsuranceCoverage]], "Yes", "No")</f>
        <v>Yes</v>
      </c>
      <c r="H5" s="7">
        <f>Table6[[#This Row],[InsuranceCoverage]]*Table6[[#This Row],[TotalBill]]</f>
        <v>42.642499999999998</v>
      </c>
      <c r="I5" s="7">
        <f>Table6[[#This Row],[TotalBill]]-Table6[[#This Row],[InsuranceAmount]]</f>
        <v>127.92749999999999</v>
      </c>
      <c r="K5" s="7"/>
    </row>
    <row r="6" spans="1:11" x14ac:dyDescent="0.3">
      <c r="A6" t="s">
        <v>23</v>
      </c>
      <c r="B6" t="s">
        <v>1196</v>
      </c>
      <c r="C6" s="3" t="s">
        <v>1682</v>
      </c>
      <c r="D6" s="7">
        <v>452.69</v>
      </c>
      <c r="E6" t="s">
        <v>1197</v>
      </c>
      <c r="F6" s="29">
        <v>0.25</v>
      </c>
      <c r="G6" t="str">
        <f>IF(Table6[[#This Row],[InsuranceCoverage]], "Yes", "No")</f>
        <v>Yes</v>
      </c>
      <c r="H6" s="7">
        <f>Table6[[#This Row],[InsuranceCoverage]]*Table6[[#This Row],[TotalBill]]</f>
        <v>113.1725</v>
      </c>
      <c r="I6" s="7">
        <f>Table6[[#This Row],[TotalBill]]-Table6[[#This Row],[InsuranceAmount]]</f>
        <v>339.51749999999998</v>
      </c>
      <c r="K6" s="7"/>
    </row>
    <row r="7" spans="1:11" x14ac:dyDescent="0.3">
      <c r="A7" t="s">
        <v>25</v>
      </c>
      <c r="B7" t="s">
        <v>1196</v>
      </c>
      <c r="C7" s="3" t="s">
        <v>1683</v>
      </c>
      <c r="D7" s="7">
        <v>177.79</v>
      </c>
      <c r="E7" t="s">
        <v>1192</v>
      </c>
      <c r="F7" s="29">
        <v>0.75</v>
      </c>
      <c r="G7" t="str">
        <f>IF(Table6[[#This Row],[InsuranceCoverage]], "Yes", "No")</f>
        <v>Yes</v>
      </c>
      <c r="H7" s="7">
        <f>Table6[[#This Row],[InsuranceCoverage]]*Table6[[#This Row],[TotalBill]]</f>
        <v>133.3425</v>
      </c>
      <c r="I7" s="7">
        <f>Table6[[#This Row],[TotalBill]]-Table6[[#This Row],[InsuranceAmount]]</f>
        <v>44.447499999999991</v>
      </c>
      <c r="K7" s="7"/>
    </row>
    <row r="8" spans="1:11" x14ac:dyDescent="0.3">
      <c r="A8" t="s">
        <v>28</v>
      </c>
      <c r="B8" t="s">
        <v>1202</v>
      </c>
      <c r="C8" s="3" t="s">
        <v>1684</v>
      </c>
      <c r="D8" s="7">
        <v>471.16</v>
      </c>
      <c r="E8" t="s">
        <v>1197</v>
      </c>
      <c r="F8" s="29">
        <v>0.75</v>
      </c>
      <c r="G8" t="str">
        <f>IF(Table6[[#This Row],[InsuranceCoverage]], "Yes", "No")</f>
        <v>Yes</v>
      </c>
      <c r="H8" s="7">
        <f>Table6[[#This Row],[InsuranceCoverage]]*Table6[[#This Row],[TotalBill]]</f>
        <v>353.37</v>
      </c>
      <c r="I8" s="7">
        <f>Table6[[#This Row],[TotalBill]]-Table6[[#This Row],[InsuranceAmount]]</f>
        <v>117.79000000000002</v>
      </c>
      <c r="K8" s="7"/>
    </row>
    <row r="9" spans="1:11" x14ac:dyDescent="0.3">
      <c r="A9" t="s">
        <v>29</v>
      </c>
      <c r="B9" t="s">
        <v>1167</v>
      </c>
      <c r="C9" s="3" t="s">
        <v>1685</v>
      </c>
      <c r="D9" s="7">
        <v>411.65</v>
      </c>
      <c r="E9" t="s">
        <v>1192</v>
      </c>
      <c r="F9" s="29">
        <v>0</v>
      </c>
      <c r="G9" t="str">
        <f>IF(Table6[[#This Row],[InsuranceCoverage]], "Yes", "No")</f>
        <v>No</v>
      </c>
      <c r="H9" s="7">
        <f>Table6[[#This Row],[InsuranceCoverage]]*Table6[[#This Row],[TotalBill]]</f>
        <v>0</v>
      </c>
      <c r="I9" s="7">
        <f>Table6[[#This Row],[TotalBill]]-Table6[[#This Row],[InsuranceAmount]]</f>
        <v>411.65</v>
      </c>
      <c r="K9" s="7"/>
    </row>
    <row r="10" spans="1:11" x14ac:dyDescent="0.3">
      <c r="A10" t="s">
        <v>32</v>
      </c>
      <c r="B10" t="s">
        <v>1167</v>
      </c>
      <c r="C10" s="3" t="s">
        <v>1686</v>
      </c>
      <c r="D10" s="7">
        <v>73.3</v>
      </c>
      <c r="E10" t="s">
        <v>1195</v>
      </c>
      <c r="F10" s="29">
        <v>0.75</v>
      </c>
      <c r="G10" t="str">
        <f>IF(Table6[[#This Row],[InsuranceCoverage]], "Yes", "No")</f>
        <v>Yes</v>
      </c>
      <c r="H10" s="7">
        <f>Table6[[#This Row],[InsuranceCoverage]]*Table6[[#This Row],[TotalBill]]</f>
        <v>54.974999999999994</v>
      </c>
      <c r="I10" s="7">
        <f>Table6[[#This Row],[TotalBill]]-Table6[[#This Row],[InsuranceAmount]]</f>
        <v>18.325000000000003</v>
      </c>
      <c r="K10" s="7"/>
    </row>
    <row r="11" spans="1:11" x14ac:dyDescent="0.3">
      <c r="A11" t="s">
        <v>34</v>
      </c>
      <c r="B11" t="s">
        <v>1201</v>
      </c>
      <c r="C11" s="3" t="s">
        <v>1687</v>
      </c>
      <c r="D11" s="7">
        <v>66.66</v>
      </c>
      <c r="E11" t="s">
        <v>1197</v>
      </c>
      <c r="F11" s="29">
        <v>0.25</v>
      </c>
      <c r="G11" t="str">
        <f>IF(Table6[[#This Row],[InsuranceCoverage]], "Yes", "No")</f>
        <v>Yes</v>
      </c>
      <c r="H11" s="7">
        <f>Table6[[#This Row],[InsuranceCoverage]]*Table6[[#This Row],[TotalBill]]</f>
        <v>16.664999999999999</v>
      </c>
      <c r="I11" s="7">
        <f>Table6[[#This Row],[TotalBill]]-Table6[[#This Row],[InsuranceAmount]]</f>
        <v>49.994999999999997</v>
      </c>
      <c r="K11" s="7"/>
    </row>
    <row r="12" spans="1:11" x14ac:dyDescent="0.3">
      <c r="A12" t="s">
        <v>36</v>
      </c>
      <c r="B12" t="s">
        <v>1198</v>
      </c>
      <c r="C12" s="3" t="s">
        <v>1688</v>
      </c>
      <c r="D12" s="7">
        <v>62.77</v>
      </c>
      <c r="E12" t="s">
        <v>1195</v>
      </c>
      <c r="F12" s="29">
        <v>0.25</v>
      </c>
      <c r="G12" t="str">
        <f>IF(Table6[[#This Row],[InsuranceCoverage]], "Yes", "No")</f>
        <v>Yes</v>
      </c>
      <c r="H12" s="7">
        <f>Table6[[#This Row],[InsuranceCoverage]]*Table6[[#This Row],[TotalBill]]</f>
        <v>15.692500000000001</v>
      </c>
      <c r="I12" s="7">
        <f>Table6[[#This Row],[TotalBill]]-Table6[[#This Row],[InsuranceAmount]]</f>
        <v>47.077500000000001</v>
      </c>
      <c r="K12" s="7"/>
    </row>
    <row r="13" spans="1:11" x14ac:dyDescent="0.3">
      <c r="A13" t="s">
        <v>38</v>
      </c>
      <c r="B13" t="s">
        <v>1196</v>
      </c>
      <c r="C13" s="3" t="s">
        <v>1689</v>
      </c>
      <c r="D13" s="7">
        <v>401</v>
      </c>
      <c r="E13" t="s">
        <v>1195</v>
      </c>
      <c r="F13" s="29">
        <v>0.75</v>
      </c>
      <c r="G13" t="str">
        <f>IF(Table6[[#This Row],[InsuranceCoverage]], "Yes", "No")</f>
        <v>Yes</v>
      </c>
      <c r="H13" s="7">
        <f>Table6[[#This Row],[InsuranceCoverage]]*Table6[[#This Row],[TotalBill]]</f>
        <v>300.75</v>
      </c>
      <c r="I13" s="7">
        <f>Table6[[#This Row],[TotalBill]]-Table6[[#This Row],[InsuranceAmount]]</f>
        <v>100.25</v>
      </c>
      <c r="K13" s="7"/>
    </row>
    <row r="14" spans="1:11" x14ac:dyDescent="0.3">
      <c r="A14" t="s">
        <v>41</v>
      </c>
      <c r="B14" t="s">
        <v>1198</v>
      </c>
      <c r="C14" s="3" t="s">
        <v>1690</v>
      </c>
      <c r="D14" s="7">
        <v>79.260000000000005</v>
      </c>
      <c r="E14" t="s">
        <v>1197</v>
      </c>
      <c r="F14" s="29">
        <v>0.5</v>
      </c>
      <c r="G14" t="str">
        <f>IF(Table6[[#This Row],[InsuranceCoverage]], "Yes", "No")</f>
        <v>Yes</v>
      </c>
      <c r="H14" s="7">
        <f>Table6[[#This Row],[InsuranceCoverage]]*Table6[[#This Row],[TotalBill]]</f>
        <v>39.630000000000003</v>
      </c>
      <c r="I14" s="7">
        <f>Table6[[#This Row],[TotalBill]]-Table6[[#This Row],[InsuranceAmount]]</f>
        <v>39.630000000000003</v>
      </c>
      <c r="K14" s="7"/>
    </row>
    <row r="15" spans="1:11" x14ac:dyDescent="0.3">
      <c r="A15" t="s">
        <v>43</v>
      </c>
      <c r="B15" t="s">
        <v>1196</v>
      </c>
      <c r="C15" s="3" t="s">
        <v>1691</v>
      </c>
      <c r="D15" s="7">
        <v>132.94</v>
      </c>
      <c r="E15" t="s">
        <v>1192</v>
      </c>
      <c r="F15" s="29">
        <v>0</v>
      </c>
      <c r="G15" t="str">
        <f>IF(Table6[[#This Row],[InsuranceCoverage]], "Yes", "No")</f>
        <v>No</v>
      </c>
      <c r="H15" s="7">
        <f>Table6[[#This Row],[InsuranceCoverage]]*Table6[[#This Row],[TotalBill]]</f>
        <v>0</v>
      </c>
      <c r="I15" s="7">
        <f>Table6[[#This Row],[TotalBill]]-Table6[[#This Row],[InsuranceAmount]]</f>
        <v>132.94</v>
      </c>
    </row>
    <row r="16" spans="1:11" x14ac:dyDescent="0.3">
      <c r="A16" t="s">
        <v>45</v>
      </c>
      <c r="B16" t="s">
        <v>1196</v>
      </c>
      <c r="C16" s="3" t="s">
        <v>1692</v>
      </c>
      <c r="D16" s="7">
        <v>193.16</v>
      </c>
      <c r="E16" t="s">
        <v>1197</v>
      </c>
      <c r="F16" s="29">
        <v>0.25</v>
      </c>
      <c r="G16" t="str">
        <f>IF(Table6[[#This Row],[InsuranceCoverage]], "Yes", "No")</f>
        <v>Yes</v>
      </c>
      <c r="H16" s="7">
        <f>Table6[[#This Row],[InsuranceCoverage]]*Table6[[#This Row],[TotalBill]]</f>
        <v>48.29</v>
      </c>
      <c r="I16" s="7">
        <f>Table6[[#This Row],[TotalBill]]-Table6[[#This Row],[InsuranceAmount]]</f>
        <v>144.87</v>
      </c>
      <c r="K16" s="7"/>
    </row>
    <row r="17" spans="1:11" x14ac:dyDescent="0.3">
      <c r="A17" t="s">
        <v>46</v>
      </c>
      <c r="B17" t="s">
        <v>1198</v>
      </c>
      <c r="C17" s="3" t="s">
        <v>1693</v>
      </c>
      <c r="D17" s="7">
        <v>242.21</v>
      </c>
      <c r="E17" t="s">
        <v>1195</v>
      </c>
      <c r="F17" s="29">
        <v>0.75</v>
      </c>
      <c r="G17" t="str">
        <f>IF(Table6[[#This Row],[InsuranceCoverage]], "Yes", "No")</f>
        <v>Yes</v>
      </c>
      <c r="H17" s="7">
        <f>Table6[[#This Row],[InsuranceCoverage]]*Table6[[#This Row],[TotalBill]]</f>
        <v>181.6575</v>
      </c>
      <c r="I17" s="7">
        <f>Table6[[#This Row],[TotalBill]]-Table6[[#This Row],[InsuranceAmount]]</f>
        <v>60.552500000000009</v>
      </c>
      <c r="K17" s="7"/>
    </row>
    <row r="18" spans="1:11" x14ac:dyDescent="0.3">
      <c r="A18" t="s">
        <v>48</v>
      </c>
      <c r="B18" t="s">
        <v>1201</v>
      </c>
      <c r="C18" s="3" t="s">
        <v>1694</v>
      </c>
      <c r="D18" s="7">
        <v>347.81</v>
      </c>
      <c r="E18" t="s">
        <v>1192</v>
      </c>
      <c r="F18" s="29">
        <v>0.25</v>
      </c>
      <c r="G18" t="str">
        <f>IF(Table6[[#This Row],[InsuranceCoverage]], "Yes", "No")</f>
        <v>Yes</v>
      </c>
      <c r="H18" s="7">
        <f>Table6[[#This Row],[InsuranceCoverage]]*Table6[[#This Row],[TotalBill]]</f>
        <v>86.952500000000001</v>
      </c>
      <c r="I18" s="7">
        <f>Table6[[#This Row],[TotalBill]]-Table6[[#This Row],[InsuranceAmount]]</f>
        <v>260.85750000000002</v>
      </c>
      <c r="K18" s="7"/>
    </row>
    <row r="19" spans="1:11" x14ac:dyDescent="0.3">
      <c r="A19" t="s">
        <v>50</v>
      </c>
      <c r="B19" t="s">
        <v>1198</v>
      </c>
      <c r="C19" s="3" t="s">
        <v>1695</v>
      </c>
      <c r="D19" s="7">
        <v>459.37</v>
      </c>
      <c r="E19" t="s">
        <v>1195</v>
      </c>
      <c r="F19" s="29">
        <v>0.5</v>
      </c>
      <c r="G19" t="str">
        <f>IF(Table6[[#This Row],[InsuranceCoverage]], "Yes", "No")</f>
        <v>Yes</v>
      </c>
      <c r="H19" s="7">
        <f>Table6[[#This Row],[InsuranceCoverage]]*Table6[[#This Row],[TotalBill]]</f>
        <v>229.685</v>
      </c>
      <c r="I19" s="7">
        <f>Table6[[#This Row],[TotalBill]]-Table6[[#This Row],[InsuranceAmount]]</f>
        <v>229.685</v>
      </c>
      <c r="K19" s="7"/>
    </row>
    <row r="20" spans="1:11" x14ac:dyDescent="0.3">
      <c r="A20" t="s">
        <v>51</v>
      </c>
      <c r="B20" t="s">
        <v>1193</v>
      </c>
      <c r="C20" s="3" t="s">
        <v>1696</v>
      </c>
      <c r="D20" s="7">
        <v>463.23</v>
      </c>
      <c r="E20" t="s">
        <v>1192</v>
      </c>
      <c r="F20" s="29">
        <v>0.75</v>
      </c>
      <c r="G20" t="str">
        <f>IF(Table6[[#This Row],[InsuranceCoverage]], "Yes", "No")</f>
        <v>Yes</v>
      </c>
      <c r="H20" s="7">
        <f>Table6[[#This Row],[InsuranceCoverage]]*Table6[[#This Row],[TotalBill]]</f>
        <v>347.42250000000001</v>
      </c>
      <c r="I20" s="7">
        <f>Table6[[#This Row],[TotalBill]]-Table6[[#This Row],[InsuranceAmount]]</f>
        <v>115.8075</v>
      </c>
      <c r="K20" s="7"/>
    </row>
    <row r="21" spans="1:11" x14ac:dyDescent="0.3">
      <c r="A21" t="s">
        <v>53</v>
      </c>
      <c r="B21" t="s">
        <v>1202</v>
      </c>
      <c r="C21" s="3" t="s">
        <v>1697</v>
      </c>
      <c r="D21" s="7">
        <v>133.27000000000001</v>
      </c>
      <c r="E21" t="s">
        <v>1195</v>
      </c>
      <c r="F21" s="29">
        <v>0.75</v>
      </c>
      <c r="G21" t="str">
        <f>IF(Table6[[#This Row],[InsuranceCoverage]], "Yes", "No")</f>
        <v>Yes</v>
      </c>
      <c r="H21" s="7">
        <f>Table6[[#This Row],[InsuranceCoverage]]*Table6[[#This Row],[TotalBill]]</f>
        <v>99.952500000000015</v>
      </c>
      <c r="I21" s="7">
        <f>Table6[[#This Row],[TotalBill]]-Table6[[#This Row],[InsuranceAmount]]</f>
        <v>33.317499999999995</v>
      </c>
      <c r="K21" s="7"/>
    </row>
    <row r="22" spans="1:11" x14ac:dyDescent="0.3">
      <c r="A22" t="s">
        <v>54</v>
      </c>
      <c r="B22" t="s">
        <v>1202</v>
      </c>
      <c r="C22" s="3" t="s">
        <v>1698</v>
      </c>
      <c r="D22" s="7">
        <v>411.3</v>
      </c>
      <c r="E22" t="s">
        <v>1192</v>
      </c>
      <c r="F22" s="29">
        <v>0.75</v>
      </c>
      <c r="G22" t="str">
        <f>IF(Table6[[#This Row],[InsuranceCoverage]], "Yes", "No")</f>
        <v>Yes</v>
      </c>
      <c r="H22" s="7">
        <f>Table6[[#This Row],[InsuranceCoverage]]*Table6[[#This Row],[TotalBill]]</f>
        <v>308.47500000000002</v>
      </c>
      <c r="I22" s="7">
        <f>Table6[[#This Row],[TotalBill]]-Table6[[#This Row],[InsuranceAmount]]</f>
        <v>102.82499999999999</v>
      </c>
      <c r="K22" s="7"/>
    </row>
    <row r="23" spans="1:11" x14ac:dyDescent="0.3">
      <c r="A23" t="s">
        <v>55</v>
      </c>
      <c r="B23" t="s">
        <v>1201</v>
      </c>
      <c r="C23" s="3" t="s">
        <v>1699</v>
      </c>
      <c r="D23" s="7">
        <v>433.74</v>
      </c>
      <c r="E23" t="s">
        <v>1197</v>
      </c>
      <c r="F23" s="29">
        <v>0.75</v>
      </c>
      <c r="G23" t="str">
        <f>IF(Table6[[#This Row],[InsuranceCoverage]], "Yes", "No")</f>
        <v>Yes</v>
      </c>
      <c r="H23" s="7">
        <f>Table6[[#This Row],[InsuranceCoverage]]*Table6[[#This Row],[TotalBill]]</f>
        <v>325.30500000000001</v>
      </c>
      <c r="I23" s="7">
        <f>Table6[[#This Row],[TotalBill]]-Table6[[#This Row],[InsuranceAmount]]</f>
        <v>108.435</v>
      </c>
      <c r="K23" s="7"/>
    </row>
    <row r="24" spans="1:11" x14ac:dyDescent="0.3">
      <c r="A24" t="s">
        <v>57</v>
      </c>
      <c r="B24" t="s">
        <v>1167</v>
      </c>
      <c r="C24" s="3" t="s">
        <v>1700</v>
      </c>
      <c r="D24" s="7">
        <v>200.7</v>
      </c>
      <c r="E24" t="s">
        <v>1195</v>
      </c>
      <c r="F24" s="29">
        <v>0.75</v>
      </c>
      <c r="G24" t="str">
        <f>IF(Table6[[#This Row],[InsuranceCoverage]], "Yes", "No")</f>
        <v>Yes</v>
      </c>
      <c r="H24" s="7">
        <f>Table6[[#This Row],[InsuranceCoverage]]*Table6[[#This Row],[TotalBill]]</f>
        <v>150.52499999999998</v>
      </c>
      <c r="I24" s="7">
        <f>Table6[[#This Row],[TotalBill]]-Table6[[#This Row],[InsuranceAmount]]</f>
        <v>50.175000000000011</v>
      </c>
      <c r="K24" s="7"/>
    </row>
    <row r="25" spans="1:11" x14ac:dyDescent="0.3">
      <c r="A25" t="s">
        <v>59</v>
      </c>
      <c r="B25" t="s">
        <v>1193</v>
      </c>
      <c r="C25" s="3" t="s">
        <v>1701</v>
      </c>
      <c r="D25" s="7">
        <v>415.77</v>
      </c>
      <c r="E25" t="s">
        <v>1195</v>
      </c>
      <c r="F25" s="29">
        <v>0.5</v>
      </c>
      <c r="G25" t="str">
        <f>IF(Table6[[#This Row],[InsuranceCoverage]], "Yes", "No")</f>
        <v>Yes</v>
      </c>
      <c r="H25" s="7">
        <f>Table6[[#This Row],[InsuranceCoverage]]*Table6[[#This Row],[TotalBill]]</f>
        <v>207.88499999999999</v>
      </c>
      <c r="I25" s="7">
        <f>Table6[[#This Row],[TotalBill]]-Table6[[#This Row],[InsuranceAmount]]</f>
        <v>207.88499999999999</v>
      </c>
      <c r="K25" s="7"/>
    </row>
    <row r="26" spans="1:11" x14ac:dyDescent="0.3">
      <c r="A26" t="s">
        <v>60</v>
      </c>
      <c r="B26" t="s">
        <v>1201</v>
      </c>
      <c r="C26" s="3" t="s">
        <v>1702</v>
      </c>
      <c r="D26" s="7">
        <v>237.53</v>
      </c>
      <c r="E26" t="s">
        <v>1197</v>
      </c>
      <c r="F26" s="29">
        <v>0.5</v>
      </c>
      <c r="G26" t="str">
        <f>IF(Table6[[#This Row],[InsuranceCoverage]], "Yes", "No")</f>
        <v>Yes</v>
      </c>
      <c r="H26" s="7">
        <f>Table6[[#This Row],[InsuranceCoverage]]*Table6[[#This Row],[TotalBill]]</f>
        <v>118.765</v>
      </c>
      <c r="I26" s="7">
        <f>Table6[[#This Row],[TotalBill]]-Table6[[#This Row],[InsuranceAmount]]</f>
        <v>118.765</v>
      </c>
      <c r="K26" s="7"/>
    </row>
    <row r="27" spans="1:11" x14ac:dyDescent="0.3">
      <c r="A27" t="s">
        <v>62</v>
      </c>
      <c r="B27" t="s">
        <v>1167</v>
      </c>
      <c r="C27" s="3" t="s">
        <v>1703</v>
      </c>
      <c r="D27" s="7">
        <v>142.1</v>
      </c>
      <c r="E27" t="s">
        <v>1192</v>
      </c>
      <c r="F27" s="29">
        <v>0</v>
      </c>
      <c r="G27" t="str">
        <f>IF(Table6[[#This Row],[InsuranceCoverage]], "Yes", "No")</f>
        <v>No</v>
      </c>
      <c r="H27" s="7">
        <f>Table6[[#This Row],[InsuranceCoverage]]*Table6[[#This Row],[TotalBill]]</f>
        <v>0</v>
      </c>
      <c r="I27" s="7">
        <f>Table6[[#This Row],[TotalBill]]-Table6[[#This Row],[InsuranceAmount]]</f>
        <v>142.1</v>
      </c>
      <c r="K27" s="7"/>
    </row>
    <row r="28" spans="1:11" x14ac:dyDescent="0.3">
      <c r="A28" t="s">
        <v>64</v>
      </c>
      <c r="B28" t="s">
        <v>1196</v>
      </c>
      <c r="C28" s="3" t="s">
        <v>1704</v>
      </c>
      <c r="D28" s="7">
        <v>478.88</v>
      </c>
      <c r="E28" t="s">
        <v>1197</v>
      </c>
      <c r="F28" s="29">
        <v>0.5</v>
      </c>
      <c r="G28" t="str">
        <f>IF(Table6[[#This Row],[InsuranceCoverage]], "Yes", "No")</f>
        <v>Yes</v>
      </c>
      <c r="H28" s="7">
        <f>Table6[[#This Row],[InsuranceCoverage]]*Table6[[#This Row],[TotalBill]]</f>
        <v>239.44</v>
      </c>
      <c r="I28" s="7">
        <f>Table6[[#This Row],[TotalBill]]-Table6[[#This Row],[InsuranceAmount]]</f>
        <v>239.44</v>
      </c>
      <c r="K28" s="7"/>
    </row>
    <row r="29" spans="1:11" x14ac:dyDescent="0.3">
      <c r="A29" t="s">
        <v>65</v>
      </c>
      <c r="B29" t="s">
        <v>1201</v>
      </c>
      <c r="C29" s="3" t="s">
        <v>1705</v>
      </c>
      <c r="D29" s="7">
        <v>304.32</v>
      </c>
      <c r="E29" t="s">
        <v>1192</v>
      </c>
      <c r="F29" s="29">
        <v>0.5</v>
      </c>
      <c r="G29" t="str">
        <f>IF(Table6[[#This Row],[InsuranceCoverage]], "Yes", "No")</f>
        <v>Yes</v>
      </c>
      <c r="H29" s="7">
        <f>Table6[[#This Row],[InsuranceCoverage]]*Table6[[#This Row],[TotalBill]]</f>
        <v>152.16</v>
      </c>
      <c r="I29" s="7">
        <f>Table6[[#This Row],[TotalBill]]-Table6[[#This Row],[InsuranceAmount]]</f>
        <v>152.16</v>
      </c>
      <c r="K29" s="7"/>
    </row>
    <row r="30" spans="1:11" x14ac:dyDescent="0.3">
      <c r="A30" t="s">
        <v>67</v>
      </c>
      <c r="B30" t="s">
        <v>1201</v>
      </c>
      <c r="C30" s="3" t="s">
        <v>1706</v>
      </c>
      <c r="D30" s="7">
        <v>90.76</v>
      </c>
      <c r="E30" t="s">
        <v>1195</v>
      </c>
      <c r="F30" s="29">
        <v>0.75</v>
      </c>
      <c r="G30" t="str">
        <f>IF(Table6[[#This Row],[InsuranceCoverage]], "Yes", "No")</f>
        <v>Yes</v>
      </c>
      <c r="H30" s="7">
        <f>Table6[[#This Row],[InsuranceCoverage]]*Table6[[#This Row],[TotalBill]]</f>
        <v>68.070000000000007</v>
      </c>
      <c r="I30" s="7">
        <f>Table6[[#This Row],[TotalBill]]-Table6[[#This Row],[InsuranceAmount]]</f>
        <v>22.689999999999998</v>
      </c>
      <c r="K30" s="7"/>
    </row>
    <row r="31" spans="1:11" x14ac:dyDescent="0.3">
      <c r="A31" t="s">
        <v>69</v>
      </c>
      <c r="B31" t="s">
        <v>1167</v>
      </c>
      <c r="C31" s="3" t="s">
        <v>1707</v>
      </c>
      <c r="D31" s="7">
        <v>471.24</v>
      </c>
      <c r="E31" t="s">
        <v>1197</v>
      </c>
      <c r="F31" s="29">
        <v>0.5</v>
      </c>
      <c r="G31" t="str">
        <f>IF(Table6[[#This Row],[InsuranceCoverage]], "Yes", "No")</f>
        <v>Yes</v>
      </c>
      <c r="H31" s="7">
        <f>Table6[[#This Row],[InsuranceCoverage]]*Table6[[#This Row],[TotalBill]]</f>
        <v>235.62</v>
      </c>
      <c r="I31" s="7">
        <f>Table6[[#This Row],[TotalBill]]-Table6[[#This Row],[InsuranceAmount]]</f>
        <v>235.62</v>
      </c>
      <c r="K31" s="7"/>
    </row>
    <row r="32" spans="1:11" x14ac:dyDescent="0.3">
      <c r="A32" t="s">
        <v>71</v>
      </c>
      <c r="B32" t="s">
        <v>1201</v>
      </c>
      <c r="C32" s="3" t="s">
        <v>1708</v>
      </c>
      <c r="D32" s="7">
        <v>294.32</v>
      </c>
      <c r="E32" t="s">
        <v>1195</v>
      </c>
      <c r="F32" s="29">
        <v>0.25</v>
      </c>
      <c r="G32" t="str">
        <f>IF(Table6[[#This Row],[InsuranceCoverage]], "Yes", "No")</f>
        <v>Yes</v>
      </c>
      <c r="H32" s="7">
        <f>Table6[[#This Row],[InsuranceCoverage]]*Table6[[#This Row],[TotalBill]]</f>
        <v>73.58</v>
      </c>
      <c r="I32" s="7">
        <f>Table6[[#This Row],[TotalBill]]-Table6[[#This Row],[InsuranceAmount]]</f>
        <v>220.74</v>
      </c>
      <c r="K32" s="7"/>
    </row>
    <row r="33" spans="1:11" x14ac:dyDescent="0.3">
      <c r="A33" t="s">
        <v>73</v>
      </c>
      <c r="B33" t="s">
        <v>1201</v>
      </c>
      <c r="C33" s="3" t="s">
        <v>1709</v>
      </c>
      <c r="D33" s="7">
        <v>463.46</v>
      </c>
      <c r="E33" t="s">
        <v>1192</v>
      </c>
      <c r="F33" s="29">
        <v>0.5</v>
      </c>
      <c r="G33" t="str">
        <f>IF(Table6[[#This Row],[InsuranceCoverage]], "Yes", "No")</f>
        <v>Yes</v>
      </c>
      <c r="H33" s="7">
        <f>Table6[[#This Row],[InsuranceCoverage]]*Table6[[#This Row],[TotalBill]]</f>
        <v>231.73</v>
      </c>
      <c r="I33" s="7">
        <f>Table6[[#This Row],[TotalBill]]-Table6[[#This Row],[InsuranceAmount]]</f>
        <v>231.73</v>
      </c>
      <c r="K33" s="7"/>
    </row>
    <row r="34" spans="1:11" x14ac:dyDescent="0.3">
      <c r="A34" t="s">
        <v>75</v>
      </c>
      <c r="B34" t="s">
        <v>1201</v>
      </c>
      <c r="C34" s="3" t="s">
        <v>1710</v>
      </c>
      <c r="D34" s="7">
        <v>397.82</v>
      </c>
      <c r="E34" t="s">
        <v>1197</v>
      </c>
      <c r="F34" s="29">
        <v>0.25</v>
      </c>
      <c r="G34" t="str">
        <f>IF(Table6[[#This Row],[InsuranceCoverage]], "Yes", "No")</f>
        <v>Yes</v>
      </c>
      <c r="H34" s="7">
        <f>Table6[[#This Row],[InsuranceCoverage]]*Table6[[#This Row],[TotalBill]]</f>
        <v>99.454999999999998</v>
      </c>
      <c r="I34" s="7">
        <f>Table6[[#This Row],[TotalBill]]-Table6[[#This Row],[InsuranceAmount]]</f>
        <v>298.36500000000001</v>
      </c>
      <c r="K34" s="7"/>
    </row>
    <row r="35" spans="1:11" x14ac:dyDescent="0.3">
      <c r="A35" t="s">
        <v>76</v>
      </c>
      <c r="B35" t="s">
        <v>1167</v>
      </c>
      <c r="C35" s="3" t="s">
        <v>1711</v>
      </c>
      <c r="D35" s="7">
        <v>220.66</v>
      </c>
      <c r="E35" t="s">
        <v>1197</v>
      </c>
      <c r="F35" s="29">
        <v>0.5</v>
      </c>
      <c r="G35" t="str">
        <f>IF(Table6[[#This Row],[InsuranceCoverage]], "Yes", "No")</f>
        <v>Yes</v>
      </c>
      <c r="H35" s="7">
        <f>Table6[[#This Row],[InsuranceCoverage]]*Table6[[#This Row],[TotalBill]]</f>
        <v>110.33</v>
      </c>
      <c r="I35" s="7">
        <f>Table6[[#This Row],[TotalBill]]-Table6[[#This Row],[InsuranceAmount]]</f>
        <v>110.33</v>
      </c>
      <c r="K35" s="7"/>
    </row>
    <row r="36" spans="1:11" x14ac:dyDescent="0.3">
      <c r="A36" t="s">
        <v>78</v>
      </c>
      <c r="B36" t="s">
        <v>1202</v>
      </c>
      <c r="C36" s="3" t="s">
        <v>1712</v>
      </c>
      <c r="D36" s="7">
        <v>77.150000000000006</v>
      </c>
      <c r="E36" t="s">
        <v>1192</v>
      </c>
      <c r="F36" s="29">
        <v>0.75</v>
      </c>
      <c r="G36" t="str">
        <f>IF(Table6[[#This Row],[InsuranceCoverage]], "Yes", "No")</f>
        <v>Yes</v>
      </c>
      <c r="H36" s="7">
        <f>Table6[[#This Row],[InsuranceCoverage]]*Table6[[#This Row],[TotalBill]]</f>
        <v>57.862500000000004</v>
      </c>
      <c r="I36" s="7">
        <f>Table6[[#This Row],[TotalBill]]-Table6[[#This Row],[InsuranceAmount]]</f>
        <v>19.287500000000001</v>
      </c>
      <c r="K36" s="7"/>
    </row>
    <row r="37" spans="1:11" x14ac:dyDescent="0.3">
      <c r="A37" t="s">
        <v>80</v>
      </c>
      <c r="B37" t="s">
        <v>1202</v>
      </c>
      <c r="C37" s="3" t="s">
        <v>1713</v>
      </c>
      <c r="D37" s="7">
        <v>60.94</v>
      </c>
      <c r="E37" t="s">
        <v>1197</v>
      </c>
      <c r="F37" s="29">
        <v>0.75</v>
      </c>
      <c r="G37" t="str">
        <f>IF(Table6[[#This Row],[InsuranceCoverage]], "Yes", "No")</f>
        <v>Yes</v>
      </c>
      <c r="H37" s="7">
        <f>Table6[[#This Row],[InsuranceCoverage]]*Table6[[#This Row],[TotalBill]]</f>
        <v>45.704999999999998</v>
      </c>
      <c r="I37" s="7">
        <f>Table6[[#This Row],[TotalBill]]-Table6[[#This Row],[InsuranceAmount]]</f>
        <v>15.234999999999999</v>
      </c>
      <c r="K37" s="7"/>
    </row>
    <row r="38" spans="1:11" x14ac:dyDescent="0.3">
      <c r="A38" t="s">
        <v>82</v>
      </c>
      <c r="B38" t="s">
        <v>1167</v>
      </c>
      <c r="C38" s="3" t="s">
        <v>1714</v>
      </c>
      <c r="D38" s="7">
        <v>384.98</v>
      </c>
      <c r="E38" t="s">
        <v>1197</v>
      </c>
      <c r="F38" s="29">
        <v>0.75</v>
      </c>
      <c r="G38" t="str">
        <f>IF(Table6[[#This Row],[InsuranceCoverage]], "Yes", "No")</f>
        <v>Yes</v>
      </c>
      <c r="H38" s="7">
        <f>Table6[[#This Row],[InsuranceCoverage]]*Table6[[#This Row],[TotalBill]]</f>
        <v>288.73500000000001</v>
      </c>
      <c r="I38" s="7">
        <f>Table6[[#This Row],[TotalBill]]-Table6[[#This Row],[InsuranceAmount]]</f>
        <v>96.245000000000005</v>
      </c>
      <c r="K38" s="7"/>
    </row>
    <row r="39" spans="1:11" x14ac:dyDescent="0.3">
      <c r="A39" t="s">
        <v>84</v>
      </c>
      <c r="B39" t="s">
        <v>1201</v>
      </c>
      <c r="C39" s="3" t="s">
        <v>1715</v>
      </c>
      <c r="D39" s="7">
        <v>288.63</v>
      </c>
      <c r="E39" t="s">
        <v>1197</v>
      </c>
      <c r="F39" s="29">
        <v>0.5</v>
      </c>
      <c r="G39" t="str">
        <f>IF(Table6[[#This Row],[InsuranceCoverage]], "Yes", "No")</f>
        <v>Yes</v>
      </c>
      <c r="H39" s="7">
        <f>Table6[[#This Row],[InsuranceCoverage]]*Table6[[#This Row],[TotalBill]]</f>
        <v>144.315</v>
      </c>
      <c r="I39" s="7">
        <f>Table6[[#This Row],[TotalBill]]-Table6[[#This Row],[InsuranceAmount]]</f>
        <v>144.315</v>
      </c>
      <c r="K39" s="7"/>
    </row>
    <row r="40" spans="1:11" x14ac:dyDescent="0.3">
      <c r="A40" t="s">
        <v>86</v>
      </c>
      <c r="B40" t="s">
        <v>1198</v>
      </c>
      <c r="C40" s="3" t="s">
        <v>1716</v>
      </c>
      <c r="D40" s="7">
        <v>167.85</v>
      </c>
      <c r="E40" t="s">
        <v>1195</v>
      </c>
      <c r="F40" s="29">
        <v>0.75</v>
      </c>
      <c r="G40" t="str">
        <f>IF(Table6[[#This Row],[InsuranceCoverage]], "Yes", "No")</f>
        <v>Yes</v>
      </c>
      <c r="H40" s="7">
        <f>Table6[[#This Row],[InsuranceCoverage]]*Table6[[#This Row],[TotalBill]]</f>
        <v>125.88749999999999</v>
      </c>
      <c r="I40" s="7">
        <f>Table6[[#This Row],[TotalBill]]-Table6[[#This Row],[InsuranceAmount]]</f>
        <v>41.962500000000006</v>
      </c>
      <c r="K40" s="7"/>
    </row>
    <row r="41" spans="1:11" x14ac:dyDescent="0.3">
      <c r="A41" t="s">
        <v>87</v>
      </c>
      <c r="B41" t="s">
        <v>1167</v>
      </c>
      <c r="C41" s="3" t="s">
        <v>1717</v>
      </c>
      <c r="D41" s="7">
        <v>84.34</v>
      </c>
      <c r="E41" t="s">
        <v>1195</v>
      </c>
      <c r="F41" s="29">
        <v>0</v>
      </c>
      <c r="G41" t="str">
        <f>IF(Table6[[#This Row],[InsuranceCoverage]], "Yes", "No")</f>
        <v>No</v>
      </c>
      <c r="H41" s="7">
        <f>Table6[[#This Row],[InsuranceCoverage]]*Table6[[#This Row],[TotalBill]]</f>
        <v>0</v>
      </c>
      <c r="I41" s="7">
        <f>Table6[[#This Row],[TotalBill]]-Table6[[#This Row],[InsuranceAmount]]</f>
        <v>84.34</v>
      </c>
      <c r="K41" s="7"/>
    </row>
    <row r="42" spans="1:11" x14ac:dyDescent="0.3">
      <c r="A42" t="s">
        <v>89</v>
      </c>
      <c r="B42" t="s">
        <v>1201</v>
      </c>
      <c r="C42" s="3" t="s">
        <v>1718</v>
      </c>
      <c r="D42" s="7">
        <v>483.7</v>
      </c>
      <c r="E42" t="s">
        <v>1192</v>
      </c>
      <c r="F42" s="29">
        <v>0.5</v>
      </c>
      <c r="G42" t="str">
        <f>IF(Table6[[#This Row],[InsuranceCoverage]], "Yes", "No")</f>
        <v>Yes</v>
      </c>
      <c r="H42" s="7">
        <f>Table6[[#This Row],[InsuranceCoverage]]*Table6[[#This Row],[TotalBill]]</f>
        <v>241.85</v>
      </c>
      <c r="I42" s="7">
        <f>Table6[[#This Row],[TotalBill]]-Table6[[#This Row],[InsuranceAmount]]</f>
        <v>241.85</v>
      </c>
      <c r="K42" s="7"/>
    </row>
    <row r="43" spans="1:11" x14ac:dyDescent="0.3">
      <c r="A43" t="s">
        <v>91</v>
      </c>
      <c r="B43" t="s">
        <v>1167</v>
      </c>
      <c r="C43" s="3" t="s">
        <v>1719</v>
      </c>
      <c r="D43" s="7">
        <v>360.79</v>
      </c>
      <c r="E43" t="s">
        <v>1192</v>
      </c>
      <c r="F43" s="29">
        <v>0.5</v>
      </c>
      <c r="G43" t="str">
        <f>IF(Table6[[#This Row],[InsuranceCoverage]], "Yes", "No")</f>
        <v>Yes</v>
      </c>
      <c r="H43" s="7">
        <f>Table6[[#This Row],[InsuranceCoverage]]*Table6[[#This Row],[TotalBill]]</f>
        <v>180.39500000000001</v>
      </c>
      <c r="I43" s="7">
        <f>Table6[[#This Row],[TotalBill]]-Table6[[#This Row],[InsuranceAmount]]</f>
        <v>180.39500000000001</v>
      </c>
      <c r="K43" s="7"/>
    </row>
    <row r="44" spans="1:11" x14ac:dyDescent="0.3">
      <c r="A44" t="s">
        <v>93</v>
      </c>
      <c r="B44" t="s">
        <v>1193</v>
      </c>
      <c r="C44" s="3" t="s">
        <v>1720</v>
      </c>
      <c r="D44" s="7">
        <v>322.23</v>
      </c>
      <c r="E44" t="s">
        <v>1192</v>
      </c>
      <c r="F44" s="29">
        <v>0.5</v>
      </c>
      <c r="G44" t="str">
        <f>IF(Table6[[#This Row],[InsuranceCoverage]], "Yes", "No")</f>
        <v>Yes</v>
      </c>
      <c r="H44" s="7">
        <f>Table6[[#This Row],[InsuranceCoverage]]*Table6[[#This Row],[TotalBill]]</f>
        <v>161.11500000000001</v>
      </c>
      <c r="I44" s="7">
        <f>Table6[[#This Row],[TotalBill]]-Table6[[#This Row],[InsuranceAmount]]</f>
        <v>161.11500000000001</v>
      </c>
      <c r="K44" s="7"/>
    </row>
    <row r="45" spans="1:11" x14ac:dyDescent="0.3">
      <c r="A45" t="s">
        <v>95</v>
      </c>
      <c r="B45" t="s">
        <v>1201</v>
      </c>
      <c r="C45" s="3" t="s">
        <v>1721</v>
      </c>
      <c r="D45" s="7">
        <v>140</v>
      </c>
      <c r="E45" t="s">
        <v>1192</v>
      </c>
      <c r="F45" s="29">
        <v>0.25</v>
      </c>
      <c r="G45" t="str">
        <f>IF(Table6[[#This Row],[InsuranceCoverage]], "Yes", "No")</f>
        <v>Yes</v>
      </c>
      <c r="H45" s="7">
        <f>Table6[[#This Row],[InsuranceCoverage]]*Table6[[#This Row],[TotalBill]]</f>
        <v>35</v>
      </c>
      <c r="I45" s="7">
        <f>Table6[[#This Row],[TotalBill]]-Table6[[#This Row],[InsuranceAmount]]</f>
        <v>105</v>
      </c>
      <c r="K45" s="7"/>
    </row>
    <row r="46" spans="1:11" x14ac:dyDescent="0.3">
      <c r="A46" t="s">
        <v>97</v>
      </c>
      <c r="B46" t="s">
        <v>1167</v>
      </c>
      <c r="C46" s="3" t="s">
        <v>1722</v>
      </c>
      <c r="D46" s="7">
        <v>392.51</v>
      </c>
      <c r="E46" t="s">
        <v>1192</v>
      </c>
      <c r="F46" s="29">
        <v>0.5</v>
      </c>
      <c r="G46" t="str">
        <f>IF(Table6[[#This Row],[InsuranceCoverage]], "Yes", "No")</f>
        <v>Yes</v>
      </c>
      <c r="H46" s="7">
        <f>Table6[[#This Row],[InsuranceCoverage]]*Table6[[#This Row],[TotalBill]]</f>
        <v>196.255</v>
      </c>
      <c r="I46" s="7">
        <f>Table6[[#This Row],[TotalBill]]-Table6[[#This Row],[InsuranceAmount]]</f>
        <v>196.255</v>
      </c>
      <c r="K46" s="7"/>
    </row>
    <row r="47" spans="1:11" x14ac:dyDescent="0.3">
      <c r="A47" t="s">
        <v>99</v>
      </c>
      <c r="B47" t="s">
        <v>1193</v>
      </c>
      <c r="C47" s="3" t="s">
        <v>1723</v>
      </c>
      <c r="D47" s="7">
        <v>83.28</v>
      </c>
      <c r="E47" t="s">
        <v>1192</v>
      </c>
      <c r="F47" s="29">
        <v>0.25</v>
      </c>
      <c r="G47" t="str">
        <f>IF(Table6[[#This Row],[InsuranceCoverage]], "Yes", "No")</f>
        <v>Yes</v>
      </c>
      <c r="H47" s="7">
        <f>Table6[[#This Row],[InsuranceCoverage]]*Table6[[#This Row],[TotalBill]]</f>
        <v>20.82</v>
      </c>
      <c r="I47" s="7">
        <f>Table6[[#This Row],[TotalBill]]-Table6[[#This Row],[InsuranceAmount]]</f>
        <v>62.46</v>
      </c>
      <c r="K47" s="7"/>
    </row>
    <row r="48" spans="1:11" x14ac:dyDescent="0.3">
      <c r="A48" t="s">
        <v>100</v>
      </c>
      <c r="B48" t="s">
        <v>1167</v>
      </c>
      <c r="C48" s="3" t="s">
        <v>1724</v>
      </c>
      <c r="D48" s="7">
        <v>135.22</v>
      </c>
      <c r="E48" t="s">
        <v>1192</v>
      </c>
      <c r="F48" s="29">
        <v>0.75</v>
      </c>
      <c r="G48" t="str">
        <f>IF(Table6[[#This Row],[InsuranceCoverage]], "Yes", "No")</f>
        <v>Yes</v>
      </c>
      <c r="H48" s="7">
        <f>Table6[[#This Row],[InsuranceCoverage]]*Table6[[#This Row],[TotalBill]]</f>
        <v>101.41499999999999</v>
      </c>
      <c r="I48" s="7">
        <f>Table6[[#This Row],[TotalBill]]-Table6[[#This Row],[InsuranceAmount]]</f>
        <v>33.805000000000007</v>
      </c>
      <c r="K48" s="7"/>
    </row>
    <row r="49" spans="1:11" x14ac:dyDescent="0.3">
      <c r="A49" t="s">
        <v>102</v>
      </c>
      <c r="B49" t="s">
        <v>1193</v>
      </c>
      <c r="C49" s="3" t="s">
        <v>1725</v>
      </c>
      <c r="D49" s="7">
        <v>97.17</v>
      </c>
      <c r="E49" t="s">
        <v>1197</v>
      </c>
      <c r="F49" s="29">
        <v>0.25</v>
      </c>
      <c r="G49" t="str">
        <f>IF(Table6[[#This Row],[InsuranceCoverage]], "Yes", "No")</f>
        <v>Yes</v>
      </c>
      <c r="H49" s="7">
        <f>Table6[[#This Row],[InsuranceCoverage]]*Table6[[#This Row],[TotalBill]]</f>
        <v>24.2925</v>
      </c>
      <c r="I49" s="7">
        <f>Table6[[#This Row],[TotalBill]]-Table6[[#This Row],[InsuranceAmount]]</f>
        <v>72.877499999999998</v>
      </c>
      <c r="K49" s="7"/>
    </row>
    <row r="50" spans="1:11" x14ac:dyDescent="0.3">
      <c r="A50" t="s">
        <v>104</v>
      </c>
      <c r="B50" t="s">
        <v>1196</v>
      </c>
      <c r="C50" s="3" t="s">
        <v>1726</v>
      </c>
      <c r="D50" s="7">
        <v>478.73</v>
      </c>
      <c r="E50" t="s">
        <v>1197</v>
      </c>
      <c r="F50" s="29">
        <v>0.75</v>
      </c>
      <c r="G50" t="str">
        <f>IF(Table6[[#This Row],[InsuranceCoverage]], "Yes", "No")</f>
        <v>Yes</v>
      </c>
      <c r="H50" s="7">
        <f>Table6[[#This Row],[InsuranceCoverage]]*Table6[[#This Row],[TotalBill]]</f>
        <v>359.04750000000001</v>
      </c>
      <c r="I50" s="7">
        <f>Table6[[#This Row],[TotalBill]]-Table6[[#This Row],[InsuranceAmount]]</f>
        <v>119.6825</v>
      </c>
      <c r="K50" s="7"/>
    </row>
    <row r="51" spans="1:11" x14ac:dyDescent="0.3">
      <c r="A51" t="s">
        <v>106</v>
      </c>
      <c r="B51" t="s">
        <v>1201</v>
      </c>
      <c r="C51" s="3" t="s">
        <v>1727</v>
      </c>
      <c r="D51" s="7">
        <v>240.03</v>
      </c>
      <c r="E51" t="s">
        <v>1197</v>
      </c>
      <c r="F51" s="29">
        <v>0.5</v>
      </c>
      <c r="G51" t="str">
        <f>IF(Table6[[#This Row],[InsuranceCoverage]], "Yes", "No")</f>
        <v>Yes</v>
      </c>
      <c r="H51" s="7">
        <f>Table6[[#This Row],[InsuranceCoverage]]*Table6[[#This Row],[TotalBill]]</f>
        <v>120.015</v>
      </c>
      <c r="I51" s="7">
        <f>Table6[[#This Row],[TotalBill]]-Table6[[#This Row],[InsuranceAmount]]</f>
        <v>120.015</v>
      </c>
      <c r="K51" s="7"/>
    </row>
    <row r="52" spans="1:11" x14ac:dyDescent="0.3">
      <c r="A52" t="s">
        <v>107</v>
      </c>
      <c r="B52" t="s">
        <v>1202</v>
      </c>
      <c r="C52" s="3" t="s">
        <v>1728</v>
      </c>
      <c r="D52" s="7">
        <v>351.64</v>
      </c>
      <c r="E52" t="s">
        <v>1192</v>
      </c>
      <c r="F52" s="29">
        <v>0.75</v>
      </c>
      <c r="G52" t="str">
        <f>IF(Table6[[#This Row],[InsuranceCoverage]], "Yes", "No")</f>
        <v>Yes</v>
      </c>
      <c r="H52" s="7">
        <f>Table6[[#This Row],[InsuranceCoverage]]*Table6[[#This Row],[TotalBill]]</f>
        <v>263.73</v>
      </c>
      <c r="I52" s="7">
        <f>Table6[[#This Row],[TotalBill]]-Table6[[#This Row],[InsuranceAmount]]</f>
        <v>87.909999999999968</v>
      </c>
      <c r="K52" s="7"/>
    </row>
    <row r="53" spans="1:11" x14ac:dyDescent="0.3">
      <c r="A53" t="s">
        <v>109</v>
      </c>
      <c r="B53" t="s">
        <v>1193</v>
      </c>
      <c r="C53" s="3" t="s">
        <v>1729</v>
      </c>
      <c r="D53" s="7">
        <v>100</v>
      </c>
      <c r="E53" t="s">
        <v>1192</v>
      </c>
      <c r="F53" s="29">
        <v>0.8</v>
      </c>
      <c r="G53" t="str">
        <f>IF(Table6[[#This Row],[InsuranceCoverage]], "Yes", "No")</f>
        <v>Yes</v>
      </c>
      <c r="H53" s="7">
        <f>Table6[[#This Row],[InsuranceCoverage]]*Table6[[#This Row],[TotalBill]]</f>
        <v>80</v>
      </c>
      <c r="I53" s="7">
        <f>Table6[[#This Row],[TotalBill]]-Table6[[#This Row],[InsuranceAmount]]</f>
        <v>20</v>
      </c>
      <c r="K53" s="7"/>
    </row>
    <row r="54" spans="1:11" x14ac:dyDescent="0.3">
      <c r="A54" t="s">
        <v>111</v>
      </c>
      <c r="B54" t="s">
        <v>1167</v>
      </c>
      <c r="C54" s="3" t="s">
        <v>1730</v>
      </c>
      <c r="D54" s="7">
        <v>264.20999999999998</v>
      </c>
      <c r="E54" t="s">
        <v>1192</v>
      </c>
      <c r="F54" s="29">
        <v>0.5</v>
      </c>
      <c r="G54" t="str">
        <f>IF(Table6[[#This Row],[InsuranceCoverage]], "Yes", "No")</f>
        <v>Yes</v>
      </c>
      <c r="H54" s="7">
        <f>Table6[[#This Row],[InsuranceCoverage]]*Table6[[#This Row],[TotalBill]]</f>
        <v>132.10499999999999</v>
      </c>
      <c r="I54" s="7">
        <f>Table6[[#This Row],[TotalBill]]-Table6[[#This Row],[InsuranceAmount]]</f>
        <v>132.10499999999999</v>
      </c>
      <c r="K54" s="7"/>
    </row>
    <row r="55" spans="1:11" x14ac:dyDescent="0.3">
      <c r="A55" t="s">
        <v>113</v>
      </c>
      <c r="B55" t="s">
        <v>1196</v>
      </c>
      <c r="C55" s="3" t="s">
        <v>1705</v>
      </c>
      <c r="D55" s="7">
        <v>336.83</v>
      </c>
      <c r="E55" t="s">
        <v>1192</v>
      </c>
      <c r="F55" s="29">
        <v>0</v>
      </c>
      <c r="G55" t="str">
        <f>IF(Table6[[#This Row],[InsuranceCoverage]], "Yes", "No")</f>
        <v>No</v>
      </c>
      <c r="H55" s="7">
        <f>Table6[[#This Row],[InsuranceCoverage]]*Table6[[#This Row],[TotalBill]]</f>
        <v>0</v>
      </c>
      <c r="I55" s="7">
        <f>Table6[[#This Row],[TotalBill]]-Table6[[#This Row],[InsuranceAmount]]</f>
        <v>336.83</v>
      </c>
      <c r="K55" s="7"/>
    </row>
    <row r="56" spans="1:11" x14ac:dyDescent="0.3">
      <c r="A56" t="s">
        <v>115</v>
      </c>
      <c r="B56" t="s">
        <v>1202</v>
      </c>
      <c r="C56" s="3" t="s">
        <v>1731</v>
      </c>
      <c r="D56" s="7">
        <v>124.98</v>
      </c>
      <c r="E56" t="s">
        <v>1195</v>
      </c>
      <c r="F56" s="29">
        <v>0.5</v>
      </c>
      <c r="G56" t="str">
        <f>IF(Table6[[#This Row],[InsuranceCoverage]], "Yes", "No")</f>
        <v>Yes</v>
      </c>
      <c r="H56" s="7">
        <f>Table6[[#This Row],[InsuranceCoverage]]*Table6[[#This Row],[TotalBill]]</f>
        <v>62.49</v>
      </c>
      <c r="I56" s="7">
        <f>Table6[[#This Row],[TotalBill]]-Table6[[#This Row],[InsuranceAmount]]</f>
        <v>62.49</v>
      </c>
      <c r="K56" s="7"/>
    </row>
    <row r="57" spans="1:11" x14ac:dyDescent="0.3">
      <c r="A57" t="s">
        <v>117</v>
      </c>
      <c r="B57" t="s">
        <v>1193</v>
      </c>
      <c r="C57" s="3" t="s">
        <v>1732</v>
      </c>
      <c r="D57" s="7">
        <v>105.44</v>
      </c>
      <c r="E57" t="s">
        <v>1197</v>
      </c>
      <c r="F57" s="29">
        <v>0.25</v>
      </c>
      <c r="G57" t="str">
        <f>IF(Table6[[#This Row],[InsuranceCoverage]], "Yes", "No")</f>
        <v>Yes</v>
      </c>
      <c r="H57" s="7">
        <f>Table6[[#This Row],[InsuranceCoverage]]*Table6[[#This Row],[TotalBill]]</f>
        <v>26.36</v>
      </c>
      <c r="I57" s="7">
        <f>Table6[[#This Row],[TotalBill]]-Table6[[#This Row],[InsuranceAmount]]</f>
        <v>79.08</v>
      </c>
      <c r="K57" s="7"/>
    </row>
    <row r="58" spans="1:11" x14ac:dyDescent="0.3">
      <c r="A58" t="s">
        <v>119</v>
      </c>
      <c r="B58" t="s">
        <v>1196</v>
      </c>
      <c r="C58" s="3" t="s">
        <v>1721</v>
      </c>
      <c r="D58" s="7">
        <v>121.61</v>
      </c>
      <c r="E58" t="s">
        <v>1197</v>
      </c>
      <c r="F58" s="29">
        <v>0.5</v>
      </c>
      <c r="G58" t="str">
        <f>IF(Table6[[#This Row],[InsuranceCoverage]], "Yes", "No")</f>
        <v>Yes</v>
      </c>
      <c r="H58" s="7">
        <f>Table6[[#This Row],[InsuranceCoverage]]*Table6[[#This Row],[TotalBill]]</f>
        <v>60.805</v>
      </c>
      <c r="I58" s="7">
        <f>Table6[[#This Row],[TotalBill]]-Table6[[#This Row],[InsuranceAmount]]</f>
        <v>60.805</v>
      </c>
      <c r="K58" s="7"/>
    </row>
    <row r="59" spans="1:11" x14ac:dyDescent="0.3">
      <c r="A59" t="s">
        <v>121</v>
      </c>
      <c r="B59" t="s">
        <v>1193</v>
      </c>
      <c r="C59" s="3" t="s">
        <v>1733</v>
      </c>
      <c r="D59" s="7">
        <v>490.32</v>
      </c>
      <c r="E59" t="s">
        <v>1195</v>
      </c>
      <c r="F59" s="29">
        <v>0.75</v>
      </c>
      <c r="G59" t="str">
        <f>IF(Table6[[#This Row],[InsuranceCoverage]], "Yes", "No")</f>
        <v>Yes</v>
      </c>
      <c r="H59" s="7">
        <f>Table6[[#This Row],[InsuranceCoverage]]*Table6[[#This Row],[TotalBill]]</f>
        <v>367.74</v>
      </c>
      <c r="I59" s="7">
        <f>Table6[[#This Row],[TotalBill]]-Table6[[#This Row],[InsuranceAmount]]</f>
        <v>122.57999999999998</v>
      </c>
      <c r="K59" s="7"/>
    </row>
    <row r="60" spans="1:11" x14ac:dyDescent="0.3">
      <c r="A60" t="s">
        <v>123</v>
      </c>
      <c r="B60" t="s">
        <v>1201</v>
      </c>
      <c r="C60" s="3" t="s">
        <v>1734</v>
      </c>
      <c r="D60" s="7">
        <v>210.67</v>
      </c>
      <c r="E60" t="s">
        <v>1197</v>
      </c>
      <c r="F60" s="29">
        <v>0.25</v>
      </c>
      <c r="G60" t="str">
        <f>IF(Table6[[#This Row],[InsuranceCoverage]], "Yes", "No")</f>
        <v>Yes</v>
      </c>
      <c r="H60" s="7">
        <f>Table6[[#This Row],[InsuranceCoverage]]*Table6[[#This Row],[TotalBill]]</f>
        <v>52.667499999999997</v>
      </c>
      <c r="I60" s="7">
        <f>Table6[[#This Row],[TotalBill]]-Table6[[#This Row],[InsuranceAmount]]</f>
        <v>158.0025</v>
      </c>
      <c r="K60" s="7"/>
    </row>
    <row r="61" spans="1:11" x14ac:dyDescent="0.3">
      <c r="A61" t="s">
        <v>125</v>
      </c>
      <c r="B61" t="s">
        <v>1201</v>
      </c>
      <c r="C61" s="3" t="s">
        <v>1735</v>
      </c>
      <c r="D61" s="7">
        <v>105.84</v>
      </c>
      <c r="E61" t="s">
        <v>1197</v>
      </c>
      <c r="F61" s="29">
        <v>0.25</v>
      </c>
      <c r="G61" t="str">
        <f>IF(Table6[[#This Row],[InsuranceCoverage]], "Yes", "No")</f>
        <v>Yes</v>
      </c>
      <c r="H61" s="7">
        <f>Table6[[#This Row],[InsuranceCoverage]]*Table6[[#This Row],[TotalBill]]</f>
        <v>26.46</v>
      </c>
      <c r="I61" s="7">
        <f>Table6[[#This Row],[TotalBill]]-Table6[[#This Row],[InsuranceAmount]]</f>
        <v>79.38</v>
      </c>
      <c r="K61" s="7"/>
    </row>
    <row r="62" spans="1:11" x14ac:dyDescent="0.3">
      <c r="A62" t="s">
        <v>127</v>
      </c>
      <c r="B62" t="s">
        <v>1193</v>
      </c>
      <c r="C62" s="3" t="s">
        <v>1736</v>
      </c>
      <c r="D62" s="7">
        <v>146.72999999999999</v>
      </c>
      <c r="E62" t="s">
        <v>1197</v>
      </c>
      <c r="F62" s="29">
        <v>0</v>
      </c>
      <c r="G62" t="str">
        <f>IF(Table6[[#This Row],[InsuranceCoverage]], "Yes", "No")</f>
        <v>No</v>
      </c>
      <c r="H62" s="7">
        <f>Table6[[#This Row],[InsuranceCoverage]]*Table6[[#This Row],[TotalBill]]</f>
        <v>0</v>
      </c>
      <c r="I62" s="7">
        <f>Table6[[#This Row],[TotalBill]]-Table6[[#This Row],[InsuranceAmount]]</f>
        <v>146.72999999999999</v>
      </c>
      <c r="K62" s="7"/>
    </row>
    <row r="63" spans="1:11" x14ac:dyDescent="0.3">
      <c r="A63" t="s">
        <v>128</v>
      </c>
      <c r="B63" t="s">
        <v>1198</v>
      </c>
      <c r="C63" s="3" t="s">
        <v>1737</v>
      </c>
      <c r="D63" s="7">
        <v>418.74</v>
      </c>
      <c r="E63" t="s">
        <v>1197</v>
      </c>
      <c r="F63" s="29">
        <v>0.5</v>
      </c>
      <c r="G63" t="str">
        <f>IF(Table6[[#This Row],[InsuranceCoverage]], "Yes", "No")</f>
        <v>Yes</v>
      </c>
      <c r="H63" s="7">
        <f>Table6[[#This Row],[InsuranceCoverage]]*Table6[[#This Row],[TotalBill]]</f>
        <v>209.37</v>
      </c>
      <c r="I63" s="7">
        <f>Table6[[#This Row],[TotalBill]]-Table6[[#This Row],[InsuranceAmount]]</f>
        <v>209.37</v>
      </c>
      <c r="K63" s="7"/>
    </row>
    <row r="64" spans="1:11" x14ac:dyDescent="0.3">
      <c r="A64" t="s">
        <v>129</v>
      </c>
      <c r="B64" t="s">
        <v>1202</v>
      </c>
      <c r="C64" s="3" t="s">
        <v>1738</v>
      </c>
      <c r="D64" s="7">
        <v>209.43</v>
      </c>
      <c r="E64" t="s">
        <v>1197</v>
      </c>
      <c r="F64" s="29">
        <v>0.25</v>
      </c>
      <c r="G64" t="str">
        <f>IF(Table6[[#This Row],[InsuranceCoverage]], "Yes", "No")</f>
        <v>Yes</v>
      </c>
      <c r="H64" s="7">
        <f>Table6[[#This Row],[InsuranceCoverage]]*Table6[[#This Row],[TotalBill]]</f>
        <v>52.357500000000002</v>
      </c>
      <c r="I64" s="7">
        <f>Table6[[#This Row],[TotalBill]]-Table6[[#This Row],[InsuranceAmount]]</f>
        <v>157.07249999999999</v>
      </c>
      <c r="K64" s="7"/>
    </row>
    <row r="65" spans="1:11" x14ac:dyDescent="0.3">
      <c r="A65" t="s">
        <v>131</v>
      </c>
      <c r="B65" t="s">
        <v>1202</v>
      </c>
      <c r="C65" s="3" t="s">
        <v>1680</v>
      </c>
      <c r="D65" s="7">
        <v>309.51</v>
      </c>
      <c r="E65" t="s">
        <v>1195</v>
      </c>
      <c r="F65" s="29">
        <v>0.5</v>
      </c>
      <c r="G65" t="str">
        <f>IF(Table6[[#This Row],[InsuranceCoverage]], "Yes", "No")</f>
        <v>Yes</v>
      </c>
      <c r="H65" s="7">
        <f>Table6[[#This Row],[InsuranceCoverage]]*Table6[[#This Row],[TotalBill]]</f>
        <v>154.755</v>
      </c>
      <c r="I65" s="7">
        <f>Table6[[#This Row],[TotalBill]]-Table6[[#This Row],[InsuranceAmount]]</f>
        <v>154.755</v>
      </c>
      <c r="K65" s="7"/>
    </row>
    <row r="66" spans="1:11" x14ac:dyDescent="0.3">
      <c r="A66" t="s">
        <v>133</v>
      </c>
      <c r="B66" t="s">
        <v>1193</v>
      </c>
      <c r="C66" s="3" t="s">
        <v>1739</v>
      </c>
      <c r="D66" s="7">
        <v>472.61</v>
      </c>
      <c r="E66" t="s">
        <v>1195</v>
      </c>
      <c r="F66" s="29">
        <v>0.75</v>
      </c>
      <c r="G66" t="str">
        <f>IF(Table6[[#This Row],[InsuranceCoverage]], "Yes", "No")</f>
        <v>Yes</v>
      </c>
      <c r="H66" s="7">
        <f>Table6[[#This Row],[InsuranceCoverage]]*Table6[[#This Row],[TotalBill]]</f>
        <v>354.45749999999998</v>
      </c>
      <c r="I66" s="7">
        <f>Table6[[#This Row],[TotalBill]]-Table6[[#This Row],[InsuranceAmount]]</f>
        <v>118.15250000000003</v>
      </c>
      <c r="K66" s="7"/>
    </row>
    <row r="67" spans="1:11" x14ac:dyDescent="0.3">
      <c r="A67" t="s">
        <v>135</v>
      </c>
      <c r="B67" t="s">
        <v>1201</v>
      </c>
      <c r="C67" s="3" t="s">
        <v>1740</v>
      </c>
      <c r="D67" s="7">
        <v>145.27000000000001</v>
      </c>
      <c r="E67" t="s">
        <v>1192</v>
      </c>
      <c r="F67" s="29">
        <v>0.5</v>
      </c>
      <c r="G67" t="str">
        <f>IF(Table6[[#This Row],[InsuranceCoverage]], "Yes", "No")</f>
        <v>Yes</v>
      </c>
      <c r="H67" s="7">
        <f>Table6[[#This Row],[InsuranceCoverage]]*Table6[[#This Row],[TotalBill]]</f>
        <v>72.635000000000005</v>
      </c>
      <c r="I67" s="7">
        <f>Table6[[#This Row],[TotalBill]]-Table6[[#This Row],[InsuranceAmount]]</f>
        <v>72.635000000000005</v>
      </c>
      <c r="K67" s="7"/>
    </row>
    <row r="68" spans="1:11" x14ac:dyDescent="0.3">
      <c r="A68" t="s">
        <v>137</v>
      </c>
      <c r="B68" t="s">
        <v>1201</v>
      </c>
      <c r="C68" s="3" t="s">
        <v>1741</v>
      </c>
      <c r="D68" s="7">
        <v>265.87</v>
      </c>
      <c r="E68" t="s">
        <v>1192</v>
      </c>
      <c r="F68" s="29">
        <v>0.25</v>
      </c>
      <c r="G68" t="str">
        <f>IF(Table6[[#This Row],[InsuranceCoverage]], "Yes", "No")</f>
        <v>Yes</v>
      </c>
      <c r="H68" s="7">
        <f>Table6[[#This Row],[InsuranceCoverage]]*Table6[[#This Row],[TotalBill]]</f>
        <v>66.467500000000001</v>
      </c>
      <c r="I68" s="7">
        <f>Table6[[#This Row],[TotalBill]]-Table6[[#This Row],[InsuranceAmount]]</f>
        <v>199.4025</v>
      </c>
      <c r="K68" s="7"/>
    </row>
    <row r="69" spans="1:11" x14ac:dyDescent="0.3">
      <c r="A69" t="s">
        <v>139</v>
      </c>
      <c r="B69" t="s">
        <v>1201</v>
      </c>
      <c r="C69" s="3" t="s">
        <v>1742</v>
      </c>
      <c r="D69" s="7">
        <v>411.26</v>
      </c>
      <c r="E69" t="s">
        <v>1197</v>
      </c>
      <c r="F69" s="29">
        <v>0.5</v>
      </c>
      <c r="G69" t="str">
        <f>IF(Table6[[#This Row],[InsuranceCoverage]], "Yes", "No")</f>
        <v>Yes</v>
      </c>
      <c r="H69" s="7">
        <f>Table6[[#This Row],[InsuranceCoverage]]*Table6[[#This Row],[TotalBill]]</f>
        <v>205.63</v>
      </c>
      <c r="I69" s="7">
        <f>Table6[[#This Row],[TotalBill]]-Table6[[#This Row],[InsuranceAmount]]</f>
        <v>205.63</v>
      </c>
      <c r="K69" s="7"/>
    </row>
    <row r="70" spans="1:11" x14ac:dyDescent="0.3">
      <c r="A70" t="s">
        <v>141</v>
      </c>
      <c r="B70" t="s">
        <v>1201</v>
      </c>
      <c r="C70" s="3" t="s">
        <v>1743</v>
      </c>
      <c r="D70" s="7">
        <v>493.36</v>
      </c>
      <c r="E70" t="s">
        <v>1197</v>
      </c>
      <c r="F70" s="29">
        <v>0.25</v>
      </c>
      <c r="G70" t="str">
        <f>IF(Table6[[#This Row],[InsuranceCoverage]], "Yes", "No")</f>
        <v>Yes</v>
      </c>
      <c r="H70" s="7">
        <f>Table6[[#This Row],[InsuranceCoverage]]*Table6[[#This Row],[TotalBill]]</f>
        <v>123.34</v>
      </c>
      <c r="I70" s="7">
        <f>Table6[[#This Row],[TotalBill]]-Table6[[#This Row],[InsuranceAmount]]</f>
        <v>370.02</v>
      </c>
      <c r="K70" s="7"/>
    </row>
    <row r="71" spans="1:11" x14ac:dyDescent="0.3">
      <c r="A71" t="s">
        <v>143</v>
      </c>
      <c r="B71" t="s">
        <v>1167</v>
      </c>
      <c r="C71" s="3" t="s">
        <v>1722</v>
      </c>
      <c r="D71" s="7">
        <v>328.02</v>
      </c>
      <c r="E71" t="s">
        <v>1197</v>
      </c>
      <c r="F71" s="29">
        <v>0</v>
      </c>
      <c r="G71" t="str">
        <f>IF(Table6[[#This Row],[InsuranceCoverage]], "Yes", "No")</f>
        <v>No</v>
      </c>
      <c r="H71" s="7">
        <f>Table6[[#This Row],[InsuranceCoverage]]*Table6[[#This Row],[TotalBill]]</f>
        <v>0</v>
      </c>
      <c r="I71" s="7">
        <f>Table6[[#This Row],[TotalBill]]-Table6[[#This Row],[InsuranceAmount]]</f>
        <v>328.02</v>
      </c>
      <c r="K71" s="7"/>
    </row>
    <row r="72" spans="1:11" x14ac:dyDescent="0.3">
      <c r="A72" t="s">
        <v>145</v>
      </c>
      <c r="B72" t="s">
        <v>1193</v>
      </c>
      <c r="C72" s="3" t="s">
        <v>1744</v>
      </c>
      <c r="D72" s="7">
        <v>224.81</v>
      </c>
      <c r="E72" t="s">
        <v>1192</v>
      </c>
      <c r="F72" s="29">
        <v>0.75</v>
      </c>
      <c r="G72" t="str">
        <f>IF(Table6[[#This Row],[InsuranceCoverage]], "Yes", "No")</f>
        <v>Yes</v>
      </c>
      <c r="H72" s="7">
        <f>Table6[[#This Row],[InsuranceCoverage]]*Table6[[#This Row],[TotalBill]]</f>
        <v>168.60750000000002</v>
      </c>
      <c r="I72" s="7">
        <f>Table6[[#This Row],[TotalBill]]-Table6[[#This Row],[InsuranceAmount]]</f>
        <v>56.202499999999986</v>
      </c>
      <c r="K72" s="7"/>
    </row>
    <row r="73" spans="1:11" x14ac:dyDescent="0.3">
      <c r="A73" t="s">
        <v>147</v>
      </c>
      <c r="B73" t="s">
        <v>1198</v>
      </c>
      <c r="C73" s="3" t="s">
        <v>1745</v>
      </c>
      <c r="D73" s="7">
        <v>271.45999999999998</v>
      </c>
      <c r="E73" t="s">
        <v>1197</v>
      </c>
      <c r="F73" s="29">
        <v>0.25</v>
      </c>
      <c r="G73" t="str">
        <f>IF(Table6[[#This Row],[InsuranceCoverage]], "Yes", "No")</f>
        <v>Yes</v>
      </c>
      <c r="H73" s="7">
        <f>Table6[[#This Row],[InsuranceCoverage]]*Table6[[#This Row],[TotalBill]]</f>
        <v>67.864999999999995</v>
      </c>
      <c r="I73" s="7">
        <f>Table6[[#This Row],[TotalBill]]-Table6[[#This Row],[InsuranceAmount]]</f>
        <v>203.59499999999997</v>
      </c>
      <c r="K73" s="7"/>
    </row>
    <row r="74" spans="1:11" x14ac:dyDescent="0.3">
      <c r="A74" t="s">
        <v>149</v>
      </c>
      <c r="B74" t="s">
        <v>1193</v>
      </c>
      <c r="C74" s="3" t="s">
        <v>1746</v>
      </c>
      <c r="D74" s="7">
        <v>393.35</v>
      </c>
      <c r="E74" t="s">
        <v>1195</v>
      </c>
      <c r="F74" s="29">
        <v>0.25</v>
      </c>
      <c r="G74" t="str">
        <f>IF(Table6[[#This Row],[InsuranceCoverage]], "Yes", "No")</f>
        <v>Yes</v>
      </c>
      <c r="H74" s="7">
        <f>Table6[[#This Row],[InsuranceCoverage]]*Table6[[#This Row],[TotalBill]]</f>
        <v>98.337500000000006</v>
      </c>
      <c r="I74" s="7">
        <f>Table6[[#This Row],[TotalBill]]-Table6[[#This Row],[InsuranceAmount]]</f>
        <v>295.01250000000005</v>
      </c>
      <c r="K74" s="7"/>
    </row>
    <row r="75" spans="1:11" x14ac:dyDescent="0.3">
      <c r="A75" t="s">
        <v>150</v>
      </c>
      <c r="B75" t="s">
        <v>1167</v>
      </c>
      <c r="C75" s="3" t="s">
        <v>1731</v>
      </c>
      <c r="D75" s="7">
        <v>207.35</v>
      </c>
      <c r="E75" t="s">
        <v>1195</v>
      </c>
      <c r="F75" s="29">
        <v>0.25</v>
      </c>
      <c r="G75" t="str">
        <f>IF(Table6[[#This Row],[InsuranceCoverage]], "Yes", "No")</f>
        <v>Yes</v>
      </c>
      <c r="H75" s="7">
        <f>Table6[[#This Row],[InsuranceCoverage]]*Table6[[#This Row],[TotalBill]]</f>
        <v>51.837499999999999</v>
      </c>
      <c r="I75" s="7">
        <f>Table6[[#This Row],[TotalBill]]-Table6[[#This Row],[InsuranceAmount]]</f>
        <v>155.51249999999999</v>
      </c>
      <c r="K75" s="7"/>
    </row>
    <row r="76" spans="1:11" x14ac:dyDescent="0.3">
      <c r="A76" t="s">
        <v>152</v>
      </c>
      <c r="B76" t="s">
        <v>1201</v>
      </c>
      <c r="C76" s="3" t="s">
        <v>1747</v>
      </c>
      <c r="D76" s="7">
        <v>269.31</v>
      </c>
      <c r="E76" t="s">
        <v>1195</v>
      </c>
      <c r="F76" s="29">
        <v>0.25</v>
      </c>
      <c r="G76" t="str">
        <f>IF(Table6[[#This Row],[InsuranceCoverage]], "Yes", "No")</f>
        <v>Yes</v>
      </c>
      <c r="H76" s="7">
        <f>Table6[[#This Row],[InsuranceCoverage]]*Table6[[#This Row],[TotalBill]]</f>
        <v>67.327500000000001</v>
      </c>
      <c r="I76" s="7">
        <f>Table6[[#This Row],[TotalBill]]-Table6[[#This Row],[InsuranceAmount]]</f>
        <v>201.98250000000002</v>
      </c>
      <c r="K76" s="7"/>
    </row>
    <row r="77" spans="1:11" x14ac:dyDescent="0.3">
      <c r="A77" t="s">
        <v>153</v>
      </c>
      <c r="B77" t="s">
        <v>1198</v>
      </c>
      <c r="C77" s="3" t="s">
        <v>1748</v>
      </c>
      <c r="D77" s="7">
        <v>224.82</v>
      </c>
      <c r="E77" t="s">
        <v>1195</v>
      </c>
      <c r="F77" s="29">
        <v>0.25</v>
      </c>
      <c r="G77" t="str">
        <f>IF(Table6[[#This Row],[InsuranceCoverage]], "Yes", "No")</f>
        <v>Yes</v>
      </c>
      <c r="H77" s="7">
        <f>Table6[[#This Row],[InsuranceCoverage]]*Table6[[#This Row],[TotalBill]]</f>
        <v>56.204999999999998</v>
      </c>
      <c r="I77" s="7">
        <f>Table6[[#This Row],[TotalBill]]-Table6[[#This Row],[InsuranceAmount]]</f>
        <v>168.61500000000001</v>
      </c>
      <c r="K77" s="7"/>
    </row>
    <row r="78" spans="1:11" x14ac:dyDescent="0.3">
      <c r="A78" t="s">
        <v>155</v>
      </c>
      <c r="B78" t="s">
        <v>1201</v>
      </c>
      <c r="C78" s="3" t="s">
        <v>1725</v>
      </c>
      <c r="D78" s="7">
        <v>417.09</v>
      </c>
      <c r="E78" t="s">
        <v>1197</v>
      </c>
      <c r="F78" s="29">
        <v>0.5</v>
      </c>
      <c r="G78" t="str">
        <f>IF(Table6[[#This Row],[InsuranceCoverage]], "Yes", "No")</f>
        <v>Yes</v>
      </c>
      <c r="H78" s="7">
        <f>Table6[[#This Row],[InsuranceCoverage]]*Table6[[#This Row],[TotalBill]]</f>
        <v>208.54499999999999</v>
      </c>
      <c r="I78" s="7">
        <f>Table6[[#This Row],[TotalBill]]-Table6[[#This Row],[InsuranceAmount]]</f>
        <v>208.54499999999999</v>
      </c>
      <c r="K78" s="7"/>
    </row>
    <row r="79" spans="1:11" x14ac:dyDescent="0.3">
      <c r="A79" t="s">
        <v>157</v>
      </c>
      <c r="B79" t="s">
        <v>1201</v>
      </c>
      <c r="C79" s="3" t="s">
        <v>1711</v>
      </c>
      <c r="D79" s="7">
        <v>240.61</v>
      </c>
      <c r="E79" t="s">
        <v>1197</v>
      </c>
      <c r="F79" s="29">
        <v>0.75</v>
      </c>
      <c r="G79" t="str">
        <f>IF(Table6[[#This Row],[InsuranceCoverage]], "Yes", "No")</f>
        <v>Yes</v>
      </c>
      <c r="H79" s="7">
        <f>Table6[[#This Row],[InsuranceCoverage]]*Table6[[#This Row],[TotalBill]]</f>
        <v>180.45750000000001</v>
      </c>
      <c r="I79" s="7">
        <f>Table6[[#This Row],[TotalBill]]-Table6[[#This Row],[InsuranceAmount]]</f>
        <v>60.152500000000003</v>
      </c>
      <c r="K79" s="7"/>
    </row>
    <row r="80" spans="1:11" x14ac:dyDescent="0.3">
      <c r="A80" t="s">
        <v>158</v>
      </c>
      <c r="B80" t="s">
        <v>1193</v>
      </c>
      <c r="C80" s="3" t="s">
        <v>1749</v>
      </c>
      <c r="D80" s="7">
        <v>206.65</v>
      </c>
      <c r="E80" t="s">
        <v>1195</v>
      </c>
      <c r="F80" s="29">
        <v>0.5</v>
      </c>
      <c r="G80" t="str">
        <f>IF(Table6[[#This Row],[InsuranceCoverage]], "Yes", "No")</f>
        <v>Yes</v>
      </c>
      <c r="H80" s="7">
        <f>Table6[[#This Row],[InsuranceCoverage]]*Table6[[#This Row],[TotalBill]]</f>
        <v>103.325</v>
      </c>
      <c r="I80" s="7">
        <f>Table6[[#This Row],[TotalBill]]-Table6[[#This Row],[InsuranceAmount]]</f>
        <v>103.325</v>
      </c>
      <c r="K80" s="7"/>
    </row>
    <row r="81" spans="1:11" x14ac:dyDescent="0.3">
      <c r="A81" t="s">
        <v>160</v>
      </c>
      <c r="B81" t="s">
        <v>1193</v>
      </c>
      <c r="C81" s="3" t="s">
        <v>1750</v>
      </c>
      <c r="D81" s="7">
        <v>107.22</v>
      </c>
      <c r="E81" t="s">
        <v>1192</v>
      </c>
      <c r="F81" s="29">
        <v>0</v>
      </c>
      <c r="G81" t="str">
        <f>IF(Table6[[#This Row],[InsuranceCoverage]], "Yes", "No")</f>
        <v>No</v>
      </c>
      <c r="H81" s="7">
        <f>Table6[[#This Row],[InsuranceCoverage]]*Table6[[#This Row],[TotalBill]]</f>
        <v>0</v>
      </c>
      <c r="I81" s="7">
        <f>Table6[[#This Row],[TotalBill]]-Table6[[#This Row],[InsuranceAmount]]</f>
        <v>107.22</v>
      </c>
      <c r="K81" s="7"/>
    </row>
    <row r="82" spans="1:11" x14ac:dyDescent="0.3">
      <c r="A82" t="s">
        <v>162</v>
      </c>
      <c r="B82" t="s">
        <v>1193</v>
      </c>
      <c r="C82" s="3" t="s">
        <v>1690</v>
      </c>
      <c r="D82" s="7">
        <v>125.21</v>
      </c>
      <c r="E82" t="s">
        <v>1197</v>
      </c>
      <c r="F82" s="29">
        <v>0.25</v>
      </c>
      <c r="G82" t="str">
        <f>IF(Table6[[#This Row],[InsuranceCoverage]], "Yes", "No")</f>
        <v>Yes</v>
      </c>
      <c r="H82" s="7">
        <f>Table6[[#This Row],[InsuranceCoverage]]*Table6[[#This Row],[TotalBill]]</f>
        <v>31.302499999999998</v>
      </c>
      <c r="I82" s="7">
        <f>Table6[[#This Row],[TotalBill]]-Table6[[#This Row],[InsuranceAmount]]</f>
        <v>93.907499999999999</v>
      </c>
      <c r="K82" s="7"/>
    </row>
    <row r="83" spans="1:11" x14ac:dyDescent="0.3">
      <c r="A83" t="s">
        <v>164</v>
      </c>
      <c r="B83" t="s">
        <v>1202</v>
      </c>
      <c r="C83" s="3" t="s">
        <v>1751</v>
      </c>
      <c r="D83" s="7">
        <v>129.41</v>
      </c>
      <c r="E83" t="s">
        <v>1192</v>
      </c>
      <c r="F83" s="29">
        <v>0.25</v>
      </c>
      <c r="G83" t="str">
        <f>IF(Table6[[#This Row],[InsuranceCoverage]], "Yes", "No")</f>
        <v>Yes</v>
      </c>
      <c r="H83" s="7">
        <f>Table6[[#This Row],[InsuranceCoverage]]*Table6[[#This Row],[TotalBill]]</f>
        <v>32.352499999999999</v>
      </c>
      <c r="I83" s="7">
        <f>Table6[[#This Row],[TotalBill]]-Table6[[#This Row],[InsuranceAmount]]</f>
        <v>97.057500000000005</v>
      </c>
      <c r="K83" s="7"/>
    </row>
    <row r="84" spans="1:11" x14ac:dyDescent="0.3">
      <c r="A84" t="s">
        <v>166</v>
      </c>
      <c r="B84" t="s">
        <v>1193</v>
      </c>
      <c r="C84" s="3" t="s">
        <v>1752</v>
      </c>
      <c r="D84" s="7">
        <v>498.84</v>
      </c>
      <c r="E84" t="s">
        <v>1197</v>
      </c>
      <c r="F84" s="29">
        <v>0.5</v>
      </c>
      <c r="G84" t="str">
        <f>IF(Table6[[#This Row],[InsuranceCoverage]], "Yes", "No")</f>
        <v>Yes</v>
      </c>
      <c r="H84" s="7">
        <f>Table6[[#This Row],[InsuranceCoverage]]*Table6[[#This Row],[TotalBill]]</f>
        <v>249.42</v>
      </c>
      <c r="I84" s="7">
        <f>Table6[[#This Row],[TotalBill]]-Table6[[#This Row],[InsuranceAmount]]</f>
        <v>249.42</v>
      </c>
      <c r="K84" s="7"/>
    </row>
    <row r="85" spans="1:11" x14ac:dyDescent="0.3">
      <c r="A85" t="s">
        <v>168</v>
      </c>
      <c r="B85" t="s">
        <v>1193</v>
      </c>
      <c r="C85" s="3" t="s">
        <v>1753</v>
      </c>
      <c r="D85" s="7">
        <v>396.62</v>
      </c>
      <c r="E85" t="s">
        <v>1192</v>
      </c>
      <c r="F85" s="29">
        <v>0.25</v>
      </c>
      <c r="G85" t="str">
        <f>IF(Table6[[#This Row],[InsuranceCoverage]], "Yes", "No")</f>
        <v>Yes</v>
      </c>
      <c r="H85" s="7">
        <f>Table6[[#This Row],[InsuranceCoverage]]*Table6[[#This Row],[TotalBill]]</f>
        <v>99.155000000000001</v>
      </c>
      <c r="I85" s="7">
        <f>Table6[[#This Row],[TotalBill]]-Table6[[#This Row],[InsuranceAmount]]</f>
        <v>297.46500000000003</v>
      </c>
      <c r="K85" s="7"/>
    </row>
    <row r="86" spans="1:11" x14ac:dyDescent="0.3">
      <c r="A86" t="s">
        <v>170</v>
      </c>
      <c r="B86" t="s">
        <v>1202</v>
      </c>
      <c r="C86" s="3" t="s">
        <v>1715</v>
      </c>
      <c r="D86" s="7">
        <v>300.64</v>
      </c>
      <c r="E86" t="s">
        <v>1195</v>
      </c>
      <c r="F86" s="29">
        <v>0.25</v>
      </c>
      <c r="G86" t="str">
        <f>IF(Table6[[#This Row],[InsuranceCoverage]], "Yes", "No")</f>
        <v>Yes</v>
      </c>
      <c r="H86" s="7">
        <f>Table6[[#This Row],[InsuranceCoverage]]*Table6[[#This Row],[TotalBill]]</f>
        <v>75.16</v>
      </c>
      <c r="I86" s="7">
        <f>Table6[[#This Row],[TotalBill]]-Table6[[#This Row],[InsuranceAmount]]</f>
        <v>225.48</v>
      </c>
      <c r="K86" s="7"/>
    </row>
    <row r="87" spans="1:11" x14ac:dyDescent="0.3">
      <c r="A87" t="s">
        <v>172</v>
      </c>
      <c r="B87" t="s">
        <v>1167</v>
      </c>
      <c r="C87" s="3" t="s">
        <v>1754</v>
      </c>
      <c r="D87" s="7">
        <v>354.94</v>
      </c>
      <c r="E87" t="s">
        <v>1192</v>
      </c>
      <c r="F87" s="29">
        <v>0</v>
      </c>
      <c r="G87" t="str">
        <f>IF(Table6[[#This Row],[InsuranceCoverage]], "Yes", "No")</f>
        <v>No</v>
      </c>
      <c r="H87" s="7">
        <f>Table6[[#This Row],[InsuranceCoverage]]*Table6[[#This Row],[TotalBill]]</f>
        <v>0</v>
      </c>
      <c r="I87" s="7">
        <f>Table6[[#This Row],[TotalBill]]-Table6[[#This Row],[InsuranceAmount]]</f>
        <v>354.94</v>
      </c>
      <c r="K87" s="7"/>
    </row>
    <row r="88" spans="1:11" x14ac:dyDescent="0.3">
      <c r="A88" t="s">
        <v>174</v>
      </c>
      <c r="B88" t="s">
        <v>1201</v>
      </c>
      <c r="C88" s="3" t="s">
        <v>1755</v>
      </c>
      <c r="D88" s="7">
        <v>444.52</v>
      </c>
      <c r="E88" t="s">
        <v>1197</v>
      </c>
      <c r="F88" s="29">
        <v>0.75</v>
      </c>
      <c r="G88" t="str">
        <f>IF(Table6[[#This Row],[InsuranceCoverage]], "Yes", "No")</f>
        <v>Yes</v>
      </c>
      <c r="H88" s="7">
        <f>Table6[[#This Row],[InsuranceCoverage]]*Table6[[#This Row],[TotalBill]]</f>
        <v>333.39</v>
      </c>
      <c r="I88" s="7">
        <f>Table6[[#This Row],[TotalBill]]-Table6[[#This Row],[InsuranceAmount]]</f>
        <v>111.13</v>
      </c>
      <c r="K88" s="7"/>
    </row>
    <row r="89" spans="1:11" x14ac:dyDescent="0.3">
      <c r="A89" t="s">
        <v>176</v>
      </c>
      <c r="B89" t="s">
        <v>1196</v>
      </c>
      <c r="C89" s="3" t="s">
        <v>1756</v>
      </c>
      <c r="D89" s="7">
        <v>131.1</v>
      </c>
      <c r="E89" t="s">
        <v>1192</v>
      </c>
      <c r="F89" s="29">
        <v>0.25</v>
      </c>
      <c r="G89" t="str">
        <f>IF(Table6[[#This Row],[InsuranceCoverage]], "Yes", "No")</f>
        <v>Yes</v>
      </c>
      <c r="H89" s="7">
        <f>Table6[[#This Row],[InsuranceCoverage]]*Table6[[#This Row],[TotalBill]]</f>
        <v>32.774999999999999</v>
      </c>
      <c r="I89" s="7">
        <f>Table6[[#This Row],[TotalBill]]-Table6[[#This Row],[InsuranceAmount]]</f>
        <v>98.324999999999989</v>
      </c>
      <c r="K89" s="7"/>
    </row>
    <row r="90" spans="1:11" x14ac:dyDescent="0.3">
      <c r="A90" t="s">
        <v>177</v>
      </c>
      <c r="B90" t="s">
        <v>1193</v>
      </c>
      <c r="C90" s="3" t="s">
        <v>1757</v>
      </c>
      <c r="D90" s="7">
        <v>196.29</v>
      </c>
      <c r="E90" t="s">
        <v>1197</v>
      </c>
      <c r="F90" s="29">
        <v>0</v>
      </c>
      <c r="G90" t="str">
        <f>IF(Table6[[#This Row],[InsuranceCoverage]], "Yes", "No")</f>
        <v>No</v>
      </c>
      <c r="H90" s="7">
        <f>Table6[[#This Row],[InsuranceCoverage]]*Table6[[#This Row],[TotalBill]]</f>
        <v>0</v>
      </c>
      <c r="I90" s="7">
        <f>Table6[[#This Row],[TotalBill]]-Table6[[#This Row],[InsuranceAmount]]</f>
        <v>196.29</v>
      </c>
      <c r="K90" s="7"/>
    </row>
    <row r="91" spans="1:11" x14ac:dyDescent="0.3">
      <c r="A91" t="s">
        <v>179</v>
      </c>
      <c r="B91" t="s">
        <v>1196</v>
      </c>
      <c r="C91" s="3" t="s">
        <v>1758</v>
      </c>
      <c r="D91" s="7">
        <v>422.05</v>
      </c>
      <c r="E91" t="s">
        <v>1195</v>
      </c>
      <c r="F91" s="29">
        <v>0</v>
      </c>
      <c r="G91" t="str">
        <f>IF(Table6[[#This Row],[InsuranceCoverage]], "Yes", "No")</f>
        <v>No</v>
      </c>
      <c r="H91" s="7">
        <f>Table6[[#This Row],[InsuranceCoverage]]*Table6[[#This Row],[TotalBill]]</f>
        <v>0</v>
      </c>
      <c r="I91" s="7">
        <f>Table6[[#This Row],[TotalBill]]-Table6[[#This Row],[InsuranceAmount]]</f>
        <v>422.05</v>
      </c>
      <c r="K91" s="7"/>
    </row>
    <row r="92" spans="1:11" x14ac:dyDescent="0.3">
      <c r="A92" t="s">
        <v>181</v>
      </c>
      <c r="B92" t="s">
        <v>1167</v>
      </c>
      <c r="C92" s="3" t="s">
        <v>1687</v>
      </c>
      <c r="D92" s="7">
        <v>407.22</v>
      </c>
      <c r="E92" t="s">
        <v>1192</v>
      </c>
      <c r="F92" s="29">
        <v>0</v>
      </c>
      <c r="G92" t="str">
        <f>IF(Table6[[#This Row],[InsuranceCoverage]], "Yes", "No")</f>
        <v>No</v>
      </c>
      <c r="H92" s="7">
        <f>Table6[[#This Row],[InsuranceCoverage]]*Table6[[#This Row],[TotalBill]]</f>
        <v>0</v>
      </c>
      <c r="I92" s="7">
        <f>Table6[[#This Row],[TotalBill]]-Table6[[#This Row],[InsuranceAmount]]</f>
        <v>407.22</v>
      </c>
      <c r="K92" s="7"/>
    </row>
    <row r="93" spans="1:11" x14ac:dyDescent="0.3">
      <c r="A93" t="s">
        <v>183</v>
      </c>
      <c r="B93" t="s">
        <v>1201</v>
      </c>
      <c r="C93" s="3" t="s">
        <v>1724</v>
      </c>
      <c r="D93" s="7">
        <v>249.94</v>
      </c>
      <c r="E93" t="s">
        <v>1195</v>
      </c>
      <c r="F93" s="29">
        <v>0</v>
      </c>
      <c r="G93" t="str">
        <f>IF(Table6[[#This Row],[InsuranceCoverage]], "Yes", "No")</f>
        <v>No</v>
      </c>
      <c r="H93" s="7">
        <f>Table6[[#This Row],[InsuranceCoverage]]*Table6[[#This Row],[TotalBill]]</f>
        <v>0</v>
      </c>
      <c r="I93" s="7">
        <f>Table6[[#This Row],[TotalBill]]-Table6[[#This Row],[InsuranceAmount]]</f>
        <v>249.94</v>
      </c>
      <c r="K93" s="7"/>
    </row>
    <row r="94" spans="1:11" x14ac:dyDescent="0.3">
      <c r="A94" t="s">
        <v>185</v>
      </c>
      <c r="B94" t="s">
        <v>1193</v>
      </c>
      <c r="C94" s="3" t="s">
        <v>1759</v>
      </c>
      <c r="D94" s="7">
        <v>189.63</v>
      </c>
      <c r="E94" t="s">
        <v>1197</v>
      </c>
      <c r="F94" s="29">
        <v>0</v>
      </c>
      <c r="G94" t="str">
        <f>IF(Table6[[#This Row],[InsuranceCoverage]], "Yes", "No")</f>
        <v>No</v>
      </c>
      <c r="H94" s="7">
        <f>Table6[[#This Row],[InsuranceCoverage]]*Table6[[#This Row],[TotalBill]]</f>
        <v>0</v>
      </c>
      <c r="I94" s="7">
        <f>Table6[[#This Row],[TotalBill]]-Table6[[#This Row],[InsuranceAmount]]</f>
        <v>189.63</v>
      </c>
      <c r="K94" s="7"/>
    </row>
    <row r="95" spans="1:11" x14ac:dyDescent="0.3">
      <c r="A95" t="s">
        <v>187</v>
      </c>
      <c r="B95" t="s">
        <v>1167</v>
      </c>
      <c r="C95" s="3" t="s">
        <v>1760</v>
      </c>
      <c r="D95" s="7">
        <v>266.31</v>
      </c>
      <c r="E95" t="s">
        <v>1197</v>
      </c>
      <c r="F95" s="29">
        <v>0.75</v>
      </c>
      <c r="G95" t="str">
        <f>IF(Table6[[#This Row],[InsuranceCoverage]], "Yes", "No")</f>
        <v>Yes</v>
      </c>
      <c r="H95" s="7">
        <f>Table6[[#This Row],[InsuranceCoverage]]*Table6[[#This Row],[TotalBill]]</f>
        <v>199.73250000000002</v>
      </c>
      <c r="I95" s="7">
        <f>Table6[[#This Row],[TotalBill]]-Table6[[#This Row],[InsuranceAmount]]</f>
        <v>66.577499999999986</v>
      </c>
      <c r="K95" s="7"/>
    </row>
    <row r="96" spans="1:11" x14ac:dyDescent="0.3">
      <c r="A96" t="s">
        <v>189</v>
      </c>
      <c r="B96" t="s">
        <v>1201</v>
      </c>
      <c r="C96" s="3" t="s">
        <v>1761</v>
      </c>
      <c r="D96" s="7">
        <v>384.6</v>
      </c>
      <c r="E96" t="s">
        <v>1197</v>
      </c>
      <c r="F96" s="29">
        <v>0.75</v>
      </c>
      <c r="G96" t="str">
        <f>IF(Table6[[#This Row],[InsuranceCoverage]], "Yes", "No")</f>
        <v>Yes</v>
      </c>
      <c r="H96" s="7">
        <f>Table6[[#This Row],[InsuranceCoverage]]*Table6[[#This Row],[TotalBill]]</f>
        <v>288.45000000000005</v>
      </c>
      <c r="I96" s="7">
        <f>Table6[[#This Row],[TotalBill]]-Table6[[#This Row],[InsuranceAmount]]</f>
        <v>96.149999999999977</v>
      </c>
      <c r="K96" s="7"/>
    </row>
    <row r="97" spans="1:11" x14ac:dyDescent="0.3">
      <c r="A97" t="s">
        <v>191</v>
      </c>
      <c r="B97" t="s">
        <v>1167</v>
      </c>
      <c r="C97" s="3" t="s">
        <v>1762</v>
      </c>
      <c r="D97" s="7">
        <v>153.12</v>
      </c>
      <c r="E97" t="s">
        <v>1197</v>
      </c>
      <c r="F97" s="29">
        <v>0.5</v>
      </c>
      <c r="G97" t="str">
        <f>IF(Table6[[#This Row],[InsuranceCoverage]], "Yes", "No")</f>
        <v>Yes</v>
      </c>
      <c r="H97" s="7">
        <f>Table6[[#This Row],[InsuranceCoverage]]*Table6[[#This Row],[TotalBill]]</f>
        <v>76.56</v>
      </c>
      <c r="I97" s="7">
        <f>Table6[[#This Row],[TotalBill]]-Table6[[#This Row],[InsuranceAmount]]</f>
        <v>76.56</v>
      </c>
      <c r="K97" s="7"/>
    </row>
    <row r="98" spans="1:11" x14ac:dyDescent="0.3">
      <c r="A98" t="s">
        <v>193</v>
      </c>
      <c r="B98" t="s">
        <v>1198</v>
      </c>
      <c r="C98" s="3" t="s">
        <v>1739</v>
      </c>
      <c r="D98" s="7">
        <v>155.01</v>
      </c>
      <c r="E98" t="s">
        <v>1197</v>
      </c>
      <c r="F98" s="29">
        <v>0.75</v>
      </c>
      <c r="G98" t="str">
        <f>IF(Table6[[#This Row],[InsuranceCoverage]], "Yes", "No")</f>
        <v>Yes</v>
      </c>
      <c r="H98" s="7">
        <f>Table6[[#This Row],[InsuranceCoverage]]*Table6[[#This Row],[TotalBill]]</f>
        <v>116.25749999999999</v>
      </c>
      <c r="I98" s="7">
        <f>Table6[[#This Row],[TotalBill]]-Table6[[#This Row],[InsuranceAmount]]</f>
        <v>38.752499999999998</v>
      </c>
      <c r="K98" s="7"/>
    </row>
    <row r="99" spans="1:11" x14ac:dyDescent="0.3">
      <c r="A99" t="s">
        <v>195</v>
      </c>
      <c r="B99" t="s">
        <v>1198</v>
      </c>
      <c r="C99" s="3" t="s">
        <v>1763</v>
      </c>
      <c r="D99" s="7">
        <v>110.2</v>
      </c>
      <c r="E99" t="s">
        <v>1192</v>
      </c>
      <c r="F99" s="29">
        <v>0.75</v>
      </c>
      <c r="G99" t="str">
        <f>IF(Table6[[#This Row],[InsuranceCoverage]], "Yes", "No")</f>
        <v>Yes</v>
      </c>
      <c r="H99" s="7">
        <f>Table6[[#This Row],[InsuranceCoverage]]*Table6[[#This Row],[TotalBill]]</f>
        <v>82.65</v>
      </c>
      <c r="I99" s="7">
        <f>Table6[[#This Row],[TotalBill]]-Table6[[#This Row],[InsuranceAmount]]</f>
        <v>27.549999999999997</v>
      </c>
      <c r="K99" s="7"/>
    </row>
    <row r="100" spans="1:11" x14ac:dyDescent="0.3">
      <c r="A100" t="s">
        <v>197</v>
      </c>
      <c r="B100" t="s">
        <v>1167</v>
      </c>
      <c r="C100" s="3" t="s">
        <v>1764</v>
      </c>
      <c r="D100" s="7">
        <v>241.35</v>
      </c>
      <c r="E100" t="s">
        <v>1197</v>
      </c>
      <c r="F100" s="29">
        <v>0.25</v>
      </c>
      <c r="G100" t="str">
        <f>IF(Table6[[#This Row],[InsuranceCoverage]], "Yes", "No")</f>
        <v>Yes</v>
      </c>
      <c r="H100" s="7">
        <f>Table6[[#This Row],[InsuranceCoverage]]*Table6[[#This Row],[TotalBill]]</f>
        <v>60.337499999999999</v>
      </c>
      <c r="I100" s="7">
        <f>Table6[[#This Row],[TotalBill]]-Table6[[#This Row],[InsuranceAmount]]</f>
        <v>181.01249999999999</v>
      </c>
      <c r="K100" s="7"/>
    </row>
    <row r="101" spans="1:11" x14ac:dyDescent="0.3">
      <c r="A101" t="s">
        <v>199</v>
      </c>
      <c r="B101" t="s">
        <v>1198</v>
      </c>
      <c r="C101" s="3" t="s">
        <v>1765</v>
      </c>
      <c r="D101" s="7">
        <v>270.68</v>
      </c>
      <c r="E101" t="s">
        <v>1197</v>
      </c>
      <c r="F101" s="29">
        <v>0.25</v>
      </c>
      <c r="G101" t="str">
        <f>IF(Table6[[#This Row],[InsuranceCoverage]], "Yes", "No")</f>
        <v>Yes</v>
      </c>
      <c r="H101" s="7">
        <f>Table6[[#This Row],[InsuranceCoverage]]*Table6[[#This Row],[TotalBill]]</f>
        <v>67.67</v>
      </c>
      <c r="I101" s="7">
        <f>Table6[[#This Row],[TotalBill]]-Table6[[#This Row],[InsuranceAmount]]</f>
        <v>203.01</v>
      </c>
      <c r="K101" s="7"/>
    </row>
    <row r="102" spans="1:11" x14ac:dyDescent="0.3">
      <c r="A102" t="s">
        <v>201</v>
      </c>
      <c r="B102" t="s">
        <v>1196</v>
      </c>
      <c r="C102" s="3" t="s">
        <v>1766</v>
      </c>
      <c r="D102" s="7">
        <v>58.24</v>
      </c>
      <c r="E102" t="s">
        <v>1195</v>
      </c>
      <c r="F102" s="29">
        <v>0.5</v>
      </c>
      <c r="G102" t="str">
        <f>IF(Table6[[#This Row],[InsuranceCoverage]], "Yes", "No")</f>
        <v>Yes</v>
      </c>
      <c r="H102" s="7">
        <f>Table6[[#This Row],[InsuranceCoverage]]*Table6[[#This Row],[TotalBill]]</f>
        <v>29.12</v>
      </c>
      <c r="I102" s="7">
        <f>Table6[[#This Row],[TotalBill]]-Table6[[#This Row],[InsuranceAmount]]</f>
        <v>29.12</v>
      </c>
      <c r="K102" s="7"/>
    </row>
    <row r="103" spans="1:11" x14ac:dyDescent="0.3">
      <c r="A103" t="s">
        <v>202</v>
      </c>
      <c r="B103" t="s">
        <v>1167</v>
      </c>
      <c r="C103" s="3" t="s">
        <v>1712</v>
      </c>
      <c r="D103" s="7">
        <v>129.69</v>
      </c>
      <c r="E103" t="s">
        <v>1195</v>
      </c>
      <c r="F103" s="29">
        <v>0</v>
      </c>
      <c r="G103" t="str">
        <f>IF(Table6[[#This Row],[InsuranceCoverage]], "Yes", "No")</f>
        <v>No</v>
      </c>
      <c r="H103" s="7">
        <f>Table6[[#This Row],[InsuranceCoverage]]*Table6[[#This Row],[TotalBill]]</f>
        <v>0</v>
      </c>
      <c r="I103" s="7">
        <f>Table6[[#This Row],[TotalBill]]-Table6[[#This Row],[InsuranceAmount]]</f>
        <v>129.69</v>
      </c>
      <c r="K103" s="7"/>
    </row>
    <row r="104" spans="1:11" x14ac:dyDescent="0.3">
      <c r="A104" t="s">
        <v>204</v>
      </c>
      <c r="B104" t="s">
        <v>1202</v>
      </c>
      <c r="C104" s="3" t="s">
        <v>1767</v>
      </c>
      <c r="D104" s="7">
        <v>494.88</v>
      </c>
      <c r="E104" t="s">
        <v>1197</v>
      </c>
      <c r="F104" s="29">
        <v>0.75</v>
      </c>
      <c r="G104" t="str">
        <f>IF(Table6[[#This Row],[InsuranceCoverage]], "Yes", "No")</f>
        <v>Yes</v>
      </c>
      <c r="H104" s="7">
        <f>Table6[[#This Row],[InsuranceCoverage]]*Table6[[#This Row],[TotalBill]]</f>
        <v>371.15999999999997</v>
      </c>
      <c r="I104" s="7">
        <f>Table6[[#This Row],[TotalBill]]-Table6[[#This Row],[InsuranceAmount]]</f>
        <v>123.72000000000003</v>
      </c>
      <c r="K104" s="7"/>
    </row>
    <row r="105" spans="1:11" x14ac:dyDescent="0.3">
      <c r="A105" t="s">
        <v>206</v>
      </c>
      <c r="B105" t="s">
        <v>1202</v>
      </c>
      <c r="C105" s="3" t="s">
        <v>1768</v>
      </c>
      <c r="D105" s="7">
        <v>468.49</v>
      </c>
      <c r="E105" t="s">
        <v>1197</v>
      </c>
      <c r="F105" s="29">
        <v>0.75</v>
      </c>
      <c r="G105" t="str">
        <f>IF(Table6[[#This Row],[InsuranceCoverage]], "Yes", "No")</f>
        <v>Yes</v>
      </c>
      <c r="H105" s="7">
        <f>Table6[[#This Row],[InsuranceCoverage]]*Table6[[#This Row],[TotalBill]]</f>
        <v>351.36750000000001</v>
      </c>
      <c r="I105" s="7">
        <f>Table6[[#This Row],[TotalBill]]-Table6[[#This Row],[InsuranceAmount]]</f>
        <v>117.1225</v>
      </c>
      <c r="K105" s="7"/>
    </row>
    <row r="106" spans="1:11" x14ac:dyDescent="0.3">
      <c r="A106" t="s">
        <v>208</v>
      </c>
      <c r="B106" t="s">
        <v>1193</v>
      </c>
      <c r="C106" s="3" t="s">
        <v>1769</v>
      </c>
      <c r="D106" s="7">
        <v>331.26</v>
      </c>
      <c r="E106" t="s">
        <v>1197</v>
      </c>
      <c r="F106" s="29">
        <v>0.75</v>
      </c>
      <c r="G106" t="str">
        <f>IF(Table6[[#This Row],[InsuranceCoverage]], "Yes", "No")</f>
        <v>Yes</v>
      </c>
      <c r="H106" s="7">
        <f>Table6[[#This Row],[InsuranceCoverage]]*Table6[[#This Row],[TotalBill]]</f>
        <v>248.44499999999999</v>
      </c>
      <c r="I106" s="7">
        <f>Table6[[#This Row],[TotalBill]]-Table6[[#This Row],[InsuranceAmount]]</f>
        <v>82.814999999999998</v>
      </c>
      <c r="K106" s="7"/>
    </row>
    <row r="107" spans="1:11" x14ac:dyDescent="0.3">
      <c r="A107" t="s">
        <v>209</v>
      </c>
      <c r="B107" t="s">
        <v>1201</v>
      </c>
      <c r="C107" s="3" t="s">
        <v>1770</v>
      </c>
      <c r="D107" s="7">
        <v>456.65</v>
      </c>
      <c r="E107" t="s">
        <v>1192</v>
      </c>
      <c r="F107" s="29">
        <v>0</v>
      </c>
      <c r="G107" t="str">
        <f>IF(Table6[[#This Row],[InsuranceCoverage]], "Yes", "No")</f>
        <v>No</v>
      </c>
      <c r="H107" s="7">
        <f>Table6[[#This Row],[InsuranceCoverage]]*Table6[[#This Row],[TotalBill]]</f>
        <v>0</v>
      </c>
      <c r="I107" s="7">
        <f>Table6[[#This Row],[TotalBill]]-Table6[[#This Row],[InsuranceAmount]]</f>
        <v>456.65</v>
      </c>
      <c r="K107" s="7"/>
    </row>
    <row r="108" spans="1:11" x14ac:dyDescent="0.3">
      <c r="A108" t="s">
        <v>211</v>
      </c>
      <c r="B108" t="s">
        <v>1193</v>
      </c>
      <c r="C108" s="3" t="s">
        <v>1771</v>
      </c>
      <c r="D108" s="7">
        <v>407.85</v>
      </c>
      <c r="E108" t="s">
        <v>1192</v>
      </c>
      <c r="F108" s="29">
        <v>0.5</v>
      </c>
      <c r="G108" t="str">
        <f>IF(Table6[[#This Row],[InsuranceCoverage]], "Yes", "No")</f>
        <v>Yes</v>
      </c>
      <c r="H108" s="7">
        <f>Table6[[#This Row],[InsuranceCoverage]]*Table6[[#This Row],[TotalBill]]</f>
        <v>203.92500000000001</v>
      </c>
      <c r="I108" s="7">
        <f>Table6[[#This Row],[TotalBill]]-Table6[[#This Row],[InsuranceAmount]]</f>
        <v>203.92500000000001</v>
      </c>
      <c r="K108" s="7"/>
    </row>
    <row r="109" spans="1:11" x14ac:dyDescent="0.3">
      <c r="A109" t="s">
        <v>212</v>
      </c>
      <c r="B109" t="s">
        <v>1201</v>
      </c>
      <c r="C109" s="3" t="s">
        <v>1772</v>
      </c>
      <c r="D109" s="7">
        <v>491.47</v>
      </c>
      <c r="E109" t="s">
        <v>1197</v>
      </c>
      <c r="F109" s="29">
        <v>0.25</v>
      </c>
      <c r="G109" t="str">
        <f>IF(Table6[[#This Row],[InsuranceCoverage]], "Yes", "No")</f>
        <v>Yes</v>
      </c>
      <c r="H109" s="7">
        <f>Table6[[#This Row],[InsuranceCoverage]]*Table6[[#This Row],[TotalBill]]</f>
        <v>122.86750000000001</v>
      </c>
      <c r="I109" s="7">
        <f>Table6[[#This Row],[TotalBill]]-Table6[[#This Row],[InsuranceAmount]]</f>
        <v>368.60250000000002</v>
      </c>
      <c r="K109" s="7"/>
    </row>
    <row r="110" spans="1:11" x14ac:dyDescent="0.3">
      <c r="A110" t="s">
        <v>214</v>
      </c>
      <c r="B110" t="s">
        <v>1202</v>
      </c>
      <c r="C110" s="3" t="s">
        <v>1773</v>
      </c>
      <c r="D110" s="7">
        <v>198.15</v>
      </c>
      <c r="E110" t="s">
        <v>1197</v>
      </c>
      <c r="F110" s="29">
        <v>0</v>
      </c>
      <c r="G110" t="str">
        <f>IF(Table6[[#This Row],[InsuranceCoverage]], "Yes", "No")</f>
        <v>No</v>
      </c>
      <c r="H110" s="7">
        <f>Table6[[#This Row],[InsuranceCoverage]]*Table6[[#This Row],[TotalBill]]</f>
        <v>0</v>
      </c>
      <c r="I110" s="7">
        <f>Table6[[#This Row],[TotalBill]]-Table6[[#This Row],[InsuranceAmount]]</f>
        <v>198.15</v>
      </c>
      <c r="K110" s="7"/>
    </row>
    <row r="111" spans="1:11" x14ac:dyDescent="0.3">
      <c r="A111" t="s">
        <v>216</v>
      </c>
      <c r="B111" t="s">
        <v>1193</v>
      </c>
      <c r="C111" s="3" t="s">
        <v>1774</v>
      </c>
      <c r="D111" s="7">
        <v>227.02</v>
      </c>
      <c r="E111" t="s">
        <v>1197</v>
      </c>
      <c r="F111" s="29">
        <v>0.75</v>
      </c>
      <c r="G111" t="str">
        <f>IF(Table6[[#This Row],[InsuranceCoverage]], "Yes", "No")</f>
        <v>Yes</v>
      </c>
      <c r="H111" s="7">
        <f>Table6[[#This Row],[InsuranceCoverage]]*Table6[[#This Row],[TotalBill]]</f>
        <v>170.26500000000001</v>
      </c>
      <c r="I111" s="7">
        <f>Table6[[#This Row],[TotalBill]]-Table6[[#This Row],[InsuranceAmount]]</f>
        <v>56.754999999999995</v>
      </c>
      <c r="K111" s="7"/>
    </row>
    <row r="112" spans="1:11" x14ac:dyDescent="0.3">
      <c r="A112" t="s">
        <v>218</v>
      </c>
      <c r="B112" t="s">
        <v>1202</v>
      </c>
      <c r="C112" s="3" t="s">
        <v>1775</v>
      </c>
      <c r="D112" s="7">
        <v>275.49</v>
      </c>
      <c r="E112" t="s">
        <v>1197</v>
      </c>
      <c r="F112" s="29">
        <v>0.25</v>
      </c>
      <c r="G112" t="str">
        <f>IF(Table6[[#This Row],[InsuranceCoverage]], "Yes", "No")</f>
        <v>Yes</v>
      </c>
      <c r="H112" s="7">
        <f>Table6[[#This Row],[InsuranceCoverage]]*Table6[[#This Row],[TotalBill]]</f>
        <v>68.872500000000002</v>
      </c>
      <c r="I112" s="7">
        <f>Table6[[#This Row],[TotalBill]]-Table6[[#This Row],[InsuranceAmount]]</f>
        <v>206.61750000000001</v>
      </c>
      <c r="K112" s="7"/>
    </row>
    <row r="113" spans="1:11" x14ac:dyDescent="0.3">
      <c r="A113" t="s">
        <v>220</v>
      </c>
      <c r="B113" t="s">
        <v>1196</v>
      </c>
      <c r="C113" s="3" t="s">
        <v>1776</v>
      </c>
      <c r="D113" s="7">
        <v>359.98</v>
      </c>
      <c r="E113" t="s">
        <v>1197</v>
      </c>
      <c r="F113" s="29">
        <v>0.25</v>
      </c>
      <c r="G113" t="str">
        <f>IF(Table6[[#This Row],[InsuranceCoverage]], "Yes", "No")</f>
        <v>Yes</v>
      </c>
      <c r="H113" s="7">
        <f>Table6[[#This Row],[InsuranceCoverage]]*Table6[[#This Row],[TotalBill]]</f>
        <v>89.995000000000005</v>
      </c>
      <c r="I113" s="7">
        <f>Table6[[#This Row],[TotalBill]]-Table6[[#This Row],[InsuranceAmount]]</f>
        <v>269.98500000000001</v>
      </c>
      <c r="K113" s="7"/>
    </row>
    <row r="114" spans="1:11" x14ac:dyDescent="0.3">
      <c r="A114" t="s">
        <v>222</v>
      </c>
      <c r="B114" t="s">
        <v>1167</v>
      </c>
      <c r="C114" s="3" t="s">
        <v>1777</v>
      </c>
      <c r="D114" s="7">
        <v>413.77</v>
      </c>
      <c r="E114" t="s">
        <v>1195</v>
      </c>
      <c r="F114" s="29">
        <v>0.75</v>
      </c>
      <c r="G114" t="str">
        <f>IF(Table6[[#This Row],[InsuranceCoverage]], "Yes", "No")</f>
        <v>Yes</v>
      </c>
      <c r="H114" s="7">
        <f>Table6[[#This Row],[InsuranceCoverage]]*Table6[[#This Row],[TotalBill]]</f>
        <v>310.32749999999999</v>
      </c>
      <c r="I114" s="7">
        <f>Table6[[#This Row],[TotalBill]]-Table6[[#This Row],[InsuranceAmount]]</f>
        <v>103.4425</v>
      </c>
      <c r="K114" s="7"/>
    </row>
    <row r="115" spans="1:11" x14ac:dyDescent="0.3">
      <c r="A115" t="s">
        <v>224</v>
      </c>
      <c r="B115" t="s">
        <v>1193</v>
      </c>
      <c r="C115" s="3" t="s">
        <v>1732</v>
      </c>
      <c r="D115" s="7">
        <v>212.49</v>
      </c>
      <c r="E115" t="s">
        <v>1197</v>
      </c>
      <c r="F115" s="29">
        <v>0.5</v>
      </c>
      <c r="G115" t="str">
        <f>IF(Table6[[#This Row],[InsuranceCoverage]], "Yes", "No")</f>
        <v>Yes</v>
      </c>
      <c r="H115" s="7">
        <f>Table6[[#This Row],[InsuranceCoverage]]*Table6[[#This Row],[TotalBill]]</f>
        <v>106.245</v>
      </c>
      <c r="I115" s="7">
        <f>Table6[[#This Row],[TotalBill]]-Table6[[#This Row],[InsuranceAmount]]</f>
        <v>106.245</v>
      </c>
      <c r="K115" s="7"/>
    </row>
    <row r="116" spans="1:11" x14ac:dyDescent="0.3">
      <c r="A116" t="s">
        <v>226</v>
      </c>
      <c r="B116" t="s">
        <v>1202</v>
      </c>
      <c r="C116" s="3" t="s">
        <v>1778</v>
      </c>
      <c r="D116" s="7">
        <v>149.31</v>
      </c>
      <c r="E116" t="s">
        <v>1192</v>
      </c>
      <c r="F116" s="29">
        <v>0.75</v>
      </c>
      <c r="G116" t="str">
        <f>IF(Table6[[#This Row],[InsuranceCoverage]], "Yes", "No")</f>
        <v>Yes</v>
      </c>
      <c r="H116" s="7">
        <f>Table6[[#This Row],[InsuranceCoverage]]*Table6[[#This Row],[TotalBill]]</f>
        <v>111.9825</v>
      </c>
      <c r="I116" s="7">
        <f>Table6[[#This Row],[TotalBill]]-Table6[[#This Row],[InsuranceAmount]]</f>
        <v>37.327500000000001</v>
      </c>
      <c r="K116" s="7"/>
    </row>
    <row r="117" spans="1:11" x14ac:dyDescent="0.3">
      <c r="A117" t="s">
        <v>228</v>
      </c>
      <c r="B117" t="s">
        <v>1202</v>
      </c>
      <c r="C117" s="3" t="s">
        <v>1779</v>
      </c>
      <c r="D117" s="7">
        <v>352.45</v>
      </c>
      <c r="E117" t="s">
        <v>1197</v>
      </c>
      <c r="F117" s="29">
        <v>0.75</v>
      </c>
      <c r="G117" t="str">
        <f>IF(Table6[[#This Row],[InsuranceCoverage]], "Yes", "No")</f>
        <v>Yes</v>
      </c>
      <c r="H117" s="7">
        <f>Table6[[#This Row],[InsuranceCoverage]]*Table6[[#This Row],[TotalBill]]</f>
        <v>264.33749999999998</v>
      </c>
      <c r="I117" s="7">
        <f>Table6[[#This Row],[TotalBill]]-Table6[[#This Row],[InsuranceAmount]]</f>
        <v>88.112500000000011</v>
      </c>
      <c r="K117" s="7"/>
    </row>
    <row r="118" spans="1:11" x14ac:dyDescent="0.3">
      <c r="A118" t="s">
        <v>230</v>
      </c>
      <c r="B118" t="s">
        <v>1196</v>
      </c>
      <c r="C118" s="3" t="s">
        <v>1780</v>
      </c>
      <c r="D118" s="7">
        <v>208.82</v>
      </c>
      <c r="E118" t="s">
        <v>1197</v>
      </c>
      <c r="F118" s="29">
        <v>0.5</v>
      </c>
      <c r="G118" t="str">
        <f>IF(Table6[[#This Row],[InsuranceCoverage]], "Yes", "No")</f>
        <v>Yes</v>
      </c>
      <c r="H118" s="7">
        <f>Table6[[#This Row],[InsuranceCoverage]]*Table6[[#This Row],[TotalBill]]</f>
        <v>104.41</v>
      </c>
      <c r="I118" s="7">
        <f>Table6[[#This Row],[TotalBill]]-Table6[[#This Row],[InsuranceAmount]]</f>
        <v>104.41</v>
      </c>
      <c r="K118" s="7"/>
    </row>
    <row r="119" spans="1:11" x14ac:dyDescent="0.3">
      <c r="A119" t="s">
        <v>231</v>
      </c>
      <c r="B119" t="s">
        <v>1201</v>
      </c>
      <c r="C119" s="3" t="s">
        <v>1781</v>
      </c>
      <c r="D119" s="7">
        <v>188.42</v>
      </c>
      <c r="E119" t="s">
        <v>1195</v>
      </c>
      <c r="F119" s="29">
        <v>0.5</v>
      </c>
      <c r="G119" t="str">
        <f>IF(Table6[[#This Row],[InsuranceCoverage]], "Yes", "No")</f>
        <v>Yes</v>
      </c>
      <c r="H119" s="7">
        <f>Table6[[#This Row],[InsuranceCoverage]]*Table6[[#This Row],[TotalBill]]</f>
        <v>94.21</v>
      </c>
      <c r="I119" s="7">
        <f>Table6[[#This Row],[TotalBill]]-Table6[[#This Row],[InsuranceAmount]]</f>
        <v>94.21</v>
      </c>
      <c r="K119" s="7"/>
    </row>
    <row r="120" spans="1:11" x14ac:dyDescent="0.3">
      <c r="A120" t="s">
        <v>233</v>
      </c>
      <c r="B120" t="s">
        <v>1167</v>
      </c>
      <c r="C120" s="3" t="s">
        <v>1680</v>
      </c>
      <c r="D120" s="7">
        <v>326.51</v>
      </c>
      <c r="E120" t="s">
        <v>1197</v>
      </c>
      <c r="F120" s="29">
        <v>0.75</v>
      </c>
      <c r="G120" t="str">
        <f>IF(Table6[[#This Row],[InsuranceCoverage]], "Yes", "No")</f>
        <v>Yes</v>
      </c>
      <c r="H120" s="7">
        <f>Table6[[#This Row],[InsuranceCoverage]]*Table6[[#This Row],[TotalBill]]</f>
        <v>244.88249999999999</v>
      </c>
      <c r="I120" s="7">
        <f>Table6[[#This Row],[TotalBill]]-Table6[[#This Row],[InsuranceAmount]]</f>
        <v>81.627499999999998</v>
      </c>
      <c r="K120" s="7"/>
    </row>
    <row r="121" spans="1:11" x14ac:dyDescent="0.3">
      <c r="A121" t="s">
        <v>235</v>
      </c>
      <c r="B121" t="s">
        <v>1198</v>
      </c>
      <c r="C121" s="3" t="s">
        <v>1782</v>
      </c>
      <c r="D121" s="7">
        <v>443.47</v>
      </c>
      <c r="E121" t="s">
        <v>1197</v>
      </c>
      <c r="F121" s="29">
        <v>0.75</v>
      </c>
      <c r="G121" t="str">
        <f>IF(Table6[[#This Row],[InsuranceCoverage]], "Yes", "No")</f>
        <v>Yes</v>
      </c>
      <c r="H121" s="7">
        <f>Table6[[#This Row],[InsuranceCoverage]]*Table6[[#This Row],[TotalBill]]</f>
        <v>332.60250000000002</v>
      </c>
      <c r="I121" s="7">
        <f>Table6[[#This Row],[TotalBill]]-Table6[[#This Row],[InsuranceAmount]]</f>
        <v>110.86750000000001</v>
      </c>
      <c r="K121" s="7"/>
    </row>
    <row r="122" spans="1:11" x14ac:dyDescent="0.3">
      <c r="A122" t="s">
        <v>237</v>
      </c>
      <c r="B122" t="s">
        <v>1193</v>
      </c>
      <c r="C122" s="3" t="s">
        <v>1706</v>
      </c>
      <c r="D122" s="7">
        <v>375.61</v>
      </c>
      <c r="E122" t="s">
        <v>1197</v>
      </c>
      <c r="F122" s="29">
        <v>0.25</v>
      </c>
      <c r="G122" t="str">
        <f>IF(Table6[[#This Row],[InsuranceCoverage]], "Yes", "No")</f>
        <v>Yes</v>
      </c>
      <c r="H122" s="7">
        <f>Table6[[#This Row],[InsuranceCoverage]]*Table6[[#This Row],[TotalBill]]</f>
        <v>93.902500000000003</v>
      </c>
      <c r="I122" s="7">
        <f>Table6[[#This Row],[TotalBill]]-Table6[[#This Row],[InsuranceAmount]]</f>
        <v>281.70749999999998</v>
      </c>
      <c r="K122" s="7"/>
    </row>
    <row r="123" spans="1:11" x14ac:dyDescent="0.3">
      <c r="A123" t="s">
        <v>239</v>
      </c>
      <c r="B123" t="s">
        <v>1193</v>
      </c>
      <c r="C123" s="3" t="s">
        <v>1703</v>
      </c>
      <c r="D123" s="7">
        <v>290.17</v>
      </c>
      <c r="E123" t="s">
        <v>1195</v>
      </c>
      <c r="F123" s="29">
        <v>0.25</v>
      </c>
      <c r="G123" t="str">
        <f>IF(Table6[[#This Row],[InsuranceCoverage]], "Yes", "No")</f>
        <v>Yes</v>
      </c>
      <c r="H123" s="7">
        <f>Table6[[#This Row],[InsuranceCoverage]]*Table6[[#This Row],[TotalBill]]</f>
        <v>72.542500000000004</v>
      </c>
      <c r="I123" s="7">
        <f>Table6[[#This Row],[TotalBill]]-Table6[[#This Row],[InsuranceAmount]]</f>
        <v>217.6275</v>
      </c>
      <c r="K123" s="7"/>
    </row>
    <row r="124" spans="1:11" x14ac:dyDescent="0.3">
      <c r="A124" t="s">
        <v>241</v>
      </c>
      <c r="B124" t="s">
        <v>1193</v>
      </c>
      <c r="C124" s="3" t="s">
        <v>1783</v>
      </c>
      <c r="D124" s="7">
        <v>81.94</v>
      </c>
      <c r="E124" t="s">
        <v>1197</v>
      </c>
      <c r="F124" s="29">
        <v>0.75</v>
      </c>
      <c r="G124" t="str">
        <f>IF(Table6[[#This Row],[InsuranceCoverage]], "Yes", "No")</f>
        <v>Yes</v>
      </c>
      <c r="H124" s="7">
        <f>Table6[[#This Row],[InsuranceCoverage]]*Table6[[#This Row],[TotalBill]]</f>
        <v>61.454999999999998</v>
      </c>
      <c r="I124" s="7">
        <f>Table6[[#This Row],[TotalBill]]-Table6[[#This Row],[InsuranceAmount]]</f>
        <v>20.484999999999999</v>
      </c>
      <c r="K124" s="7"/>
    </row>
    <row r="125" spans="1:11" x14ac:dyDescent="0.3">
      <c r="A125" t="s">
        <v>243</v>
      </c>
      <c r="B125" t="s">
        <v>1196</v>
      </c>
      <c r="C125" s="3" t="s">
        <v>1784</v>
      </c>
      <c r="D125" s="7">
        <v>65.27</v>
      </c>
      <c r="E125" t="s">
        <v>1197</v>
      </c>
      <c r="F125" s="29">
        <v>0</v>
      </c>
      <c r="G125" t="str">
        <f>IF(Table6[[#This Row],[InsuranceCoverage]], "Yes", "No")</f>
        <v>No</v>
      </c>
      <c r="H125" s="7">
        <f>Table6[[#This Row],[InsuranceCoverage]]*Table6[[#This Row],[TotalBill]]</f>
        <v>0</v>
      </c>
      <c r="I125" s="7">
        <f>Table6[[#This Row],[TotalBill]]-Table6[[#This Row],[InsuranceAmount]]</f>
        <v>65.27</v>
      </c>
      <c r="K125" s="7"/>
    </row>
    <row r="126" spans="1:11" x14ac:dyDescent="0.3">
      <c r="A126" t="s">
        <v>245</v>
      </c>
      <c r="B126" t="s">
        <v>1201</v>
      </c>
      <c r="C126" s="3" t="s">
        <v>1785</v>
      </c>
      <c r="D126" s="7">
        <v>295.2</v>
      </c>
      <c r="E126" t="s">
        <v>1192</v>
      </c>
      <c r="F126" s="29">
        <v>0.5</v>
      </c>
      <c r="G126" t="str">
        <f>IF(Table6[[#This Row],[InsuranceCoverage]], "Yes", "No")</f>
        <v>Yes</v>
      </c>
      <c r="H126" s="7">
        <f>Table6[[#This Row],[InsuranceCoverage]]*Table6[[#This Row],[TotalBill]]</f>
        <v>147.6</v>
      </c>
      <c r="I126" s="7">
        <f>Table6[[#This Row],[TotalBill]]-Table6[[#This Row],[InsuranceAmount]]</f>
        <v>147.6</v>
      </c>
      <c r="K126" s="7"/>
    </row>
    <row r="127" spans="1:11" x14ac:dyDescent="0.3">
      <c r="A127" t="s">
        <v>247</v>
      </c>
      <c r="B127" t="s">
        <v>1198</v>
      </c>
      <c r="C127" s="3" t="s">
        <v>1786</v>
      </c>
      <c r="D127" s="7">
        <v>266.24</v>
      </c>
      <c r="E127" t="s">
        <v>1195</v>
      </c>
      <c r="F127" s="29">
        <v>0.75</v>
      </c>
      <c r="G127" t="str">
        <f>IF(Table6[[#This Row],[InsuranceCoverage]], "Yes", "No")</f>
        <v>Yes</v>
      </c>
      <c r="H127" s="7">
        <f>Table6[[#This Row],[InsuranceCoverage]]*Table6[[#This Row],[TotalBill]]</f>
        <v>199.68</v>
      </c>
      <c r="I127" s="7">
        <f>Table6[[#This Row],[TotalBill]]-Table6[[#This Row],[InsuranceAmount]]</f>
        <v>66.56</v>
      </c>
      <c r="K127" s="7"/>
    </row>
    <row r="128" spans="1:11" x14ac:dyDescent="0.3">
      <c r="A128" t="s">
        <v>249</v>
      </c>
      <c r="B128" t="s">
        <v>1167</v>
      </c>
      <c r="C128" s="3" t="s">
        <v>1787</v>
      </c>
      <c r="D128" s="7">
        <v>81.099999999999994</v>
      </c>
      <c r="E128" t="s">
        <v>1195</v>
      </c>
      <c r="F128" s="29">
        <v>0.25</v>
      </c>
      <c r="G128" t="str">
        <f>IF(Table6[[#This Row],[InsuranceCoverage]], "Yes", "No")</f>
        <v>Yes</v>
      </c>
      <c r="H128" s="7">
        <f>Table6[[#This Row],[InsuranceCoverage]]*Table6[[#This Row],[TotalBill]]</f>
        <v>20.274999999999999</v>
      </c>
      <c r="I128" s="7">
        <f>Table6[[#This Row],[TotalBill]]-Table6[[#This Row],[InsuranceAmount]]</f>
        <v>60.824999999999996</v>
      </c>
      <c r="K128" s="7"/>
    </row>
    <row r="129" spans="1:11" x14ac:dyDescent="0.3">
      <c r="A129" t="s">
        <v>251</v>
      </c>
      <c r="B129" t="s">
        <v>1201</v>
      </c>
      <c r="C129" s="3" t="s">
        <v>1788</v>
      </c>
      <c r="D129" s="7">
        <v>112.71</v>
      </c>
      <c r="E129" t="s">
        <v>1197</v>
      </c>
      <c r="F129" s="29">
        <v>0.75</v>
      </c>
      <c r="G129" t="str">
        <f>IF(Table6[[#This Row],[InsuranceCoverage]], "Yes", "No")</f>
        <v>Yes</v>
      </c>
      <c r="H129" s="7">
        <f>Table6[[#This Row],[InsuranceCoverage]]*Table6[[#This Row],[TotalBill]]</f>
        <v>84.532499999999999</v>
      </c>
      <c r="I129" s="7">
        <f>Table6[[#This Row],[TotalBill]]-Table6[[#This Row],[InsuranceAmount]]</f>
        <v>28.177499999999995</v>
      </c>
      <c r="K129" s="7"/>
    </row>
    <row r="130" spans="1:11" x14ac:dyDescent="0.3">
      <c r="A130" t="s">
        <v>253</v>
      </c>
      <c r="B130" t="s">
        <v>1167</v>
      </c>
      <c r="C130" s="3" t="s">
        <v>1721</v>
      </c>
      <c r="D130" s="7">
        <v>482.22</v>
      </c>
      <c r="E130" t="s">
        <v>1197</v>
      </c>
      <c r="F130" s="29">
        <v>0.25</v>
      </c>
      <c r="G130" t="str">
        <f>IF(Table6[[#This Row],[InsuranceCoverage]], "Yes", "No")</f>
        <v>Yes</v>
      </c>
      <c r="H130" s="7">
        <f>Table6[[#This Row],[InsuranceCoverage]]*Table6[[#This Row],[TotalBill]]</f>
        <v>120.55500000000001</v>
      </c>
      <c r="I130" s="7">
        <f>Table6[[#This Row],[TotalBill]]-Table6[[#This Row],[InsuranceAmount]]</f>
        <v>361.66500000000002</v>
      </c>
      <c r="K130" s="7"/>
    </row>
    <row r="131" spans="1:11" x14ac:dyDescent="0.3">
      <c r="A131" t="s">
        <v>255</v>
      </c>
      <c r="B131" t="s">
        <v>1193</v>
      </c>
      <c r="C131" s="3" t="s">
        <v>1789</v>
      </c>
      <c r="D131" s="7">
        <v>475.4</v>
      </c>
      <c r="E131" t="s">
        <v>1195</v>
      </c>
      <c r="F131" s="29">
        <v>0</v>
      </c>
      <c r="G131" t="str">
        <f>IF(Table6[[#This Row],[InsuranceCoverage]], "Yes", "No")</f>
        <v>No</v>
      </c>
      <c r="H131" s="7">
        <f>Table6[[#This Row],[InsuranceCoverage]]*Table6[[#This Row],[TotalBill]]</f>
        <v>0</v>
      </c>
      <c r="I131" s="7">
        <f>Table6[[#This Row],[TotalBill]]-Table6[[#This Row],[InsuranceAmount]]</f>
        <v>475.4</v>
      </c>
      <c r="K131" s="7"/>
    </row>
    <row r="132" spans="1:11" x14ac:dyDescent="0.3">
      <c r="A132" t="s">
        <v>257</v>
      </c>
      <c r="B132" t="s">
        <v>1193</v>
      </c>
      <c r="C132" s="3" t="s">
        <v>1790</v>
      </c>
      <c r="D132" s="7">
        <v>445.09</v>
      </c>
      <c r="E132" t="s">
        <v>1197</v>
      </c>
      <c r="F132" s="29">
        <v>0.25</v>
      </c>
      <c r="G132" t="str">
        <f>IF(Table6[[#This Row],[InsuranceCoverage]], "Yes", "No")</f>
        <v>Yes</v>
      </c>
      <c r="H132" s="7">
        <f>Table6[[#This Row],[InsuranceCoverage]]*Table6[[#This Row],[TotalBill]]</f>
        <v>111.27249999999999</v>
      </c>
      <c r="I132" s="7">
        <f>Table6[[#This Row],[TotalBill]]-Table6[[#This Row],[InsuranceAmount]]</f>
        <v>333.8175</v>
      </c>
      <c r="K132" s="7"/>
    </row>
    <row r="133" spans="1:11" x14ac:dyDescent="0.3">
      <c r="A133" t="s">
        <v>258</v>
      </c>
      <c r="B133" t="s">
        <v>1198</v>
      </c>
      <c r="C133" s="3" t="s">
        <v>1791</v>
      </c>
      <c r="D133" s="7">
        <v>160.22999999999999</v>
      </c>
      <c r="E133" t="s">
        <v>1195</v>
      </c>
      <c r="F133" s="29">
        <v>0.25</v>
      </c>
      <c r="G133" t="str">
        <f>IF(Table6[[#This Row],[InsuranceCoverage]], "Yes", "No")</f>
        <v>Yes</v>
      </c>
      <c r="H133" s="7">
        <f>Table6[[#This Row],[InsuranceCoverage]]*Table6[[#This Row],[TotalBill]]</f>
        <v>40.057499999999997</v>
      </c>
      <c r="I133" s="7">
        <f>Table6[[#This Row],[TotalBill]]-Table6[[#This Row],[InsuranceAmount]]</f>
        <v>120.17249999999999</v>
      </c>
      <c r="K133" s="7"/>
    </row>
    <row r="134" spans="1:11" x14ac:dyDescent="0.3">
      <c r="A134" t="s">
        <v>260</v>
      </c>
      <c r="B134" t="s">
        <v>1196</v>
      </c>
      <c r="C134" s="3" t="s">
        <v>1792</v>
      </c>
      <c r="D134" s="7">
        <v>418.02</v>
      </c>
      <c r="E134" t="s">
        <v>1195</v>
      </c>
      <c r="F134" s="29">
        <v>0.5</v>
      </c>
      <c r="G134" t="str">
        <f>IF(Table6[[#This Row],[InsuranceCoverage]], "Yes", "No")</f>
        <v>Yes</v>
      </c>
      <c r="H134" s="7">
        <f>Table6[[#This Row],[InsuranceCoverage]]*Table6[[#This Row],[TotalBill]]</f>
        <v>209.01</v>
      </c>
      <c r="I134" s="7">
        <f>Table6[[#This Row],[TotalBill]]-Table6[[#This Row],[InsuranceAmount]]</f>
        <v>209.01</v>
      </c>
      <c r="K134" s="7"/>
    </row>
    <row r="135" spans="1:11" x14ac:dyDescent="0.3">
      <c r="A135" t="s">
        <v>261</v>
      </c>
      <c r="B135" t="s">
        <v>1193</v>
      </c>
      <c r="C135" s="3" t="s">
        <v>1698</v>
      </c>
      <c r="D135" s="7">
        <v>362.27</v>
      </c>
      <c r="E135" t="s">
        <v>1192</v>
      </c>
      <c r="F135" s="29">
        <v>0.75</v>
      </c>
      <c r="G135" t="str">
        <f>IF(Table6[[#This Row],[InsuranceCoverage]], "Yes", "No")</f>
        <v>Yes</v>
      </c>
      <c r="H135" s="7">
        <f>Table6[[#This Row],[InsuranceCoverage]]*Table6[[#This Row],[TotalBill]]</f>
        <v>271.70249999999999</v>
      </c>
      <c r="I135" s="7">
        <f>Table6[[#This Row],[TotalBill]]-Table6[[#This Row],[InsuranceAmount]]</f>
        <v>90.567499999999995</v>
      </c>
      <c r="K135" s="7"/>
    </row>
    <row r="136" spans="1:11" x14ac:dyDescent="0.3">
      <c r="A136" t="s">
        <v>263</v>
      </c>
      <c r="B136" t="s">
        <v>1196</v>
      </c>
      <c r="C136" s="3" t="s">
        <v>1793</v>
      </c>
      <c r="D136" s="7">
        <v>237.53</v>
      </c>
      <c r="E136" t="s">
        <v>1195</v>
      </c>
      <c r="F136" s="29">
        <v>0</v>
      </c>
      <c r="G136" t="str">
        <f>IF(Table6[[#This Row],[InsuranceCoverage]], "Yes", "No")</f>
        <v>No</v>
      </c>
      <c r="H136" s="7">
        <f>Table6[[#This Row],[InsuranceCoverage]]*Table6[[#This Row],[TotalBill]]</f>
        <v>0</v>
      </c>
      <c r="I136" s="7">
        <f>Table6[[#This Row],[TotalBill]]-Table6[[#This Row],[InsuranceAmount]]</f>
        <v>237.53</v>
      </c>
      <c r="K136" s="7"/>
    </row>
    <row r="137" spans="1:11" x14ac:dyDescent="0.3">
      <c r="A137" t="s">
        <v>265</v>
      </c>
      <c r="B137" t="s">
        <v>1193</v>
      </c>
      <c r="C137" s="3" t="s">
        <v>1794</v>
      </c>
      <c r="D137" s="7">
        <v>166.38</v>
      </c>
      <c r="E137" t="s">
        <v>1197</v>
      </c>
      <c r="F137" s="29">
        <v>0.75</v>
      </c>
      <c r="G137" t="str">
        <f>IF(Table6[[#This Row],[InsuranceCoverage]], "Yes", "No")</f>
        <v>Yes</v>
      </c>
      <c r="H137" s="7">
        <f>Table6[[#This Row],[InsuranceCoverage]]*Table6[[#This Row],[TotalBill]]</f>
        <v>124.785</v>
      </c>
      <c r="I137" s="7">
        <f>Table6[[#This Row],[TotalBill]]-Table6[[#This Row],[InsuranceAmount]]</f>
        <v>41.594999999999999</v>
      </c>
      <c r="K137" s="7"/>
    </row>
    <row r="138" spans="1:11" x14ac:dyDescent="0.3">
      <c r="A138" t="s">
        <v>267</v>
      </c>
      <c r="B138" t="s">
        <v>1167</v>
      </c>
      <c r="C138" s="3" t="s">
        <v>1795</v>
      </c>
      <c r="D138" s="7">
        <v>201.04</v>
      </c>
      <c r="E138" t="s">
        <v>1197</v>
      </c>
      <c r="F138" s="29">
        <v>0.5</v>
      </c>
      <c r="G138" t="str">
        <f>IF(Table6[[#This Row],[InsuranceCoverage]], "Yes", "No")</f>
        <v>Yes</v>
      </c>
      <c r="H138" s="7">
        <f>Table6[[#This Row],[InsuranceCoverage]]*Table6[[#This Row],[TotalBill]]</f>
        <v>100.52</v>
      </c>
      <c r="I138" s="7">
        <f>Table6[[#This Row],[TotalBill]]-Table6[[#This Row],[InsuranceAmount]]</f>
        <v>100.52</v>
      </c>
      <c r="K138" s="7"/>
    </row>
    <row r="139" spans="1:11" x14ac:dyDescent="0.3">
      <c r="A139" t="s">
        <v>269</v>
      </c>
      <c r="B139" t="s">
        <v>1193</v>
      </c>
      <c r="C139" s="3" t="s">
        <v>1796</v>
      </c>
      <c r="D139" s="7">
        <v>182.18</v>
      </c>
      <c r="E139" t="s">
        <v>1197</v>
      </c>
      <c r="F139" s="29">
        <v>0.25</v>
      </c>
      <c r="G139" t="str">
        <f>IF(Table6[[#This Row],[InsuranceCoverage]], "Yes", "No")</f>
        <v>Yes</v>
      </c>
      <c r="H139" s="7">
        <f>Table6[[#This Row],[InsuranceCoverage]]*Table6[[#This Row],[TotalBill]]</f>
        <v>45.545000000000002</v>
      </c>
      <c r="I139" s="7">
        <f>Table6[[#This Row],[TotalBill]]-Table6[[#This Row],[InsuranceAmount]]</f>
        <v>136.63499999999999</v>
      </c>
      <c r="K139" s="7"/>
    </row>
    <row r="140" spans="1:11" x14ac:dyDescent="0.3">
      <c r="A140" t="s">
        <v>271</v>
      </c>
      <c r="B140" t="s">
        <v>1193</v>
      </c>
      <c r="C140" s="3" t="s">
        <v>1774</v>
      </c>
      <c r="D140" s="7">
        <v>111.86</v>
      </c>
      <c r="E140" t="s">
        <v>1192</v>
      </c>
      <c r="F140" s="29">
        <v>0.75</v>
      </c>
      <c r="G140" t="str">
        <f>IF(Table6[[#This Row],[InsuranceCoverage]], "Yes", "No")</f>
        <v>Yes</v>
      </c>
      <c r="H140" s="7">
        <f>Table6[[#This Row],[InsuranceCoverage]]*Table6[[#This Row],[TotalBill]]</f>
        <v>83.894999999999996</v>
      </c>
      <c r="I140" s="7">
        <f>Table6[[#This Row],[TotalBill]]-Table6[[#This Row],[InsuranceAmount]]</f>
        <v>27.965000000000003</v>
      </c>
      <c r="K140" s="7"/>
    </row>
    <row r="141" spans="1:11" x14ac:dyDescent="0.3">
      <c r="A141" t="s">
        <v>273</v>
      </c>
      <c r="B141" t="s">
        <v>1167</v>
      </c>
      <c r="C141" s="3" t="s">
        <v>1797</v>
      </c>
      <c r="D141" s="7">
        <v>453.37</v>
      </c>
      <c r="E141" t="s">
        <v>1195</v>
      </c>
      <c r="F141" s="29">
        <v>0.5</v>
      </c>
      <c r="G141" t="str">
        <f>IF(Table6[[#This Row],[InsuranceCoverage]], "Yes", "No")</f>
        <v>Yes</v>
      </c>
      <c r="H141" s="7">
        <f>Table6[[#This Row],[InsuranceCoverage]]*Table6[[#This Row],[TotalBill]]</f>
        <v>226.685</v>
      </c>
      <c r="I141" s="7">
        <f>Table6[[#This Row],[TotalBill]]-Table6[[#This Row],[InsuranceAmount]]</f>
        <v>226.685</v>
      </c>
      <c r="K141" s="7"/>
    </row>
    <row r="142" spans="1:11" x14ac:dyDescent="0.3">
      <c r="A142" t="s">
        <v>274</v>
      </c>
      <c r="B142" t="s">
        <v>1196</v>
      </c>
      <c r="C142" s="3" t="s">
        <v>1683</v>
      </c>
      <c r="D142" s="7">
        <v>105.81</v>
      </c>
      <c r="E142" t="s">
        <v>1195</v>
      </c>
      <c r="F142" s="29">
        <v>0.75</v>
      </c>
      <c r="G142" t="str">
        <f>IF(Table6[[#This Row],[InsuranceCoverage]], "Yes", "No")</f>
        <v>Yes</v>
      </c>
      <c r="H142" s="7">
        <f>Table6[[#This Row],[InsuranceCoverage]]*Table6[[#This Row],[TotalBill]]</f>
        <v>79.357500000000002</v>
      </c>
      <c r="I142" s="7">
        <f>Table6[[#This Row],[TotalBill]]-Table6[[#This Row],[InsuranceAmount]]</f>
        <v>26.452500000000001</v>
      </c>
      <c r="K142" s="7"/>
    </row>
    <row r="143" spans="1:11" x14ac:dyDescent="0.3">
      <c r="A143" t="s">
        <v>276</v>
      </c>
      <c r="B143" t="s">
        <v>1202</v>
      </c>
      <c r="C143" s="3" t="s">
        <v>1798</v>
      </c>
      <c r="D143" s="7">
        <v>113.57</v>
      </c>
      <c r="E143" t="s">
        <v>1195</v>
      </c>
      <c r="F143" s="29">
        <v>0</v>
      </c>
      <c r="G143" t="str">
        <f>IF(Table6[[#This Row],[InsuranceCoverage]], "Yes", "No")</f>
        <v>No</v>
      </c>
      <c r="H143" s="7">
        <f>Table6[[#This Row],[InsuranceCoverage]]*Table6[[#This Row],[TotalBill]]</f>
        <v>0</v>
      </c>
      <c r="I143" s="7">
        <f>Table6[[#This Row],[TotalBill]]-Table6[[#This Row],[InsuranceAmount]]</f>
        <v>113.57</v>
      </c>
      <c r="K143" s="7"/>
    </row>
    <row r="144" spans="1:11" x14ac:dyDescent="0.3">
      <c r="A144" t="s">
        <v>277</v>
      </c>
      <c r="B144" t="s">
        <v>1198</v>
      </c>
      <c r="C144" s="3" t="s">
        <v>1755</v>
      </c>
      <c r="D144" s="7">
        <v>233.91</v>
      </c>
      <c r="E144" t="s">
        <v>1197</v>
      </c>
      <c r="F144" s="29">
        <v>0.5</v>
      </c>
      <c r="G144" t="str">
        <f>IF(Table6[[#This Row],[InsuranceCoverage]], "Yes", "No")</f>
        <v>Yes</v>
      </c>
      <c r="H144" s="7">
        <f>Table6[[#This Row],[InsuranceCoverage]]*Table6[[#This Row],[TotalBill]]</f>
        <v>116.955</v>
      </c>
      <c r="I144" s="7">
        <f>Table6[[#This Row],[TotalBill]]-Table6[[#This Row],[InsuranceAmount]]</f>
        <v>116.955</v>
      </c>
      <c r="K144" s="7"/>
    </row>
    <row r="145" spans="1:11" x14ac:dyDescent="0.3">
      <c r="A145" t="s">
        <v>279</v>
      </c>
      <c r="B145" t="s">
        <v>1201</v>
      </c>
      <c r="C145" s="3" t="s">
        <v>1799</v>
      </c>
      <c r="D145" s="7">
        <v>260.63</v>
      </c>
      <c r="E145" t="s">
        <v>1195</v>
      </c>
      <c r="F145" s="29">
        <v>0</v>
      </c>
      <c r="G145" t="str">
        <f>IF(Table6[[#This Row],[InsuranceCoverage]], "Yes", "No")</f>
        <v>No</v>
      </c>
      <c r="H145" s="7">
        <f>Table6[[#This Row],[InsuranceCoverage]]*Table6[[#This Row],[TotalBill]]</f>
        <v>0</v>
      </c>
      <c r="I145" s="7">
        <f>Table6[[#This Row],[TotalBill]]-Table6[[#This Row],[InsuranceAmount]]</f>
        <v>260.63</v>
      </c>
      <c r="K145" s="7"/>
    </row>
    <row r="146" spans="1:11" x14ac:dyDescent="0.3">
      <c r="A146" t="s">
        <v>281</v>
      </c>
      <c r="B146" t="s">
        <v>1193</v>
      </c>
      <c r="C146" s="3" t="s">
        <v>1800</v>
      </c>
      <c r="D146" s="7">
        <v>180.04</v>
      </c>
      <c r="E146" t="s">
        <v>1192</v>
      </c>
      <c r="F146" s="29">
        <v>0.25</v>
      </c>
      <c r="G146" t="str">
        <f>IF(Table6[[#This Row],[InsuranceCoverage]], "Yes", "No")</f>
        <v>Yes</v>
      </c>
      <c r="H146" s="7">
        <f>Table6[[#This Row],[InsuranceCoverage]]*Table6[[#This Row],[TotalBill]]</f>
        <v>45.01</v>
      </c>
      <c r="I146" s="7">
        <f>Table6[[#This Row],[TotalBill]]-Table6[[#This Row],[InsuranceAmount]]</f>
        <v>135.03</v>
      </c>
      <c r="K146" s="7"/>
    </row>
    <row r="147" spans="1:11" x14ac:dyDescent="0.3">
      <c r="A147" t="s">
        <v>283</v>
      </c>
      <c r="B147" t="s">
        <v>1198</v>
      </c>
      <c r="C147" s="3" t="s">
        <v>1690</v>
      </c>
      <c r="D147" s="7">
        <v>357.24</v>
      </c>
      <c r="E147" t="s">
        <v>1192</v>
      </c>
      <c r="F147" s="29">
        <v>0.25</v>
      </c>
      <c r="G147" t="str">
        <f>IF(Table6[[#This Row],[InsuranceCoverage]], "Yes", "No")</f>
        <v>Yes</v>
      </c>
      <c r="H147" s="7">
        <f>Table6[[#This Row],[InsuranceCoverage]]*Table6[[#This Row],[TotalBill]]</f>
        <v>89.31</v>
      </c>
      <c r="I147" s="7">
        <f>Table6[[#This Row],[TotalBill]]-Table6[[#This Row],[InsuranceAmount]]</f>
        <v>267.93</v>
      </c>
      <c r="K147" s="7"/>
    </row>
    <row r="148" spans="1:11" x14ac:dyDescent="0.3">
      <c r="A148" t="s">
        <v>285</v>
      </c>
      <c r="B148" t="s">
        <v>1201</v>
      </c>
      <c r="C148" s="3" t="s">
        <v>1801</v>
      </c>
      <c r="D148" s="7">
        <v>439.35</v>
      </c>
      <c r="E148" t="s">
        <v>1197</v>
      </c>
      <c r="F148" s="29">
        <v>0.25</v>
      </c>
      <c r="G148" t="str">
        <f>IF(Table6[[#This Row],[InsuranceCoverage]], "Yes", "No")</f>
        <v>Yes</v>
      </c>
      <c r="H148" s="7">
        <f>Table6[[#This Row],[InsuranceCoverage]]*Table6[[#This Row],[TotalBill]]</f>
        <v>109.83750000000001</v>
      </c>
      <c r="I148" s="7">
        <f>Table6[[#This Row],[TotalBill]]-Table6[[#This Row],[InsuranceAmount]]</f>
        <v>329.51250000000005</v>
      </c>
      <c r="K148" s="7"/>
    </row>
    <row r="149" spans="1:11" x14ac:dyDescent="0.3">
      <c r="A149" t="s">
        <v>287</v>
      </c>
      <c r="B149" t="s">
        <v>1201</v>
      </c>
      <c r="C149" s="3" t="s">
        <v>1802</v>
      </c>
      <c r="D149" s="7">
        <v>478.37</v>
      </c>
      <c r="E149" t="s">
        <v>1197</v>
      </c>
      <c r="F149" s="29">
        <v>0.5</v>
      </c>
      <c r="G149" t="str">
        <f>IF(Table6[[#This Row],[InsuranceCoverage]], "Yes", "No")</f>
        <v>Yes</v>
      </c>
      <c r="H149" s="7">
        <f>Table6[[#This Row],[InsuranceCoverage]]*Table6[[#This Row],[TotalBill]]</f>
        <v>239.185</v>
      </c>
      <c r="I149" s="7">
        <f>Table6[[#This Row],[TotalBill]]-Table6[[#This Row],[InsuranceAmount]]</f>
        <v>239.185</v>
      </c>
      <c r="K149" s="7"/>
    </row>
    <row r="150" spans="1:11" x14ac:dyDescent="0.3">
      <c r="A150" t="s">
        <v>289</v>
      </c>
      <c r="B150" t="s">
        <v>1193</v>
      </c>
      <c r="C150" s="3" t="s">
        <v>1803</v>
      </c>
      <c r="D150" s="7">
        <v>347</v>
      </c>
      <c r="E150" t="s">
        <v>1192</v>
      </c>
      <c r="F150" s="29">
        <v>0.75</v>
      </c>
      <c r="G150" t="str">
        <f>IF(Table6[[#This Row],[InsuranceCoverage]], "Yes", "No")</f>
        <v>Yes</v>
      </c>
      <c r="H150" s="7">
        <f>Table6[[#This Row],[InsuranceCoverage]]*Table6[[#This Row],[TotalBill]]</f>
        <v>260.25</v>
      </c>
      <c r="I150" s="7">
        <f>Table6[[#This Row],[TotalBill]]-Table6[[#This Row],[InsuranceAmount]]</f>
        <v>86.75</v>
      </c>
      <c r="K150" s="7"/>
    </row>
    <row r="151" spans="1:11" x14ac:dyDescent="0.3">
      <c r="A151" t="s">
        <v>291</v>
      </c>
      <c r="B151" t="s">
        <v>1167</v>
      </c>
      <c r="C151" s="3" t="s">
        <v>1804</v>
      </c>
      <c r="D151" s="7">
        <v>50.04</v>
      </c>
      <c r="E151" t="s">
        <v>1197</v>
      </c>
      <c r="F151" s="29">
        <v>0.5</v>
      </c>
      <c r="G151" t="str">
        <f>IF(Table6[[#This Row],[InsuranceCoverage]], "Yes", "No")</f>
        <v>Yes</v>
      </c>
      <c r="H151" s="7">
        <f>Table6[[#This Row],[InsuranceCoverage]]*Table6[[#This Row],[TotalBill]]</f>
        <v>25.02</v>
      </c>
      <c r="I151" s="7">
        <f>Table6[[#This Row],[TotalBill]]-Table6[[#This Row],[InsuranceAmount]]</f>
        <v>25.02</v>
      </c>
      <c r="K151" s="7"/>
    </row>
    <row r="152" spans="1:11" x14ac:dyDescent="0.3">
      <c r="A152" t="s">
        <v>293</v>
      </c>
      <c r="B152" t="s">
        <v>1202</v>
      </c>
      <c r="C152" s="3" t="s">
        <v>1689</v>
      </c>
      <c r="D152" s="7">
        <v>223.14</v>
      </c>
      <c r="E152" t="s">
        <v>1197</v>
      </c>
      <c r="F152" s="29">
        <v>0.25</v>
      </c>
      <c r="G152" t="str">
        <f>IF(Table6[[#This Row],[InsuranceCoverage]], "Yes", "No")</f>
        <v>Yes</v>
      </c>
      <c r="H152" s="7">
        <f>Table6[[#This Row],[InsuranceCoverage]]*Table6[[#This Row],[TotalBill]]</f>
        <v>55.784999999999997</v>
      </c>
      <c r="I152" s="7">
        <f>Table6[[#This Row],[TotalBill]]-Table6[[#This Row],[InsuranceAmount]]</f>
        <v>167.35499999999999</v>
      </c>
      <c r="K152" s="7"/>
    </row>
    <row r="153" spans="1:11" x14ac:dyDescent="0.3">
      <c r="A153" t="s">
        <v>294</v>
      </c>
      <c r="B153" t="s">
        <v>1196</v>
      </c>
      <c r="C153" s="3" t="s">
        <v>1738</v>
      </c>
      <c r="D153" s="7">
        <v>343.35</v>
      </c>
      <c r="E153" t="s">
        <v>1195</v>
      </c>
      <c r="F153" s="29">
        <v>0.75</v>
      </c>
      <c r="G153" t="str">
        <f>IF(Table6[[#This Row],[InsuranceCoverage]], "Yes", "No")</f>
        <v>Yes</v>
      </c>
      <c r="H153" s="7">
        <f>Table6[[#This Row],[InsuranceCoverage]]*Table6[[#This Row],[TotalBill]]</f>
        <v>257.51250000000005</v>
      </c>
      <c r="I153" s="7">
        <f>Table6[[#This Row],[TotalBill]]-Table6[[#This Row],[InsuranceAmount]]</f>
        <v>85.837499999999977</v>
      </c>
      <c r="K153" s="7"/>
    </row>
    <row r="154" spans="1:11" x14ac:dyDescent="0.3">
      <c r="A154" t="s">
        <v>295</v>
      </c>
      <c r="B154" t="s">
        <v>1198</v>
      </c>
      <c r="C154" s="3" t="s">
        <v>1805</v>
      </c>
      <c r="D154" s="7">
        <v>360.46</v>
      </c>
      <c r="E154" t="s">
        <v>1195</v>
      </c>
      <c r="F154" s="29">
        <v>0.5</v>
      </c>
      <c r="G154" t="str">
        <f>IF(Table6[[#This Row],[InsuranceCoverage]], "Yes", "No")</f>
        <v>Yes</v>
      </c>
      <c r="H154" s="7">
        <f>Table6[[#This Row],[InsuranceCoverage]]*Table6[[#This Row],[TotalBill]]</f>
        <v>180.23</v>
      </c>
      <c r="I154" s="7">
        <f>Table6[[#This Row],[TotalBill]]-Table6[[#This Row],[InsuranceAmount]]</f>
        <v>180.23</v>
      </c>
      <c r="K154" s="7"/>
    </row>
    <row r="155" spans="1:11" x14ac:dyDescent="0.3">
      <c r="A155" t="s">
        <v>296</v>
      </c>
      <c r="B155" t="s">
        <v>1193</v>
      </c>
      <c r="C155" s="3" t="s">
        <v>1691</v>
      </c>
      <c r="D155" s="7">
        <v>111.25</v>
      </c>
      <c r="E155" t="s">
        <v>1197</v>
      </c>
      <c r="F155" s="29">
        <v>0.5</v>
      </c>
      <c r="G155" t="str">
        <f>IF(Table6[[#This Row],[InsuranceCoverage]], "Yes", "No")</f>
        <v>Yes</v>
      </c>
      <c r="H155" s="7">
        <f>Table6[[#This Row],[InsuranceCoverage]]*Table6[[#This Row],[TotalBill]]</f>
        <v>55.625</v>
      </c>
      <c r="I155" s="7">
        <f>Table6[[#This Row],[TotalBill]]-Table6[[#This Row],[InsuranceAmount]]</f>
        <v>55.625</v>
      </c>
      <c r="K155" s="7"/>
    </row>
    <row r="156" spans="1:11" x14ac:dyDescent="0.3">
      <c r="A156" t="s">
        <v>297</v>
      </c>
      <c r="B156" t="s">
        <v>1201</v>
      </c>
      <c r="C156" s="3" t="s">
        <v>1699</v>
      </c>
      <c r="D156" s="7">
        <v>230.48</v>
      </c>
      <c r="E156" t="s">
        <v>1197</v>
      </c>
      <c r="F156" s="29">
        <v>0.75</v>
      </c>
      <c r="G156" t="str">
        <f>IF(Table6[[#This Row],[InsuranceCoverage]], "Yes", "No")</f>
        <v>Yes</v>
      </c>
      <c r="H156" s="7">
        <f>Table6[[#This Row],[InsuranceCoverage]]*Table6[[#This Row],[TotalBill]]</f>
        <v>172.85999999999999</v>
      </c>
      <c r="I156" s="7">
        <f>Table6[[#This Row],[TotalBill]]-Table6[[#This Row],[InsuranceAmount]]</f>
        <v>57.620000000000005</v>
      </c>
      <c r="K156" s="7"/>
    </row>
    <row r="157" spans="1:11" x14ac:dyDescent="0.3">
      <c r="A157" t="s">
        <v>298</v>
      </c>
      <c r="B157" t="s">
        <v>1198</v>
      </c>
      <c r="C157" s="3" t="s">
        <v>1806</v>
      </c>
      <c r="D157" s="7">
        <v>257.29000000000002</v>
      </c>
      <c r="E157" t="s">
        <v>1192</v>
      </c>
      <c r="F157" s="29">
        <v>0.25</v>
      </c>
      <c r="G157" t="str">
        <f>IF(Table6[[#This Row],[InsuranceCoverage]], "Yes", "No")</f>
        <v>Yes</v>
      </c>
      <c r="H157" s="7">
        <f>Table6[[#This Row],[InsuranceCoverage]]*Table6[[#This Row],[TotalBill]]</f>
        <v>64.322500000000005</v>
      </c>
      <c r="I157" s="7">
        <f>Table6[[#This Row],[TotalBill]]-Table6[[#This Row],[InsuranceAmount]]</f>
        <v>192.96750000000003</v>
      </c>
      <c r="K157" s="7"/>
    </row>
    <row r="158" spans="1:11" x14ac:dyDescent="0.3">
      <c r="A158" t="s">
        <v>300</v>
      </c>
      <c r="B158" t="s">
        <v>1202</v>
      </c>
      <c r="C158" s="3" t="s">
        <v>1807</v>
      </c>
      <c r="D158" s="7">
        <v>142.69</v>
      </c>
      <c r="E158" t="s">
        <v>1192</v>
      </c>
      <c r="F158" s="29">
        <v>0.25</v>
      </c>
      <c r="G158" t="str">
        <f>IF(Table6[[#This Row],[InsuranceCoverage]], "Yes", "No")</f>
        <v>Yes</v>
      </c>
      <c r="H158" s="7">
        <f>Table6[[#This Row],[InsuranceCoverage]]*Table6[[#This Row],[TotalBill]]</f>
        <v>35.672499999999999</v>
      </c>
      <c r="I158" s="7">
        <f>Table6[[#This Row],[TotalBill]]-Table6[[#This Row],[InsuranceAmount]]</f>
        <v>107.0175</v>
      </c>
      <c r="K158" s="7"/>
    </row>
    <row r="159" spans="1:11" x14ac:dyDescent="0.3">
      <c r="A159" t="s">
        <v>301</v>
      </c>
      <c r="B159" t="s">
        <v>1167</v>
      </c>
      <c r="C159" s="3" t="s">
        <v>1793</v>
      </c>
      <c r="D159" s="7">
        <v>172.23</v>
      </c>
      <c r="E159" t="s">
        <v>1197</v>
      </c>
      <c r="F159" s="29">
        <v>0.25</v>
      </c>
      <c r="G159" t="str">
        <f>IF(Table6[[#This Row],[InsuranceCoverage]], "Yes", "No")</f>
        <v>Yes</v>
      </c>
      <c r="H159" s="7">
        <f>Table6[[#This Row],[InsuranceCoverage]]*Table6[[#This Row],[TotalBill]]</f>
        <v>43.057499999999997</v>
      </c>
      <c r="I159" s="7">
        <f>Table6[[#This Row],[TotalBill]]-Table6[[#This Row],[InsuranceAmount]]</f>
        <v>129.17249999999999</v>
      </c>
      <c r="K159" s="7"/>
    </row>
    <row r="160" spans="1:11" x14ac:dyDescent="0.3">
      <c r="A160" t="s">
        <v>302</v>
      </c>
      <c r="B160" t="s">
        <v>1167</v>
      </c>
      <c r="C160" s="3" t="s">
        <v>1804</v>
      </c>
      <c r="D160" s="7">
        <v>426.79</v>
      </c>
      <c r="E160" t="s">
        <v>1197</v>
      </c>
      <c r="F160" s="29">
        <v>0.5</v>
      </c>
      <c r="G160" t="str">
        <f>IF(Table6[[#This Row],[InsuranceCoverage]], "Yes", "No")</f>
        <v>Yes</v>
      </c>
      <c r="H160" s="7">
        <f>Table6[[#This Row],[InsuranceCoverage]]*Table6[[#This Row],[TotalBill]]</f>
        <v>213.39500000000001</v>
      </c>
      <c r="I160" s="7">
        <f>Table6[[#This Row],[TotalBill]]-Table6[[#This Row],[InsuranceAmount]]</f>
        <v>213.39500000000001</v>
      </c>
      <c r="K160" s="7"/>
    </row>
    <row r="161" spans="1:11" x14ac:dyDescent="0.3">
      <c r="A161" t="s">
        <v>304</v>
      </c>
      <c r="B161" t="s">
        <v>1193</v>
      </c>
      <c r="C161" s="3" t="s">
        <v>1808</v>
      </c>
      <c r="D161" s="7">
        <v>410.35</v>
      </c>
      <c r="E161" t="s">
        <v>1192</v>
      </c>
      <c r="F161" s="29">
        <v>0.25</v>
      </c>
      <c r="G161" t="str">
        <f>IF(Table6[[#This Row],[InsuranceCoverage]], "Yes", "No")</f>
        <v>Yes</v>
      </c>
      <c r="H161" s="7">
        <f>Table6[[#This Row],[InsuranceCoverage]]*Table6[[#This Row],[TotalBill]]</f>
        <v>102.58750000000001</v>
      </c>
      <c r="I161" s="7">
        <f>Table6[[#This Row],[TotalBill]]-Table6[[#This Row],[InsuranceAmount]]</f>
        <v>307.76250000000005</v>
      </c>
      <c r="K161" s="7"/>
    </row>
    <row r="162" spans="1:11" x14ac:dyDescent="0.3">
      <c r="A162" t="s">
        <v>305</v>
      </c>
      <c r="B162" t="s">
        <v>1202</v>
      </c>
      <c r="C162" s="3" t="s">
        <v>1809</v>
      </c>
      <c r="D162" s="7">
        <v>218.96</v>
      </c>
      <c r="E162" t="s">
        <v>1195</v>
      </c>
      <c r="F162" s="29">
        <v>0.25</v>
      </c>
      <c r="G162" t="str">
        <f>IF(Table6[[#This Row],[InsuranceCoverage]], "Yes", "No")</f>
        <v>Yes</v>
      </c>
      <c r="H162" s="7">
        <f>Table6[[#This Row],[InsuranceCoverage]]*Table6[[#This Row],[TotalBill]]</f>
        <v>54.74</v>
      </c>
      <c r="I162" s="7">
        <f>Table6[[#This Row],[TotalBill]]-Table6[[#This Row],[InsuranceAmount]]</f>
        <v>164.22</v>
      </c>
      <c r="K162" s="7"/>
    </row>
    <row r="163" spans="1:11" x14ac:dyDescent="0.3">
      <c r="A163" t="s">
        <v>306</v>
      </c>
      <c r="B163" t="s">
        <v>1201</v>
      </c>
      <c r="C163" s="3" t="s">
        <v>1810</v>
      </c>
      <c r="D163" s="7">
        <v>184.25</v>
      </c>
      <c r="E163" t="s">
        <v>1192</v>
      </c>
      <c r="F163" s="29">
        <v>0.5</v>
      </c>
      <c r="G163" t="str">
        <f>IF(Table6[[#This Row],[InsuranceCoverage]], "Yes", "No")</f>
        <v>Yes</v>
      </c>
      <c r="H163" s="7">
        <f>Table6[[#This Row],[InsuranceCoverage]]*Table6[[#This Row],[TotalBill]]</f>
        <v>92.125</v>
      </c>
      <c r="I163" s="7">
        <f>Table6[[#This Row],[TotalBill]]-Table6[[#This Row],[InsuranceAmount]]</f>
        <v>92.125</v>
      </c>
      <c r="K163" s="7"/>
    </row>
    <row r="164" spans="1:11" x14ac:dyDescent="0.3">
      <c r="A164" t="s">
        <v>308</v>
      </c>
      <c r="B164" t="s">
        <v>1198</v>
      </c>
      <c r="C164" s="3" t="s">
        <v>1811</v>
      </c>
      <c r="D164" s="7">
        <v>220.53</v>
      </c>
      <c r="E164" t="s">
        <v>1197</v>
      </c>
      <c r="F164" s="29">
        <v>0.75</v>
      </c>
      <c r="G164" t="str">
        <f>IF(Table6[[#This Row],[InsuranceCoverage]], "Yes", "No")</f>
        <v>Yes</v>
      </c>
      <c r="H164" s="7">
        <f>Table6[[#This Row],[InsuranceCoverage]]*Table6[[#This Row],[TotalBill]]</f>
        <v>165.39750000000001</v>
      </c>
      <c r="I164" s="7">
        <f>Table6[[#This Row],[TotalBill]]-Table6[[#This Row],[InsuranceAmount]]</f>
        <v>55.132499999999993</v>
      </c>
      <c r="K164" s="7"/>
    </row>
    <row r="165" spans="1:11" x14ac:dyDescent="0.3">
      <c r="A165" t="s">
        <v>310</v>
      </c>
      <c r="B165" t="s">
        <v>1193</v>
      </c>
      <c r="C165" s="3" t="s">
        <v>1726</v>
      </c>
      <c r="D165" s="7">
        <v>225.6</v>
      </c>
      <c r="E165" t="s">
        <v>1195</v>
      </c>
      <c r="F165" s="29">
        <v>0.75</v>
      </c>
      <c r="G165" t="str">
        <f>IF(Table6[[#This Row],[InsuranceCoverage]], "Yes", "No")</f>
        <v>Yes</v>
      </c>
      <c r="H165" s="7">
        <f>Table6[[#This Row],[InsuranceCoverage]]*Table6[[#This Row],[TotalBill]]</f>
        <v>169.2</v>
      </c>
      <c r="I165" s="7">
        <f>Table6[[#This Row],[TotalBill]]-Table6[[#This Row],[InsuranceAmount]]</f>
        <v>56.400000000000006</v>
      </c>
      <c r="K165" s="7"/>
    </row>
    <row r="166" spans="1:11" x14ac:dyDescent="0.3">
      <c r="A166" t="s">
        <v>312</v>
      </c>
      <c r="B166" t="s">
        <v>1193</v>
      </c>
      <c r="C166" s="3" t="s">
        <v>1812</v>
      </c>
      <c r="D166" s="7">
        <v>273.07</v>
      </c>
      <c r="E166" t="s">
        <v>1192</v>
      </c>
      <c r="F166" s="29">
        <v>0.25</v>
      </c>
      <c r="G166" t="str">
        <f>IF(Table6[[#This Row],[InsuranceCoverage]], "Yes", "No")</f>
        <v>Yes</v>
      </c>
      <c r="H166" s="7">
        <f>Table6[[#This Row],[InsuranceCoverage]]*Table6[[#This Row],[TotalBill]]</f>
        <v>68.267499999999998</v>
      </c>
      <c r="I166" s="7">
        <f>Table6[[#This Row],[TotalBill]]-Table6[[#This Row],[InsuranceAmount]]</f>
        <v>204.80250000000001</v>
      </c>
      <c r="K166" s="7"/>
    </row>
    <row r="167" spans="1:11" x14ac:dyDescent="0.3">
      <c r="A167" t="s">
        <v>313</v>
      </c>
      <c r="B167" t="s">
        <v>1196</v>
      </c>
      <c r="C167" s="3" t="s">
        <v>1813</v>
      </c>
      <c r="D167" s="7">
        <v>484.61</v>
      </c>
      <c r="E167" t="s">
        <v>1195</v>
      </c>
      <c r="F167" s="29">
        <v>0.75</v>
      </c>
      <c r="G167" t="str">
        <f>IF(Table6[[#This Row],[InsuranceCoverage]], "Yes", "No")</f>
        <v>Yes</v>
      </c>
      <c r="H167" s="7">
        <f>Table6[[#This Row],[InsuranceCoverage]]*Table6[[#This Row],[TotalBill]]</f>
        <v>363.45749999999998</v>
      </c>
      <c r="I167" s="7">
        <f>Table6[[#This Row],[TotalBill]]-Table6[[#This Row],[InsuranceAmount]]</f>
        <v>121.15250000000003</v>
      </c>
      <c r="K167" s="7"/>
    </row>
    <row r="168" spans="1:11" x14ac:dyDescent="0.3">
      <c r="A168" t="s">
        <v>315</v>
      </c>
      <c r="B168" t="s">
        <v>1167</v>
      </c>
      <c r="C168" s="3" t="s">
        <v>1814</v>
      </c>
      <c r="D168" s="7">
        <v>107.27</v>
      </c>
      <c r="E168" t="s">
        <v>1197</v>
      </c>
      <c r="F168" s="29">
        <v>0.75</v>
      </c>
      <c r="G168" t="str">
        <f>IF(Table6[[#This Row],[InsuranceCoverage]], "Yes", "No")</f>
        <v>Yes</v>
      </c>
      <c r="H168" s="7">
        <f>Table6[[#This Row],[InsuranceCoverage]]*Table6[[#This Row],[TotalBill]]</f>
        <v>80.452500000000001</v>
      </c>
      <c r="I168" s="7">
        <f>Table6[[#This Row],[TotalBill]]-Table6[[#This Row],[InsuranceAmount]]</f>
        <v>26.817499999999995</v>
      </c>
      <c r="K168" s="7"/>
    </row>
    <row r="169" spans="1:11" x14ac:dyDescent="0.3">
      <c r="A169" t="s">
        <v>317</v>
      </c>
      <c r="B169" t="s">
        <v>1201</v>
      </c>
      <c r="C169" s="3" t="s">
        <v>1815</v>
      </c>
      <c r="D169" s="7">
        <v>288.83999999999997</v>
      </c>
      <c r="E169" t="s">
        <v>1197</v>
      </c>
      <c r="F169" s="29">
        <v>0.75</v>
      </c>
      <c r="G169" t="str">
        <f>IF(Table6[[#This Row],[InsuranceCoverage]], "Yes", "No")</f>
        <v>Yes</v>
      </c>
      <c r="H169" s="7">
        <f>Table6[[#This Row],[InsuranceCoverage]]*Table6[[#This Row],[TotalBill]]</f>
        <v>216.63</v>
      </c>
      <c r="I169" s="7">
        <f>Table6[[#This Row],[TotalBill]]-Table6[[#This Row],[InsuranceAmount]]</f>
        <v>72.20999999999998</v>
      </c>
      <c r="K169" s="7"/>
    </row>
    <row r="170" spans="1:11" x14ac:dyDescent="0.3">
      <c r="A170" t="s">
        <v>319</v>
      </c>
      <c r="B170" t="s">
        <v>1196</v>
      </c>
      <c r="C170" s="3" t="s">
        <v>1816</v>
      </c>
      <c r="D170" s="7">
        <v>236.59</v>
      </c>
      <c r="E170" t="s">
        <v>1195</v>
      </c>
      <c r="F170" s="29">
        <v>0.75</v>
      </c>
      <c r="G170" t="str">
        <f>IF(Table6[[#This Row],[InsuranceCoverage]], "Yes", "No")</f>
        <v>Yes</v>
      </c>
      <c r="H170" s="7">
        <f>Table6[[#This Row],[InsuranceCoverage]]*Table6[[#This Row],[TotalBill]]</f>
        <v>177.4425</v>
      </c>
      <c r="I170" s="7">
        <f>Table6[[#This Row],[TotalBill]]-Table6[[#This Row],[InsuranceAmount]]</f>
        <v>59.147500000000008</v>
      </c>
      <c r="K170" s="7"/>
    </row>
    <row r="171" spans="1:11" x14ac:dyDescent="0.3">
      <c r="A171" t="s">
        <v>321</v>
      </c>
      <c r="B171" t="s">
        <v>1196</v>
      </c>
      <c r="C171" s="3" t="s">
        <v>1817</v>
      </c>
      <c r="D171" s="7">
        <v>474.51</v>
      </c>
      <c r="E171" t="s">
        <v>1197</v>
      </c>
      <c r="F171" s="29">
        <v>0.5</v>
      </c>
      <c r="G171" t="str">
        <f>IF(Table6[[#This Row],[InsuranceCoverage]], "Yes", "No")</f>
        <v>Yes</v>
      </c>
      <c r="H171" s="7">
        <f>Table6[[#This Row],[InsuranceCoverage]]*Table6[[#This Row],[TotalBill]]</f>
        <v>237.255</v>
      </c>
      <c r="I171" s="7">
        <f>Table6[[#This Row],[TotalBill]]-Table6[[#This Row],[InsuranceAmount]]</f>
        <v>237.255</v>
      </c>
      <c r="K171" s="7"/>
    </row>
    <row r="172" spans="1:11" x14ac:dyDescent="0.3">
      <c r="A172" t="s">
        <v>323</v>
      </c>
      <c r="B172" t="s">
        <v>1193</v>
      </c>
      <c r="C172" s="3" t="s">
        <v>1818</v>
      </c>
      <c r="D172" s="7">
        <v>217.08</v>
      </c>
      <c r="E172" t="s">
        <v>1192</v>
      </c>
      <c r="F172" s="29">
        <v>0.5</v>
      </c>
      <c r="G172" t="str">
        <f>IF(Table6[[#This Row],[InsuranceCoverage]], "Yes", "No")</f>
        <v>Yes</v>
      </c>
      <c r="H172" s="7">
        <f>Table6[[#This Row],[InsuranceCoverage]]*Table6[[#This Row],[TotalBill]]</f>
        <v>108.54</v>
      </c>
      <c r="I172" s="7">
        <f>Table6[[#This Row],[TotalBill]]-Table6[[#This Row],[InsuranceAmount]]</f>
        <v>108.54</v>
      </c>
      <c r="K172" s="7"/>
    </row>
    <row r="173" spans="1:11" x14ac:dyDescent="0.3">
      <c r="A173" t="s">
        <v>324</v>
      </c>
      <c r="B173" t="s">
        <v>1202</v>
      </c>
      <c r="C173" s="3" t="s">
        <v>1678</v>
      </c>
      <c r="D173" s="7">
        <v>104.38</v>
      </c>
      <c r="E173" t="s">
        <v>1195</v>
      </c>
      <c r="F173" s="29">
        <v>0.75</v>
      </c>
      <c r="G173" t="str">
        <f>IF(Table6[[#This Row],[InsuranceCoverage]], "Yes", "No")</f>
        <v>Yes</v>
      </c>
      <c r="H173" s="7">
        <f>Table6[[#This Row],[InsuranceCoverage]]*Table6[[#This Row],[TotalBill]]</f>
        <v>78.284999999999997</v>
      </c>
      <c r="I173" s="7">
        <f>Table6[[#This Row],[TotalBill]]-Table6[[#This Row],[InsuranceAmount]]</f>
        <v>26.094999999999999</v>
      </c>
      <c r="K173" s="7"/>
    </row>
    <row r="174" spans="1:11" x14ac:dyDescent="0.3">
      <c r="A174" t="s">
        <v>325</v>
      </c>
      <c r="B174" t="s">
        <v>1202</v>
      </c>
      <c r="C174" s="3" t="s">
        <v>1789</v>
      </c>
      <c r="D174" s="7">
        <v>173</v>
      </c>
      <c r="E174" t="s">
        <v>1195</v>
      </c>
      <c r="F174" s="29">
        <v>0.75</v>
      </c>
      <c r="G174" t="str">
        <f>IF(Table6[[#This Row],[InsuranceCoverage]], "Yes", "No")</f>
        <v>Yes</v>
      </c>
      <c r="H174" s="7">
        <f>Table6[[#This Row],[InsuranceCoverage]]*Table6[[#This Row],[TotalBill]]</f>
        <v>129.75</v>
      </c>
      <c r="I174" s="7">
        <f>Table6[[#This Row],[TotalBill]]-Table6[[#This Row],[InsuranceAmount]]</f>
        <v>43.25</v>
      </c>
      <c r="K174" s="7"/>
    </row>
    <row r="175" spans="1:11" x14ac:dyDescent="0.3">
      <c r="A175" t="s">
        <v>326</v>
      </c>
      <c r="B175" t="s">
        <v>1202</v>
      </c>
      <c r="C175" s="3" t="s">
        <v>1803</v>
      </c>
      <c r="D175" s="7">
        <v>494.52</v>
      </c>
      <c r="E175" t="s">
        <v>1192</v>
      </c>
      <c r="F175" s="29">
        <v>0.5</v>
      </c>
      <c r="G175" t="str">
        <f>IF(Table6[[#This Row],[InsuranceCoverage]], "Yes", "No")</f>
        <v>Yes</v>
      </c>
      <c r="H175" s="7">
        <f>Table6[[#This Row],[InsuranceCoverage]]*Table6[[#This Row],[TotalBill]]</f>
        <v>247.26</v>
      </c>
      <c r="I175" s="7">
        <f>Table6[[#This Row],[TotalBill]]-Table6[[#This Row],[InsuranceAmount]]</f>
        <v>247.26</v>
      </c>
      <c r="K175" s="7"/>
    </row>
    <row r="176" spans="1:11" x14ac:dyDescent="0.3">
      <c r="A176" t="s">
        <v>327</v>
      </c>
      <c r="B176" t="s">
        <v>1193</v>
      </c>
      <c r="C176" s="3" t="s">
        <v>1819</v>
      </c>
      <c r="D176" s="7">
        <v>351.47</v>
      </c>
      <c r="E176" t="s">
        <v>1197</v>
      </c>
      <c r="F176" s="29">
        <v>0.5</v>
      </c>
      <c r="G176" t="str">
        <f>IF(Table6[[#This Row],[InsuranceCoverage]], "Yes", "No")</f>
        <v>Yes</v>
      </c>
      <c r="H176" s="7">
        <f>Table6[[#This Row],[InsuranceCoverage]]*Table6[[#This Row],[TotalBill]]</f>
        <v>175.73500000000001</v>
      </c>
      <c r="I176" s="7">
        <f>Table6[[#This Row],[TotalBill]]-Table6[[#This Row],[InsuranceAmount]]</f>
        <v>175.73500000000001</v>
      </c>
      <c r="K176" s="7"/>
    </row>
    <row r="177" spans="1:11" x14ac:dyDescent="0.3">
      <c r="A177" t="s">
        <v>328</v>
      </c>
      <c r="B177" t="s">
        <v>1202</v>
      </c>
      <c r="C177" s="3" t="s">
        <v>1697</v>
      </c>
      <c r="D177" s="7">
        <v>131.72999999999999</v>
      </c>
      <c r="E177" t="s">
        <v>1197</v>
      </c>
      <c r="F177" s="29">
        <v>0.5</v>
      </c>
      <c r="G177" t="str">
        <f>IF(Table6[[#This Row],[InsuranceCoverage]], "Yes", "No")</f>
        <v>Yes</v>
      </c>
      <c r="H177" s="7">
        <f>Table6[[#This Row],[InsuranceCoverage]]*Table6[[#This Row],[TotalBill]]</f>
        <v>65.864999999999995</v>
      </c>
      <c r="I177" s="7">
        <f>Table6[[#This Row],[TotalBill]]-Table6[[#This Row],[InsuranceAmount]]</f>
        <v>65.864999999999995</v>
      </c>
      <c r="K177" s="7"/>
    </row>
    <row r="178" spans="1:11" x14ac:dyDescent="0.3">
      <c r="A178" t="s">
        <v>329</v>
      </c>
      <c r="B178" t="s">
        <v>1196</v>
      </c>
      <c r="C178" s="3" t="s">
        <v>1820</v>
      </c>
      <c r="D178" s="7">
        <v>392.86</v>
      </c>
      <c r="E178" t="s">
        <v>1197</v>
      </c>
      <c r="F178" s="29">
        <v>0.25</v>
      </c>
      <c r="G178" t="str">
        <f>IF(Table6[[#This Row],[InsuranceCoverage]], "Yes", "No")</f>
        <v>Yes</v>
      </c>
      <c r="H178" s="7">
        <f>Table6[[#This Row],[InsuranceCoverage]]*Table6[[#This Row],[TotalBill]]</f>
        <v>98.215000000000003</v>
      </c>
      <c r="I178" s="7">
        <f>Table6[[#This Row],[TotalBill]]-Table6[[#This Row],[InsuranceAmount]]</f>
        <v>294.64499999999998</v>
      </c>
      <c r="K178" s="7"/>
    </row>
    <row r="179" spans="1:11" x14ac:dyDescent="0.3">
      <c r="A179" t="s">
        <v>330</v>
      </c>
      <c r="B179" t="s">
        <v>1201</v>
      </c>
      <c r="C179" s="3" t="s">
        <v>1821</v>
      </c>
      <c r="D179" s="7">
        <v>59.49</v>
      </c>
      <c r="E179" t="s">
        <v>1192</v>
      </c>
      <c r="F179" s="29">
        <v>0.5</v>
      </c>
      <c r="G179" t="str">
        <f>IF(Table6[[#This Row],[InsuranceCoverage]], "Yes", "No")</f>
        <v>Yes</v>
      </c>
      <c r="H179" s="7">
        <f>Table6[[#This Row],[InsuranceCoverage]]*Table6[[#This Row],[TotalBill]]</f>
        <v>29.745000000000001</v>
      </c>
      <c r="I179" s="7">
        <f>Table6[[#This Row],[TotalBill]]-Table6[[#This Row],[InsuranceAmount]]</f>
        <v>29.745000000000001</v>
      </c>
      <c r="K179" s="7"/>
    </row>
    <row r="180" spans="1:11" x14ac:dyDescent="0.3">
      <c r="A180" t="s">
        <v>331</v>
      </c>
      <c r="B180" t="s">
        <v>1196</v>
      </c>
      <c r="C180" s="3" t="s">
        <v>1746</v>
      </c>
      <c r="D180" s="7">
        <v>267.72000000000003</v>
      </c>
      <c r="E180" t="s">
        <v>1195</v>
      </c>
      <c r="F180" s="29">
        <v>0.25</v>
      </c>
      <c r="G180" t="str">
        <f>IF(Table6[[#This Row],[InsuranceCoverage]], "Yes", "No")</f>
        <v>Yes</v>
      </c>
      <c r="H180" s="7">
        <f>Table6[[#This Row],[InsuranceCoverage]]*Table6[[#This Row],[TotalBill]]</f>
        <v>66.930000000000007</v>
      </c>
      <c r="I180" s="7">
        <f>Table6[[#This Row],[TotalBill]]-Table6[[#This Row],[InsuranceAmount]]</f>
        <v>200.79000000000002</v>
      </c>
      <c r="K180" s="7"/>
    </row>
    <row r="181" spans="1:11" x14ac:dyDescent="0.3">
      <c r="A181" t="s">
        <v>332</v>
      </c>
      <c r="B181" t="s">
        <v>1202</v>
      </c>
      <c r="C181" s="3" t="s">
        <v>1822</v>
      </c>
      <c r="D181" s="7">
        <v>480.37</v>
      </c>
      <c r="E181" t="s">
        <v>1197</v>
      </c>
      <c r="F181" s="29">
        <v>0</v>
      </c>
      <c r="G181" t="str">
        <f>IF(Table6[[#This Row],[InsuranceCoverage]], "Yes", "No")</f>
        <v>No</v>
      </c>
      <c r="H181" s="7">
        <f>Table6[[#This Row],[InsuranceCoverage]]*Table6[[#This Row],[TotalBill]]</f>
        <v>0</v>
      </c>
      <c r="I181" s="7">
        <f>Table6[[#This Row],[TotalBill]]-Table6[[#This Row],[InsuranceAmount]]</f>
        <v>480.37</v>
      </c>
      <c r="K181" s="7"/>
    </row>
    <row r="182" spans="1:11" x14ac:dyDescent="0.3">
      <c r="A182" t="s">
        <v>333</v>
      </c>
      <c r="B182" t="s">
        <v>1198</v>
      </c>
      <c r="C182" s="3" t="s">
        <v>1799</v>
      </c>
      <c r="D182" s="7">
        <v>412.3</v>
      </c>
      <c r="E182" t="s">
        <v>1197</v>
      </c>
      <c r="F182" s="29">
        <v>0.75</v>
      </c>
      <c r="G182" t="str">
        <f>IF(Table6[[#This Row],[InsuranceCoverage]], "Yes", "No")</f>
        <v>Yes</v>
      </c>
      <c r="H182" s="7">
        <f>Table6[[#This Row],[InsuranceCoverage]]*Table6[[#This Row],[TotalBill]]</f>
        <v>309.22500000000002</v>
      </c>
      <c r="I182" s="7">
        <f>Table6[[#This Row],[TotalBill]]-Table6[[#This Row],[InsuranceAmount]]</f>
        <v>103.07499999999999</v>
      </c>
      <c r="K182" s="7"/>
    </row>
    <row r="183" spans="1:11" x14ac:dyDescent="0.3">
      <c r="A183" t="s">
        <v>334</v>
      </c>
      <c r="B183" t="s">
        <v>1202</v>
      </c>
      <c r="C183" s="3" t="s">
        <v>1823</v>
      </c>
      <c r="D183" s="7">
        <v>177.93</v>
      </c>
      <c r="E183" t="s">
        <v>1192</v>
      </c>
      <c r="F183" s="29">
        <v>0.75</v>
      </c>
      <c r="G183" t="str">
        <f>IF(Table6[[#This Row],[InsuranceCoverage]], "Yes", "No")</f>
        <v>Yes</v>
      </c>
      <c r="H183" s="7">
        <f>Table6[[#This Row],[InsuranceCoverage]]*Table6[[#This Row],[TotalBill]]</f>
        <v>133.44749999999999</v>
      </c>
      <c r="I183" s="7">
        <f>Table6[[#This Row],[TotalBill]]-Table6[[#This Row],[InsuranceAmount]]</f>
        <v>44.482500000000016</v>
      </c>
      <c r="K183" s="7"/>
    </row>
    <row r="184" spans="1:11" x14ac:dyDescent="0.3">
      <c r="A184" t="s">
        <v>335</v>
      </c>
      <c r="B184" t="s">
        <v>1201</v>
      </c>
      <c r="C184" s="3" t="s">
        <v>1824</v>
      </c>
      <c r="D184" s="7">
        <v>288.14</v>
      </c>
      <c r="E184" t="s">
        <v>1195</v>
      </c>
      <c r="F184" s="29">
        <v>0.25</v>
      </c>
      <c r="G184" t="str">
        <f>IF(Table6[[#This Row],[InsuranceCoverage]], "Yes", "No")</f>
        <v>Yes</v>
      </c>
      <c r="H184" s="7">
        <f>Table6[[#This Row],[InsuranceCoverage]]*Table6[[#This Row],[TotalBill]]</f>
        <v>72.034999999999997</v>
      </c>
      <c r="I184" s="7">
        <f>Table6[[#This Row],[TotalBill]]-Table6[[#This Row],[InsuranceAmount]]</f>
        <v>216.10499999999999</v>
      </c>
      <c r="K184" s="7"/>
    </row>
    <row r="185" spans="1:11" x14ac:dyDescent="0.3">
      <c r="A185" t="s">
        <v>336</v>
      </c>
      <c r="B185" t="s">
        <v>1196</v>
      </c>
      <c r="C185" s="3" t="s">
        <v>1825</v>
      </c>
      <c r="D185" s="7">
        <v>480.41</v>
      </c>
      <c r="E185" t="s">
        <v>1192</v>
      </c>
      <c r="F185" s="29">
        <v>0.5</v>
      </c>
      <c r="G185" t="str">
        <f>IF(Table6[[#This Row],[InsuranceCoverage]], "Yes", "No")</f>
        <v>Yes</v>
      </c>
      <c r="H185" s="7">
        <f>Table6[[#This Row],[InsuranceCoverage]]*Table6[[#This Row],[TotalBill]]</f>
        <v>240.20500000000001</v>
      </c>
      <c r="I185" s="7">
        <f>Table6[[#This Row],[TotalBill]]-Table6[[#This Row],[InsuranceAmount]]</f>
        <v>240.20500000000001</v>
      </c>
      <c r="K185" s="7"/>
    </row>
    <row r="186" spans="1:11" x14ac:dyDescent="0.3">
      <c r="A186" t="s">
        <v>337</v>
      </c>
      <c r="B186" t="s">
        <v>1198</v>
      </c>
      <c r="C186" s="3" t="s">
        <v>1812</v>
      </c>
      <c r="D186" s="7">
        <v>416.55</v>
      </c>
      <c r="E186" t="s">
        <v>1197</v>
      </c>
      <c r="F186" s="29">
        <v>0.25</v>
      </c>
      <c r="G186" t="str">
        <f>IF(Table6[[#This Row],[InsuranceCoverage]], "Yes", "No")</f>
        <v>Yes</v>
      </c>
      <c r="H186" s="7">
        <f>Table6[[#This Row],[InsuranceCoverage]]*Table6[[#This Row],[TotalBill]]</f>
        <v>104.1375</v>
      </c>
      <c r="I186" s="7">
        <f>Table6[[#This Row],[TotalBill]]-Table6[[#This Row],[InsuranceAmount]]</f>
        <v>312.41250000000002</v>
      </c>
      <c r="K186" s="7"/>
    </row>
    <row r="187" spans="1:11" x14ac:dyDescent="0.3">
      <c r="A187" t="s">
        <v>338</v>
      </c>
      <c r="B187" t="s">
        <v>1196</v>
      </c>
      <c r="C187" s="3" t="s">
        <v>1816</v>
      </c>
      <c r="D187" s="7">
        <v>386.89</v>
      </c>
      <c r="E187" t="s">
        <v>1195</v>
      </c>
      <c r="F187" s="29">
        <v>0.75</v>
      </c>
      <c r="G187" t="str">
        <f>IF(Table6[[#This Row],[InsuranceCoverage]], "Yes", "No")</f>
        <v>Yes</v>
      </c>
      <c r="H187" s="7">
        <f>Table6[[#This Row],[InsuranceCoverage]]*Table6[[#This Row],[TotalBill]]</f>
        <v>290.16750000000002</v>
      </c>
      <c r="I187" s="7">
        <f>Table6[[#This Row],[TotalBill]]-Table6[[#This Row],[InsuranceAmount]]</f>
        <v>96.722499999999968</v>
      </c>
      <c r="K187" s="7"/>
    </row>
    <row r="188" spans="1:11" x14ac:dyDescent="0.3">
      <c r="A188" t="s">
        <v>339</v>
      </c>
      <c r="B188" t="s">
        <v>1201</v>
      </c>
      <c r="C188" s="3" t="s">
        <v>1826</v>
      </c>
      <c r="D188" s="7">
        <v>324.45999999999998</v>
      </c>
      <c r="E188" t="s">
        <v>1197</v>
      </c>
      <c r="F188" s="29">
        <v>0.5</v>
      </c>
      <c r="G188" t="str">
        <f>IF(Table6[[#This Row],[InsuranceCoverage]], "Yes", "No")</f>
        <v>Yes</v>
      </c>
      <c r="H188" s="7">
        <f>Table6[[#This Row],[InsuranceCoverage]]*Table6[[#This Row],[TotalBill]]</f>
        <v>162.22999999999999</v>
      </c>
      <c r="I188" s="7">
        <f>Table6[[#This Row],[TotalBill]]-Table6[[#This Row],[InsuranceAmount]]</f>
        <v>162.22999999999999</v>
      </c>
      <c r="K188" s="7"/>
    </row>
    <row r="189" spans="1:11" x14ac:dyDescent="0.3">
      <c r="A189" t="s">
        <v>340</v>
      </c>
      <c r="B189" t="s">
        <v>1202</v>
      </c>
      <c r="C189" s="3" t="s">
        <v>1827</v>
      </c>
      <c r="D189" s="7">
        <v>373.76</v>
      </c>
      <c r="E189" t="s">
        <v>1192</v>
      </c>
      <c r="F189" s="29">
        <v>0.75</v>
      </c>
      <c r="G189" t="str">
        <f>IF(Table6[[#This Row],[InsuranceCoverage]], "Yes", "No")</f>
        <v>Yes</v>
      </c>
      <c r="H189" s="7">
        <f>Table6[[#This Row],[InsuranceCoverage]]*Table6[[#This Row],[TotalBill]]</f>
        <v>280.32</v>
      </c>
      <c r="I189" s="7">
        <f>Table6[[#This Row],[TotalBill]]-Table6[[#This Row],[InsuranceAmount]]</f>
        <v>93.44</v>
      </c>
      <c r="K189" s="7"/>
    </row>
    <row r="190" spans="1:11" x14ac:dyDescent="0.3">
      <c r="A190" t="s">
        <v>341</v>
      </c>
      <c r="B190" t="s">
        <v>1193</v>
      </c>
      <c r="C190" s="3" t="s">
        <v>1828</v>
      </c>
      <c r="D190" s="7">
        <v>176.5</v>
      </c>
      <c r="E190" t="s">
        <v>1197</v>
      </c>
      <c r="F190" s="29">
        <v>0.75</v>
      </c>
      <c r="G190" t="str">
        <f>IF(Table6[[#This Row],[InsuranceCoverage]], "Yes", "No")</f>
        <v>Yes</v>
      </c>
      <c r="H190" s="7">
        <f>Table6[[#This Row],[InsuranceCoverage]]*Table6[[#This Row],[TotalBill]]</f>
        <v>132.375</v>
      </c>
      <c r="I190" s="7">
        <f>Table6[[#This Row],[TotalBill]]-Table6[[#This Row],[InsuranceAmount]]</f>
        <v>44.125</v>
      </c>
      <c r="K190" s="7"/>
    </row>
    <row r="191" spans="1:11" x14ac:dyDescent="0.3">
      <c r="A191" t="s">
        <v>342</v>
      </c>
      <c r="B191" t="s">
        <v>1196</v>
      </c>
      <c r="C191" s="3" t="s">
        <v>1818</v>
      </c>
      <c r="D191" s="7">
        <v>296.47000000000003</v>
      </c>
      <c r="E191" t="s">
        <v>1192</v>
      </c>
      <c r="F191" s="29">
        <v>0</v>
      </c>
      <c r="G191" t="str">
        <f>IF(Table6[[#This Row],[InsuranceCoverage]], "Yes", "No")</f>
        <v>No</v>
      </c>
      <c r="H191" s="7">
        <f>Table6[[#This Row],[InsuranceCoverage]]*Table6[[#This Row],[TotalBill]]</f>
        <v>0</v>
      </c>
      <c r="I191" s="7">
        <f>Table6[[#This Row],[TotalBill]]-Table6[[#This Row],[InsuranceAmount]]</f>
        <v>296.47000000000003</v>
      </c>
      <c r="K191" s="7"/>
    </row>
    <row r="192" spans="1:11" x14ac:dyDescent="0.3">
      <c r="A192" t="s">
        <v>343</v>
      </c>
      <c r="B192" t="s">
        <v>1201</v>
      </c>
      <c r="C192" s="3" t="s">
        <v>1829</v>
      </c>
      <c r="D192" s="7">
        <v>65.23</v>
      </c>
      <c r="E192" t="s">
        <v>1197</v>
      </c>
      <c r="F192" s="29">
        <v>0.25</v>
      </c>
      <c r="G192" t="str">
        <f>IF(Table6[[#This Row],[InsuranceCoverage]], "Yes", "No")</f>
        <v>Yes</v>
      </c>
      <c r="H192" s="7">
        <f>Table6[[#This Row],[InsuranceCoverage]]*Table6[[#This Row],[TotalBill]]</f>
        <v>16.307500000000001</v>
      </c>
      <c r="I192" s="7">
        <f>Table6[[#This Row],[TotalBill]]-Table6[[#This Row],[InsuranceAmount]]</f>
        <v>48.922499999999999</v>
      </c>
      <c r="K192" s="7"/>
    </row>
    <row r="193" spans="1:11" x14ac:dyDescent="0.3">
      <c r="A193" t="s">
        <v>344</v>
      </c>
      <c r="B193" t="s">
        <v>1202</v>
      </c>
      <c r="C193" s="3" t="s">
        <v>1830</v>
      </c>
      <c r="D193" s="7">
        <v>220.49</v>
      </c>
      <c r="E193" t="s">
        <v>1192</v>
      </c>
      <c r="F193" s="29">
        <v>0.5</v>
      </c>
      <c r="G193" t="str">
        <f>IF(Table6[[#This Row],[InsuranceCoverage]], "Yes", "No")</f>
        <v>Yes</v>
      </c>
      <c r="H193" s="7">
        <f>Table6[[#This Row],[InsuranceCoverage]]*Table6[[#This Row],[TotalBill]]</f>
        <v>110.245</v>
      </c>
      <c r="I193" s="7">
        <f>Table6[[#This Row],[TotalBill]]-Table6[[#This Row],[InsuranceAmount]]</f>
        <v>110.245</v>
      </c>
      <c r="K193" s="7"/>
    </row>
    <row r="194" spans="1:11" x14ac:dyDescent="0.3">
      <c r="A194" t="s">
        <v>345</v>
      </c>
      <c r="B194" t="s">
        <v>1167</v>
      </c>
      <c r="C194" s="3" t="s">
        <v>1831</v>
      </c>
      <c r="D194" s="7">
        <v>341.5</v>
      </c>
      <c r="E194" t="s">
        <v>1195</v>
      </c>
      <c r="F194" s="29">
        <v>0.5</v>
      </c>
      <c r="G194" t="str">
        <f>IF(Table6[[#This Row],[InsuranceCoverage]], "Yes", "No")</f>
        <v>Yes</v>
      </c>
      <c r="H194" s="7">
        <f>Table6[[#This Row],[InsuranceCoverage]]*Table6[[#This Row],[TotalBill]]</f>
        <v>170.75</v>
      </c>
      <c r="I194" s="7">
        <f>Table6[[#This Row],[TotalBill]]-Table6[[#This Row],[InsuranceAmount]]</f>
        <v>170.75</v>
      </c>
      <c r="K194" s="7"/>
    </row>
    <row r="195" spans="1:11" x14ac:dyDescent="0.3">
      <c r="A195" t="s">
        <v>346</v>
      </c>
      <c r="B195" t="s">
        <v>1201</v>
      </c>
      <c r="C195" s="3" t="s">
        <v>1832</v>
      </c>
      <c r="D195" s="7">
        <v>375.63</v>
      </c>
      <c r="E195" t="s">
        <v>1192</v>
      </c>
      <c r="F195" s="29">
        <v>0.75</v>
      </c>
      <c r="G195" t="str">
        <f>IF(Table6[[#This Row],[InsuranceCoverage]], "Yes", "No")</f>
        <v>Yes</v>
      </c>
      <c r="H195" s="7">
        <f>Table6[[#This Row],[InsuranceCoverage]]*Table6[[#This Row],[TotalBill]]</f>
        <v>281.72249999999997</v>
      </c>
      <c r="I195" s="7">
        <f>Table6[[#This Row],[TotalBill]]-Table6[[#This Row],[InsuranceAmount]]</f>
        <v>93.907500000000027</v>
      </c>
      <c r="K195" s="7"/>
    </row>
    <row r="196" spans="1:11" x14ac:dyDescent="0.3">
      <c r="A196" t="s">
        <v>347</v>
      </c>
      <c r="B196" t="s">
        <v>1201</v>
      </c>
      <c r="C196" s="3" t="s">
        <v>1833</v>
      </c>
      <c r="D196" s="7">
        <v>442.75</v>
      </c>
      <c r="E196" t="s">
        <v>1192</v>
      </c>
      <c r="F196" s="29">
        <v>0.25</v>
      </c>
      <c r="G196" t="str">
        <f>IF(Table6[[#This Row],[InsuranceCoverage]], "Yes", "No")</f>
        <v>Yes</v>
      </c>
      <c r="H196" s="7">
        <f>Table6[[#This Row],[InsuranceCoverage]]*Table6[[#This Row],[TotalBill]]</f>
        <v>110.6875</v>
      </c>
      <c r="I196" s="7">
        <f>Table6[[#This Row],[TotalBill]]-Table6[[#This Row],[InsuranceAmount]]</f>
        <v>332.0625</v>
      </c>
      <c r="K196" s="7"/>
    </row>
    <row r="197" spans="1:11" x14ac:dyDescent="0.3">
      <c r="A197" t="s">
        <v>348</v>
      </c>
      <c r="B197" t="s">
        <v>1196</v>
      </c>
      <c r="C197" s="3" t="s">
        <v>1834</v>
      </c>
      <c r="D197" s="7">
        <v>66.25</v>
      </c>
      <c r="E197" t="s">
        <v>1197</v>
      </c>
      <c r="F197" s="29">
        <v>0</v>
      </c>
      <c r="G197" t="str">
        <f>IF(Table6[[#This Row],[InsuranceCoverage]], "Yes", "No")</f>
        <v>No</v>
      </c>
      <c r="H197" s="7">
        <f>Table6[[#This Row],[InsuranceCoverage]]*Table6[[#This Row],[TotalBill]]</f>
        <v>0</v>
      </c>
      <c r="I197" s="7">
        <f>Table6[[#This Row],[TotalBill]]-Table6[[#This Row],[InsuranceAmount]]</f>
        <v>66.25</v>
      </c>
      <c r="K197" s="7"/>
    </row>
    <row r="198" spans="1:11" x14ac:dyDescent="0.3">
      <c r="A198" t="s">
        <v>349</v>
      </c>
      <c r="B198" t="s">
        <v>1167</v>
      </c>
      <c r="C198" s="3" t="s">
        <v>1835</v>
      </c>
      <c r="D198" s="7">
        <v>98.4</v>
      </c>
      <c r="E198" t="s">
        <v>1197</v>
      </c>
      <c r="F198" s="29">
        <v>0.75</v>
      </c>
      <c r="G198" t="str">
        <f>IF(Table6[[#This Row],[InsuranceCoverage]], "Yes", "No")</f>
        <v>Yes</v>
      </c>
      <c r="H198" s="7">
        <f>Table6[[#This Row],[InsuranceCoverage]]*Table6[[#This Row],[TotalBill]]</f>
        <v>73.800000000000011</v>
      </c>
      <c r="I198" s="7">
        <f>Table6[[#This Row],[TotalBill]]-Table6[[#This Row],[InsuranceAmount]]</f>
        <v>24.599999999999994</v>
      </c>
      <c r="K198" s="7"/>
    </row>
    <row r="199" spans="1:11" x14ac:dyDescent="0.3">
      <c r="A199" t="s">
        <v>350</v>
      </c>
      <c r="B199" t="s">
        <v>1202</v>
      </c>
      <c r="C199" s="3" t="s">
        <v>1836</v>
      </c>
      <c r="D199" s="7">
        <v>158.72999999999999</v>
      </c>
      <c r="E199" t="s">
        <v>1197</v>
      </c>
      <c r="F199" s="29">
        <v>0.25</v>
      </c>
      <c r="G199" t="str">
        <f>IF(Table6[[#This Row],[InsuranceCoverage]], "Yes", "No")</f>
        <v>Yes</v>
      </c>
      <c r="H199" s="7">
        <f>Table6[[#This Row],[InsuranceCoverage]]*Table6[[#This Row],[TotalBill]]</f>
        <v>39.682499999999997</v>
      </c>
      <c r="I199" s="7">
        <f>Table6[[#This Row],[TotalBill]]-Table6[[#This Row],[InsuranceAmount]]</f>
        <v>119.04749999999999</v>
      </c>
      <c r="K199" s="7"/>
    </row>
    <row r="200" spans="1:11" x14ac:dyDescent="0.3">
      <c r="A200" t="s">
        <v>351</v>
      </c>
      <c r="B200" t="s">
        <v>1202</v>
      </c>
      <c r="C200" s="3" t="s">
        <v>1837</v>
      </c>
      <c r="D200" s="7">
        <v>397.2</v>
      </c>
      <c r="E200" t="s">
        <v>1192</v>
      </c>
      <c r="F200" s="29">
        <v>0</v>
      </c>
      <c r="G200" t="str">
        <f>IF(Table6[[#This Row],[InsuranceCoverage]], "Yes", "No")</f>
        <v>No</v>
      </c>
      <c r="H200" s="7">
        <f>Table6[[#This Row],[InsuranceCoverage]]*Table6[[#This Row],[TotalBill]]</f>
        <v>0</v>
      </c>
      <c r="I200" s="7">
        <f>Table6[[#This Row],[TotalBill]]-Table6[[#This Row],[InsuranceAmount]]</f>
        <v>397.2</v>
      </c>
      <c r="K200" s="7"/>
    </row>
    <row r="201" spans="1:11" x14ac:dyDescent="0.3">
      <c r="A201" t="s">
        <v>352</v>
      </c>
      <c r="B201" t="s">
        <v>1198</v>
      </c>
      <c r="C201" s="3" t="s">
        <v>1824</v>
      </c>
      <c r="D201" s="7">
        <v>263.14</v>
      </c>
      <c r="E201" t="s">
        <v>1195</v>
      </c>
      <c r="F201" s="29">
        <v>0.5</v>
      </c>
      <c r="G201" t="str">
        <f>IF(Table6[[#This Row],[InsuranceCoverage]], "Yes", "No")</f>
        <v>Yes</v>
      </c>
      <c r="H201" s="7">
        <f>Table6[[#This Row],[InsuranceCoverage]]*Table6[[#This Row],[TotalBill]]</f>
        <v>131.57</v>
      </c>
      <c r="I201" s="7">
        <f>Table6[[#This Row],[TotalBill]]-Table6[[#This Row],[InsuranceAmount]]</f>
        <v>131.57</v>
      </c>
      <c r="K201" s="7"/>
    </row>
    <row r="202" spans="1:11" x14ac:dyDescent="0.3">
      <c r="A202" t="s">
        <v>353</v>
      </c>
      <c r="B202" t="s">
        <v>1196</v>
      </c>
      <c r="C202" s="3" t="s">
        <v>1695</v>
      </c>
      <c r="D202" s="7">
        <v>462.56</v>
      </c>
      <c r="E202" t="s">
        <v>1195</v>
      </c>
      <c r="F202" s="29">
        <v>0.25</v>
      </c>
      <c r="G202" t="str">
        <f>IF(Table6[[#This Row],[InsuranceCoverage]], "Yes", "No")</f>
        <v>Yes</v>
      </c>
      <c r="H202" s="7">
        <f>Table6[[#This Row],[InsuranceCoverage]]*Table6[[#This Row],[TotalBill]]</f>
        <v>115.64</v>
      </c>
      <c r="I202" s="7">
        <f>Table6[[#This Row],[TotalBill]]-Table6[[#This Row],[InsuranceAmount]]</f>
        <v>346.92</v>
      </c>
      <c r="K202" s="7"/>
    </row>
    <row r="203" spans="1:11" x14ac:dyDescent="0.3">
      <c r="A203" t="s">
        <v>354</v>
      </c>
      <c r="B203" t="s">
        <v>1196</v>
      </c>
      <c r="C203" s="3" t="s">
        <v>1773</v>
      </c>
      <c r="D203" s="7">
        <v>142.62</v>
      </c>
      <c r="E203" t="s">
        <v>1195</v>
      </c>
      <c r="F203" s="29">
        <v>0.25</v>
      </c>
      <c r="G203" t="str">
        <f>IF(Table6[[#This Row],[InsuranceCoverage]], "Yes", "No")</f>
        <v>Yes</v>
      </c>
      <c r="H203" s="7">
        <f>Table6[[#This Row],[InsuranceCoverage]]*Table6[[#This Row],[TotalBill]]</f>
        <v>35.655000000000001</v>
      </c>
      <c r="I203" s="7">
        <f>Table6[[#This Row],[TotalBill]]-Table6[[#This Row],[InsuranceAmount]]</f>
        <v>106.965</v>
      </c>
      <c r="K203" s="7"/>
    </row>
    <row r="204" spans="1:11" x14ac:dyDescent="0.3">
      <c r="A204" t="s">
        <v>355</v>
      </c>
      <c r="B204" t="s">
        <v>1193</v>
      </c>
      <c r="C204" s="3" t="s">
        <v>1838</v>
      </c>
      <c r="D204" s="7">
        <v>430.62</v>
      </c>
      <c r="E204" t="s">
        <v>1197</v>
      </c>
      <c r="F204" s="29">
        <v>0.25</v>
      </c>
      <c r="G204" t="str">
        <f>IF(Table6[[#This Row],[InsuranceCoverage]], "Yes", "No")</f>
        <v>Yes</v>
      </c>
      <c r="H204" s="7">
        <f>Table6[[#This Row],[InsuranceCoverage]]*Table6[[#This Row],[TotalBill]]</f>
        <v>107.655</v>
      </c>
      <c r="I204" s="7">
        <f>Table6[[#This Row],[TotalBill]]-Table6[[#This Row],[InsuranceAmount]]</f>
        <v>322.96500000000003</v>
      </c>
      <c r="K204" s="7"/>
    </row>
    <row r="205" spans="1:11" x14ac:dyDescent="0.3">
      <c r="A205" t="s">
        <v>356</v>
      </c>
      <c r="B205" t="s">
        <v>1196</v>
      </c>
      <c r="C205" s="3" t="s">
        <v>1772</v>
      </c>
      <c r="D205" s="7">
        <v>88.55</v>
      </c>
      <c r="E205" t="s">
        <v>1192</v>
      </c>
      <c r="F205" s="29">
        <v>0.25</v>
      </c>
      <c r="G205" t="str">
        <f>IF(Table6[[#This Row],[InsuranceCoverage]], "Yes", "No")</f>
        <v>Yes</v>
      </c>
      <c r="H205" s="7">
        <f>Table6[[#This Row],[InsuranceCoverage]]*Table6[[#This Row],[TotalBill]]</f>
        <v>22.137499999999999</v>
      </c>
      <c r="I205" s="7">
        <f>Table6[[#This Row],[TotalBill]]-Table6[[#This Row],[InsuranceAmount]]</f>
        <v>66.412499999999994</v>
      </c>
      <c r="K205" s="7"/>
    </row>
    <row r="206" spans="1:11" x14ac:dyDescent="0.3">
      <c r="A206" t="s">
        <v>357</v>
      </c>
      <c r="B206" t="s">
        <v>1167</v>
      </c>
      <c r="C206" s="3" t="s">
        <v>1839</v>
      </c>
      <c r="D206" s="7">
        <v>380.44</v>
      </c>
      <c r="E206" t="s">
        <v>1192</v>
      </c>
      <c r="F206" s="29">
        <v>0</v>
      </c>
      <c r="G206" t="str">
        <f>IF(Table6[[#This Row],[InsuranceCoverage]], "Yes", "No")</f>
        <v>No</v>
      </c>
      <c r="H206" s="7">
        <f>Table6[[#This Row],[InsuranceCoverage]]*Table6[[#This Row],[TotalBill]]</f>
        <v>0</v>
      </c>
      <c r="I206" s="7">
        <f>Table6[[#This Row],[TotalBill]]-Table6[[#This Row],[InsuranceAmount]]</f>
        <v>380.44</v>
      </c>
      <c r="K206" s="7"/>
    </row>
    <row r="207" spans="1:11" x14ac:dyDescent="0.3">
      <c r="A207" t="s">
        <v>358</v>
      </c>
      <c r="B207" t="s">
        <v>1167</v>
      </c>
      <c r="C207" s="3" t="s">
        <v>1840</v>
      </c>
      <c r="D207" s="7">
        <v>184.7</v>
      </c>
      <c r="E207" t="s">
        <v>1195</v>
      </c>
      <c r="F207" s="29">
        <v>0.5</v>
      </c>
      <c r="G207" t="str">
        <f>IF(Table6[[#This Row],[InsuranceCoverage]], "Yes", "No")</f>
        <v>Yes</v>
      </c>
      <c r="H207" s="7">
        <f>Table6[[#This Row],[InsuranceCoverage]]*Table6[[#This Row],[TotalBill]]</f>
        <v>92.35</v>
      </c>
      <c r="I207" s="7">
        <f>Table6[[#This Row],[TotalBill]]-Table6[[#This Row],[InsuranceAmount]]</f>
        <v>92.35</v>
      </c>
      <c r="K207" s="7"/>
    </row>
    <row r="208" spans="1:11" x14ac:dyDescent="0.3">
      <c r="A208" t="s">
        <v>359</v>
      </c>
      <c r="B208" t="s">
        <v>1167</v>
      </c>
      <c r="C208" s="3" t="s">
        <v>1841</v>
      </c>
      <c r="D208" s="7">
        <v>463.04</v>
      </c>
      <c r="E208" t="s">
        <v>1192</v>
      </c>
      <c r="F208" s="29">
        <v>0.25</v>
      </c>
      <c r="G208" t="str">
        <f>IF(Table6[[#This Row],[InsuranceCoverage]], "Yes", "No")</f>
        <v>Yes</v>
      </c>
      <c r="H208" s="7">
        <f>Table6[[#This Row],[InsuranceCoverage]]*Table6[[#This Row],[TotalBill]]</f>
        <v>115.76</v>
      </c>
      <c r="I208" s="7">
        <f>Table6[[#This Row],[TotalBill]]-Table6[[#This Row],[InsuranceAmount]]</f>
        <v>347.28000000000003</v>
      </c>
      <c r="K208" s="7"/>
    </row>
    <row r="209" spans="1:11" x14ac:dyDescent="0.3">
      <c r="A209" t="s">
        <v>360</v>
      </c>
      <c r="B209" t="s">
        <v>1201</v>
      </c>
      <c r="C209" s="3" t="s">
        <v>1842</v>
      </c>
      <c r="D209" s="7">
        <v>334.83</v>
      </c>
      <c r="E209" t="s">
        <v>1197</v>
      </c>
      <c r="F209" s="29">
        <v>0.5</v>
      </c>
      <c r="G209" t="str">
        <f>IF(Table6[[#This Row],[InsuranceCoverage]], "Yes", "No")</f>
        <v>Yes</v>
      </c>
      <c r="H209" s="7">
        <f>Table6[[#This Row],[InsuranceCoverage]]*Table6[[#This Row],[TotalBill]]</f>
        <v>167.41499999999999</v>
      </c>
      <c r="I209" s="7">
        <f>Table6[[#This Row],[TotalBill]]-Table6[[#This Row],[InsuranceAmount]]</f>
        <v>167.41499999999999</v>
      </c>
      <c r="K209" s="7"/>
    </row>
    <row r="210" spans="1:11" x14ac:dyDescent="0.3">
      <c r="A210" t="s">
        <v>361</v>
      </c>
      <c r="B210" t="s">
        <v>1198</v>
      </c>
      <c r="C210" s="3" t="s">
        <v>1843</v>
      </c>
      <c r="D210" s="7">
        <v>150.83000000000001</v>
      </c>
      <c r="E210" t="s">
        <v>1197</v>
      </c>
      <c r="F210" s="29">
        <v>0.5</v>
      </c>
      <c r="G210" t="str">
        <f>IF(Table6[[#This Row],[InsuranceCoverage]], "Yes", "No")</f>
        <v>Yes</v>
      </c>
      <c r="H210" s="7">
        <f>Table6[[#This Row],[InsuranceCoverage]]*Table6[[#This Row],[TotalBill]]</f>
        <v>75.415000000000006</v>
      </c>
      <c r="I210" s="7">
        <f>Table6[[#This Row],[TotalBill]]-Table6[[#This Row],[InsuranceAmount]]</f>
        <v>75.415000000000006</v>
      </c>
      <c r="K210" s="7"/>
    </row>
    <row r="211" spans="1:11" x14ac:dyDescent="0.3">
      <c r="A211" t="s">
        <v>362</v>
      </c>
      <c r="B211" t="s">
        <v>1201</v>
      </c>
      <c r="C211" s="3" t="s">
        <v>1750</v>
      </c>
      <c r="D211" s="7">
        <v>456.78</v>
      </c>
      <c r="E211" t="s">
        <v>1197</v>
      </c>
      <c r="F211" s="29">
        <v>0.5</v>
      </c>
      <c r="G211" t="str">
        <f>IF(Table6[[#This Row],[InsuranceCoverage]], "Yes", "No")</f>
        <v>Yes</v>
      </c>
      <c r="H211" s="7">
        <f>Table6[[#This Row],[InsuranceCoverage]]*Table6[[#This Row],[TotalBill]]</f>
        <v>228.39</v>
      </c>
      <c r="I211" s="7">
        <f>Table6[[#This Row],[TotalBill]]-Table6[[#This Row],[InsuranceAmount]]</f>
        <v>228.39</v>
      </c>
      <c r="K211" s="7"/>
    </row>
    <row r="212" spans="1:11" x14ac:dyDescent="0.3">
      <c r="A212" t="s">
        <v>363</v>
      </c>
      <c r="B212" t="s">
        <v>1202</v>
      </c>
      <c r="C212" s="3" t="s">
        <v>1795</v>
      </c>
      <c r="D212" s="7">
        <v>397.97</v>
      </c>
      <c r="E212" t="s">
        <v>1197</v>
      </c>
      <c r="F212" s="29">
        <v>0.75</v>
      </c>
      <c r="G212" t="str">
        <f>IF(Table6[[#This Row],[InsuranceCoverage]], "Yes", "No")</f>
        <v>Yes</v>
      </c>
      <c r="H212" s="7">
        <f>Table6[[#This Row],[InsuranceCoverage]]*Table6[[#This Row],[TotalBill]]</f>
        <v>298.47750000000002</v>
      </c>
      <c r="I212" s="7">
        <f>Table6[[#This Row],[TotalBill]]-Table6[[#This Row],[InsuranceAmount]]</f>
        <v>99.492500000000007</v>
      </c>
      <c r="K212" s="7"/>
    </row>
    <row r="213" spans="1:11" x14ac:dyDescent="0.3">
      <c r="A213" t="s">
        <v>364</v>
      </c>
      <c r="B213" t="s">
        <v>1196</v>
      </c>
      <c r="C213" s="3" t="s">
        <v>1844</v>
      </c>
      <c r="D213" s="7">
        <v>246.14</v>
      </c>
      <c r="E213" t="s">
        <v>1192</v>
      </c>
      <c r="F213" s="29">
        <v>0</v>
      </c>
      <c r="G213" t="str">
        <f>IF(Table6[[#This Row],[InsuranceCoverage]], "Yes", "No")</f>
        <v>No</v>
      </c>
      <c r="H213" s="7">
        <f>Table6[[#This Row],[InsuranceCoverage]]*Table6[[#This Row],[TotalBill]]</f>
        <v>0</v>
      </c>
      <c r="I213" s="7">
        <f>Table6[[#This Row],[TotalBill]]-Table6[[#This Row],[InsuranceAmount]]</f>
        <v>246.14</v>
      </c>
      <c r="K213" s="7"/>
    </row>
    <row r="214" spans="1:11" x14ac:dyDescent="0.3">
      <c r="A214" t="s">
        <v>365</v>
      </c>
      <c r="B214" t="s">
        <v>1167</v>
      </c>
      <c r="C214" s="3" t="s">
        <v>1845</v>
      </c>
      <c r="D214" s="7">
        <v>196.42</v>
      </c>
      <c r="E214" t="s">
        <v>1197</v>
      </c>
      <c r="F214" s="29">
        <v>0.75</v>
      </c>
      <c r="G214" t="str">
        <f>IF(Table6[[#This Row],[InsuranceCoverage]], "Yes", "No")</f>
        <v>Yes</v>
      </c>
      <c r="H214" s="7">
        <f>Table6[[#This Row],[InsuranceCoverage]]*Table6[[#This Row],[TotalBill]]</f>
        <v>147.315</v>
      </c>
      <c r="I214" s="7">
        <f>Table6[[#This Row],[TotalBill]]-Table6[[#This Row],[InsuranceAmount]]</f>
        <v>49.10499999999999</v>
      </c>
      <c r="K214" s="7"/>
    </row>
    <row r="215" spans="1:11" x14ac:dyDescent="0.3">
      <c r="A215" t="s">
        <v>366</v>
      </c>
      <c r="B215" t="s">
        <v>1193</v>
      </c>
      <c r="C215" s="3" t="s">
        <v>1707</v>
      </c>
      <c r="D215" s="7">
        <v>180.99</v>
      </c>
      <c r="E215" t="s">
        <v>1195</v>
      </c>
      <c r="F215" s="29">
        <v>0</v>
      </c>
      <c r="G215" t="str">
        <f>IF(Table6[[#This Row],[InsuranceCoverage]], "Yes", "No")</f>
        <v>No</v>
      </c>
      <c r="H215" s="7">
        <f>Table6[[#This Row],[InsuranceCoverage]]*Table6[[#This Row],[TotalBill]]</f>
        <v>0</v>
      </c>
      <c r="I215" s="7">
        <f>Table6[[#This Row],[TotalBill]]-Table6[[#This Row],[InsuranceAmount]]</f>
        <v>180.99</v>
      </c>
      <c r="K215" s="7"/>
    </row>
    <row r="216" spans="1:11" x14ac:dyDescent="0.3">
      <c r="A216" t="s">
        <v>367</v>
      </c>
      <c r="B216" t="s">
        <v>1196</v>
      </c>
      <c r="C216" s="3" t="s">
        <v>1846</v>
      </c>
      <c r="D216" s="7">
        <v>399.15</v>
      </c>
      <c r="E216" t="s">
        <v>1195</v>
      </c>
      <c r="F216" s="29">
        <v>0.25</v>
      </c>
      <c r="G216" t="str">
        <f>IF(Table6[[#This Row],[InsuranceCoverage]], "Yes", "No")</f>
        <v>Yes</v>
      </c>
      <c r="H216" s="7">
        <f>Table6[[#This Row],[InsuranceCoverage]]*Table6[[#This Row],[TotalBill]]</f>
        <v>99.787499999999994</v>
      </c>
      <c r="I216" s="7">
        <f>Table6[[#This Row],[TotalBill]]-Table6[[#This Row],[InsuranceAmount]]</f>
        <v>299.36249999999995</v>
      </c>
      <c r="K216" s="7"/>
    </row>
    <row r="217" spans="1:11" x14ac:dyDescent="0.3">
      <c r="A217" t="s">
        <v>368</v>
      </c>
      <c r="B217" t="s">
        <v>1202</v>
      </c>
      <c r="C217" s="3" t="s">
        <v>1847</v>
      </c>
      <c r="D217" s="7">
        <v>132.21</v>
      </c>
      <c r="E217" t="s">
        <v>1195</v>
      </c>
      <c r="F217" s="29">
        <v>0.5</v>
      </c>
      <c r="G217" t="str">
        <f>IF(Table6[[#This Row],[InsuranceCoverage]], "Yes", "No")</f>
        <v>Yes</v>
      </c>
      <c r="H217" s="7">
        <f>Table6[[#This Row],[InsuranceCoverage]]*Table6[[#This Row],[TotalBill]]</f>
        <v>66.105000000000004</v>
      </c>
      <c r="I217" s="7">
        <f>Table6[[#This Row],[TotalBill]]-Table6[[#This Row],[InsuranceAmount]]</f>
        <v>66.105000000000004</v>
      </c>
      <c r="K217" s="7"/>
    </row>
    <row r="218" spans="1:11" x14ac:dyDescent="0.3">
      <c r="A218" t="s">
        <v>369</v>
      </c>
      <c r="B218" t="s">
        <v>1198</v>
      </c>
      <c r="C218" s="3" t="s">
        <v>1741</v>
      </c>
      <c r="D218" s="7">
        <v>65.010000000000005</v>
      </c>
      <c r="E218" t="s">
        <v>1192</v>
      </c>
      <c r="F218" s="29">
        <v>0.5</v>
      </c>
      <c r="G218" t="str">
        <f>IF(Table6[[#This Row],[InsuranceCoverage]], "Yes", "No")</f>
        <v>Yes</v>
      </c>
      <c r="H218" s="7">
        <f>Table6[[#This Row],[InsuranceCoverage]]*Table6[[#This Row],[TotalBill]]</f>
        <v>32.505000000000003</v>
      </c>
      <c r="I218" s="7">
        <f>Table6[[#This Row],[TotalBill]]-Table6[[#This Row],[InsuranceAmount]]</f>
        <v>32.505000000000003</v>
      </c>
      <c r="K218" s="7"/>
    </row>
    <row r="219" spans="1:11" x14ac:dyDescent="0.3">
      <c r="A219" t="s">
        <v>370</v>
      </c>
      <c r="B219" t="s">
        <v>1201</v>
      </c>
      <c r="C219" s="3" t="s">
        <v>1753</v>
      </c>
      <c r="D219" s="7">
        <v>456.88</v>
      </c>
      <c r="E219" t="s">
        <v>1197</v>
      </c>
      <c r="F219" s="29">
        <v>0.25</v>
      </c>
      <c r="G219" t="str">
        <f>IF(Table6[[#This Row],[InsuranceCoverage]], "Yes", "No")</f>
        <v>Yes</v>
      </c>
      <c r="H219" s="7">
        <f>Table6[[#This Row],[InsuranceCoverage]]*Table6[[#This Row],[TotalBill]]</f>
        <v>114.22</v>
      </c>
      <c r="I219" s="7">
        <f>Table6[[#This Row],[TotalBill]]-Table6[[#This Row],[InsuranceAmount]]</f>
        <v>342.65999999999997</v>
      </c>
      <c r="K219" s="7"/>
    </row>
    <row r="220" spans="1:11" x14ac:dyDescent="0.3">
      <c r="A220" t="s">
        <v>371</v>
      </c>
      <c r="B220" t="s">
        <v>1202</v>
      </c>
      <c r="C220" s="3" t="s">
        <v>1848</v>
      </c>
      <c r="D220" s="7">
        <v>390.91</v>
      </c>
      <c r="E220" t="s">
        <v>1197</v>
      </c>
      <c r="F220" s="29">
        <v>0.75</v>
      </c>
      <c r="G220" t="str">
        <f>IF(Table6[[#This Row],[InsuranceCoverage]], "Yes", "No")</f>
        <v>Yes</v>
      </c>
      <c r="H220" s="7">
        <f>Table6[[#This Row],[InsuranceCoverage]]*Table6[[#This Row],[TotalBill]]</f>
        <v>293.1825</v>
      </c>
      <c r="I220" s="7">
        <f>Table6[[#This Row],[TotalBill]]-Table6[[#This Row],[InsuranceAmount]]</f>
        <v>97.72750000000002</v>
      </c>
      <c r="K220" s="7"/>
    </row>
    <row r="221" spans="1:11" x14ac:dyDescent="0.3">
      <c r="A221" t="s">
        <v>372</v>
      </c>
      <c r="B221" t="s">
        <v>1202</v>
      </c>
      <c r="C221" s="3" t="s">
        <v>1774</v>
      </c>
      <c r="D221" s="7">
        <v>312.19</v>
      </c>
      <c r="E221" t="s">
        <v>1192</v>
      </c>
      <c r="F221" s="29">
        <v>0.75</v>
      </c>
      <c r="G221" t="str">
        <f>IF(Table6[[#This Row],[InsuranceCoverage]], "Yes", "No")</f>
        <v>Yes</v>
      </c>
      <c r="H221" s="7">
        <f>Table6[[#This Row],[InsuranceCoverage]]*Table6[[#This Row],[TotalBill]]</f>
        <v>234.14249999999998</v>
      </c>
      <c r="I221" s="7">
        <f>Table6[[#This Row],[TotalBill]]-Table6[[#This Row],[InsuranceAmount]]</f>
        <v>78.047500000000014</v>
      </c>
      <c r="K221" s="7"/>
    </row>
    <row r="222" spans="1:11" x14ac:dyDescent="0.3">
      <c r="A222" t="s">
        <v>373</v>
      </c>
      <c r="B222" t="s">
        <v>1198</v>
      </c>
      <c r="C222" s="3" t="s">
        <v>1849</v>
      </c>
      <c r="D222" s="7">
        <v>408.74</v>
      </c>
      <c r="E222" t="s">
        <v>1195</v>
      </c>
      <c r="F222" s="29">
        <v>0</v>
      </c>
      <c r="G222" t="str">
        <f>IF(Table6[[#This Row],[InsuranceCoverage]], "Yes", "No")</f>
        <v>No</v>
      </c>
      <c r="H222" s="7">
        <f>Table6[[#This Row],[InsuranceCoverage]]*Table6[[#This Row],[TotalBill]]</f>
        <v>0</v>
      </c>
      <c r="I222" s="7">
        <f>Table6[[#This Row],[TotalBill]]-Table6[[#This Row],[InsuranceAmount]]</f>
        <v>408.74</v>
      </c>
      <c r="K222" s="7"/>
    </row>
    <row r="223" spans="1:11" x14ac:dyDescent="0.3">
      <c r="A223" t="s">
        <v>374</v>
      </c>
      <c r="B223" t="s">
        <v>1202</v>
      </c>
      <c r="C223" s="3" t="s">
        <v>1850</v>
      </c>
      <c r="D223" s="7">
        <v>173.73</v>
      </c>
      <c r="E223" t="s">
        <v>1197</v>
      </c>
      <c r="F223" s="29">
        <v>0.25</v>
      </c>
      <c r="G223" t="str">
        <f>IF(Table6[[#This Row],[InsuranceCoverage]], "Yes", "No")</f>
        <v>Yes</v>
      </c>
      <c r="H223" s="7">
        <f>Table6[[#This Row],[InsuranceCoverage]]*Table6[[#This Row],[TotalBill]]</f>
        <v>43.432499999999997</v>
      </c>
      <c r="I223" s="7">
        <f>Table6[[#This Row],[TotalBill]]-Table6[[#This Row],[InsuranceAmount]]</f>
        <v>130.29749999999999</v>
      </c>
      <c r="K223" s="7"/>
    </row>
    <row r="224" spans="1:11" x14ac:dyDescent="0.3">
      <c r="A224" t="s">
        <v>375</v>
      </c>
      <c r="B224" t="s">
        <v>1198</v>
      </c>
      <c r="C224" s="3" t="s">
        <v>1851</v>
      </c>
      <c r="D224" s="7">
        <v>431.58</v>
      </c>
      <c r="E224" t="s">
        <v>1197</v>
      </c>
      <c r="F224" s="29">
        <v>0</v>
      </c>
      <c r="G224" t="str">
        <f>IF(Table6[[#This Row],[InsuranceCoverage]], "Yes", "No")</f>
        <v>No</v>
      </c>
      <c r="H224" s="7">
        <f>Table6[[#This Row],[InsuranceCoverage]]*Table6[[#This Row],[TotalBill]]</f>
        <v>0</v>
      </c>
      <c r="I224" s="7">
        <f>Table6[[#This Row],[TotalBill]]-Table6[[#This Row],[InsuranceAmount]]</f>
        <v>431.58</v>
      </c>
      <c r="K224" s="7"/>
    </row>
    <row r="225" spans="1:11" x14ac:dyDescent="0.3">
      <c r="A225" t="s">
        <v>376</v>
      </c>
      <c r="B225" t="s">
        <v>1201</v>
      </c>
      <c r="C225" s="3" t="s">
        <v>1711</v>
      </c>
      <c r="D225" s="7">
        <v>172.72</v>
      </c>
      <c r="E225" t="s">
        <v>1197</v>
      </c>
      <c r="F225" s="29">
        <v>0.25</v>
      </c>
      <c r="G225" t="str">
        <f>IF(Table6[[#This Row],[InsuranceCoverage]], "Yes", "No")</f>
        <v>Yes</v>
      </c>
      <c r="H225" s="7">
        <f>Table6[[#This Row],[InsuranceCoverage]]*Table6[[#This Row],[TotalBill]]</f>
        <v>43.18</v>
      </c>
      <c r="I225" s="7">
        <f>Table6[[#This Row],[TotalBill]]-Table6[[#This Row],[InsuranceAmount]]</f>
        <v>129.54</v>
      </c>
      <c r="K225" s="7"/>
    </row>
    <row r="226" spans="1:11" x14ac:dyDescent="0.3">
      <c r="A226" t="s">
        <v>377</v>
      </c>
      <c r="B226" t="s">
        <v>1202</v>
      </c>
      <c r="C226" s="3" t="s">
        <v>1852</v>
      </c>
      <c r="D226" s="7">
        <v>371.73</v>
      </c>
      <c r="E226" t="s">
        <v>1192</v>
      </c>
      <c r="F226" s="29">
        <v>0.5</v>
      </c>
      <c r="G226" t="str">
        <f>IF(Table6[[#This Row],[InsuranceCoverage]], "Yes", "No")</f>
        <v>Yes</v>
      </c>
      <c r="H226" s="7">
        <f>Table6[[#This Row],[InsuranceCoverage]]*Table6[[#This Row],[TotalBill]]</f>
        <v>185.86500000000001</v>
      </c>
      <c r="I226" s="7">
        <f>Table6[[#This Row],[TotalBill]]-Table6[[#This Row],[InsuranceAmount]]</f>
        <v>185.86500000000001</v>
      </c>
      <c r="K226" s="7"/>
    </row>
    <row r="227" spans="1:11" x14ac:dyDescent="0.3">
      <c r="A227" t="s">
        <v>378</v>
      </c>
      <c r="B227" t="s">
        <v>1167</v>
      </c>
      <c r="C227" s="3" t="s">
        <v>1853</v>
      </c>
      <c r="D227" s="7">
        <v>69.040000000000006</v>
      </c>
      <c r="E227" t="s">
        <v>1197</v>
      </c>
      <c r="F227" s="29">
        <v>0.75</v>
      </c>
      <c r="G227" t="str">
        <f>IF(Table6[[#This Row],[InsuranceCoverage]], "Yes", "No")</f>
        <v>Yes</v>
      </c>
      <c r="H227" s="7">
        <f>Table6[[#This Row],[InsuranceCoverage]]*Table6[[#This Row],[TotalBill]]</f>
        <v>51.78</v>
      </c>
      <c r="I227" s="7">
        <f>Table6[[#This Row],[TotalBill]]-Table6[[#This Row],[InsuranceAmount]]</f>
        <v>17.260000000000005</v>
      </c>
      <c r="K227" s="7"/>
    </row>
    <row r="228" spans="1:11" x14ac:dyDescent="0.3">
      <c r="A228" t="s">
        <v>379</v>
      </c>
      <c r="B228" t="s">
        <v>1167</v>
      </c>
      <c r="C228" s="3" t="s">
        <v>1772</v>
      </c>
      <c r="D228" s="7">
        <v>423.01</v>
      </c>
      <c r="E228" t="s">
        <v>1195</v>
      </c>
      <c r="F228" s="29">
        <v>0.75</v>
      </c>
      <c r="G228" t="str">
        <f>IF(Table6[[#This Row],[InsuranceCoverage]], "Yes", "No")</f>
        <v>Yes</v>
      </c>
      <c r="H228" s="7">
        <f>Table6[[#This Row],[InsuranceCoverage]]*Table6[[#This Row],[TotalBill]]</f>
        <v>317.25749999999999</v>
      </c>
      <c r="I228" s="7">
        <f>Table6[[#This Row],[TotalBill]]-Table6[[#This Row],[InsuranceAmount]]</f>
        <v>105.7525</v>
      </c>
      <c r="K228" s="7"/>
    </row>
    <row r="229" spans="1:11" x14ac:dyDescent="0.3">
      <c r="A229" t="s">
        <v>380</v>
      </c>
      <c r="B229" t="s">
        <v>1167</v>
      </c>
      <c r="C229" s="3" t="s">
        <v>1744</v>
      </c>
      <c r="D229" s="7">
        <v>336.24</v>
      </c>
      <c r="E229" t="s">
        <v>1195</v>
      </c>
      <c r="F229" s="29">
        <v>0.75</v>
      </c>
      <c r="G229" t="str">
        <f>IF(Table6[[#This Row],[InsuranceCoverage]], "Yes", "No")</f>
        <v>Yes</v>
      </c>
      <c r="H229" s="7">
        <f>Table6[[#This Row],[InsuranceCoverage]]*Table6[[#This Row],[TotalBill]]</f>
        <v>252.18</v>
      </c>
      <c r="I229" s="7">
        <f>Table6[[#This Row],[TotalBill]]-Table6[[#This Row],[InsuranceAmount]]</f>
        <v>84.06</v>
      </c>
      <c r="K229" s="7"/>
    </row>
    <row r="230" spans="1:11" x14ac:dyDescent="0.3">
      <c r="A230" t="s">
        <v>381</v>
      </c>
      <c r="B230" t="s">
        <v>1193</v>
      </c>
      <c r="C230" s="3" t="s">
        <v>1714</v>
      </c>
      <c r="D230" s="7">
        <v>468.68</v>
      </c>
      <c r="E230" t="s">
        <v>1197</v>
      </c>
      <c r="F230" s="29">
        <v>0.25</v>
      </c>
      <c r="G230" t="str">
        <f>IF(Table6[[#This Row],[InsuranceCoverage]], "Yes", "No")</f>
        <v>Yes</v>
      </c>
      <c r="H230" s="7">
        <f>Table6[[#This Row],[InsuranceCoverage]]*Table6[[#This Row],[TotalBill]]</f>
        <v>117.17</v>
      </c>
      <c r="I230" s="7">
        <f>Table6[[#This Row],[TotalBill]]-Table6[[#This Row],[InsuranceAmount]]</f>
        <v>351.51</v>
      </c>
      <c r="K230" s="7"/>
    </row>
    <row r="231" spans="1:11" x14ac:dyDescent="0.3">
      <c r="A231" t="s">
        <v>382</v>
      </c>
      <c r="B231" t="s">
        <v>1198</v>
      </c>
      <c r="C231" s="3" t="s">
        <v>1854</v>
      </c>
      <c r="D231" s="7">
        <v>137.41</v>
      </c>
      <c r="E231" t="s">
        <v>1197</v>
      </c>
      <c r="F231" s="29">
        <v>0.5</v>
      </c>
      <c r="G231" t="str">
        <f>IF(Table6[[#This Row],[InsuranceCoverage]], "Yes", "No")</f>
        <v>Yes</v>
      </c>
      <c r="H231" s="7">
        <f>Table6[[#This Row],[InsuranceCoverage]]*Table6[[#This Row],[TotalBill]]</f>
        <v>68.704999999999998</v>
      </c>
      <c r="I231" s="7">
        <f>Table6[[#This Row],[TotalBill]]-Table6[[#This Row],[InsuranceAmount]]</f>
        <v>68.704999999999998</v>
      </c>
      <c r="K231" s="7"/>
    </row>
    <row r="232" spans="1:11" x14ac:dyDescent="0.3">
      <c r="A232" t="s">
        <v>383</v>
      </c>
      <c r="B232" t="s">
        <v>1196</v>
      </c>
      <c r="C232" s="3" t="s">
        <v>1855</v>
      </c>
      <c r="D232" s="7">
        <v>112.45</v>
      </c>
      <c r="E232" t="s">
        <v>1195</v>
      </c>
      <c r="F232" s="29">
        <v>0.5</v>
      </c>
      <c r="G232" t="str">
        <f>IF(Table6[[#This Row],[InsuranceCoverage]], "Yes", "No")</f>
        <v>Yes</v>
      </c>
      <c r="H232" s="7">
        <f>Table6[[#This Row],[InsuranceCoverage]]*Table6[[#This Row],[TotalBill]]</f>
        <v>56.225000000000001</v>
      </c>
      <c r="I232" s="7">
        <f>Table6[[#This Row],[TotalBill]]-Table6[[#This Row],[InsuranceAmount]]</f>
        <v>56.225000000000001</v>
      </c>
      <c r="K232" s="7"/>
    </row>
    <row r="233" spans="1:11" x14ac:dyDescent="0.3">
      <c r="A233" t="s">
        <v>384</v>
      </c>
      <c r="B233" t="s">
        <v>1167</v>
      </c>
      <c r="C233" s="3" t="s">
        <v>1789</v>
      </c>
      <c r="D233" s="7">
        <v>164.26</v>
      </c>
      <c r="E233" t="s">
        <v>1195</v>
      </c>
      <c r="F233" s="29">
        <v>0.75</v>
      </c>
      <c r="G233" t="str">
        <f>IF(Table6[[#This Row],[InsuranceCoverage]], "Yes", "No")</f>
        <v>Yes</v>
      </c>
      <c r="H233" s="7">
        <f>Table6[[#This Row],[InsuranceCoverage]]*Table6[[#This Row],[TotalBill]]</f>
        <v>123.19499999999999</v>
      </c>
      <c r="I233" s="7">
        <f>Table6[[#This Row],[TotalBill]]-Table6[[#This Row],[InsuranceAmount]]</f>
        <v>41.064999999999998</v>
      </c>
      <c r="K233" s="7"/>
    </row>
    <row r="234" spans="1:11" x14ac:dyDescent="0.3">
      <c r="A234" t="s">
        <v>385</v>
      </c>
      <c r="B234" t="s">
        <v>1202</v>
      </c>
      <c r="C234" s="3" t="s">
        <v>1856</v>
      </c>
      <c r="D234" s="7">
        <v>275.08999999999997</v>
      </c>
      <c r="E234" t="s">
        <v>1197</v>
      </c>
      <c r="F234" s="29">
        <v>0.75</v>
      </c>
      <c r="G234" t="str">
        <f>IF(Table6[[#This Row],[InsuranceCoverage]], "Yes", "No")</f>
        <v>Yes</v>
      </c>
      <c r="H234" s="7">
        <f>Table6[[#This Row],[InsuranceCoverage]]*Table6[[#This Row],[TotalBill]]</f>
        <v>206.3175</v>
      </c>
      <c r="I234" s="7">
        <f>Table6[[#This Row],[TotalBill]]-Table6[[#This Row],[InsuranceAmount]]</f>
        <v>68.77249999999998</v>
      </c>
      <c r="K234" s="7"/>
    </row>
    <row r="235" spans="1:11" x14ac:dyDescent="0.3">
      <c r="A235" t="s">
        <v>386</v>
      </c>
      <c r="B235" t="s">
        <v>1196</v>
      </c>
      <c r="C235" s="3" t="s">
        <v>1840</v>
      </c>
      <c r="D235" s="7">
        <v>431.45</v>
      </c>
      <c r="E235" t="s">
        <v>1192</v>
      </c>
      <c r="F235" s="29">
        <v>0.75</v>
      </c>
      <c r="G235" t="str">
        <f>IF(Table6[[#This Row],[InsuranceCoverage]], "Yes", "No")</f>
        <v>Yes</v>
      </c>
      <c r="H235" s="7">
        <f>Table6[[#This Row],[InsuranceCoverage]]*Table6[[#This Row],[TotalBill]]</f>
        <v>323.58749999999998</v>
      </c>
      <c r="I235" s="7">
        <f>Table6[[#This Row],[TotalBill]]-Table6[[#This Row],[InsuranceAmount]]</f>
        <v>107.86250000000001</v>
      </c>
      <c r="K235" s="7"/>
    </row>
    <row r="236" spans="1:11" x14ac:dyDescent="0.3">
      <c r="A236" t="s">
        <v>387</v>
      </c>
      <c r="B236" t="s">
        <v>1202</v>
      </c>
      <c r="C236" s="3" t="s">
        <v>1856</v>
      </c>
      <c r="D236" s="7">
        <v>365.54</v>
      </c>
      <c r="E236" t="s">
        <v>1192</v>
      </c>
      <c r="F236" s="29">
        <v>0.25</v>
      </c>
      <c r="G236" t="str">
        <f>IF(Table6[[#This Row],[InsuranceCoverage]], "Yes", "No")</f>
        <v>Yes</v>
      </c>
      <c r="H236" s="7">
        <f>Table6[[#This Row],[InsuranceCoverage]]*Table6[[#This Row],[TotalBill]]</f>
        <v>91.385000000000005</v>
      </c>
      <c r="I236" s="7">
        <f>Table6[[#This Row],[TotalBill]]-Table6[[#This Row],[InsuranceAmount]]</f>
        <v>274.15500000000003</v>
      </c>
      <c r="K236" s="7"/>
    </row>
    <row r="237" spans="1:11" x14ac:dyDescent="0.3">
      <c r="A237" t="s">
        <v>388</v>
      </c>
      <c r="B237" t="s">
        <v>1167</v>
      </c>
      <c r="C237" s="3" t="s">
        <v>1857</v>
      </c>
      <c r="D237" s="7">
        <v>297.44</v>
      </c>
      <c r="E237" t="s">
        <v>1192</v>
      </c>
      <c r="F237" s="29">
        <v>0.75</v>
      </c>
      <c r="G237" t="str">
        <f>IF(Table6[[#This Row],[InsuranceCoverage]], "Yes", "No")</f>
        <v>Yes</v>
      </c>
      <c r="H237" s="7">
        <f>Table6[[#This Row],[InsuranceCoverage]]*Table6[[#This Row],[TotalBill]]</f>
        <v>223.07999999999998</v>
      </c>
      <c r="I237" s="7">
        <f>Table6[[#This Row],[TotalBill]]-Table6[[#This Row],[InsuranceAmount]]</f>
        <v>74.360000000000014</v>
      </c>
      <c r="K237" s="7"/>
    </row>
    <row r="238" spans="1:11" x14ac:dyDescent="0.3">
      <c r="A238" t="s">
        <v>389</v>
      </c>
      <c r="B238" t="s">
        <v>1198</v>
      </c>
      <c r="C238" s="3" t="s">
        <v>1858</v>
      </c>
      <c r="D238" s="7">
        <v>455.44</v>
      </c>
      <c r="E238" t="s">
        <v>1197</v>
      </c>
      <c r="F238" s="29">
        <v>0</v>
      </c>
      <c r="G238" t="str">
        <f>IF(Table6[[#This Row],[InsuranceCoverage]], "Yes", "No")</f>
        <v>No</v>
      </c>
      <c r="H238" s="7">
        <f>Table6[[#This Row],[InsuranceCoverage]]*Table6[[#This Row],[TotalBill]]</f>
        <v>0</v>
      </c>
      <c r="I238" s="7">
        <f>Table6[[#This Row],[TotalBill]]-Table6[[#This Row],[InsuranceAmount]]</f>
        <v>455.44</v>
      </c>
      <c r="K238" s="7"/>
    </row>
    <row r="239" spans="1:11" x14ac:dyDescent="0.3">
      <c r="A239" t="s">
        <v>390</v>
      </c>
      <c r="B239" t="s">
        <v>1196</v>
      </c>
      <c r="C239" s="3" t="s">
        <v>1859</v>
      </c>
      <c r="D239" s="7">
        <v>358.75</v>
      </c>
      <c r="E239" t="s">
        <v>1197</v>
      </c>
      <c r="F239" s="29">
        <v>0.75</v>
      </c>
      <c r="G239" t="str">
        <f>IF(Table6[[#This Row],[InsuranceCoverage]], "Yes", "No")</f>
        <v>Yes</v>
      </c>
      <c r="H239" s="7">
        <f>Table6[[#This Row],[InsuranceCoverage]]*Table6[[#This Row],[TotalBill]]</f>
        <v>269.0625</v>
      </c>
      <c r="I239" s="7">
        <f>Table6[[#This Row],[TotalBill]]-Table6[[#This Row],[InsuranceAmount]]</f>
        <v>89.6875</v>
      </c>
      <c r="K239" s="7"/>
    </row>
    <row r="240" spans="1:11" x14ac:dyDescent="0.3">
      <c r="A240" t="s">
        <v>391</v>
      </c>
      <c r="B240" t="s">
        <v>1167</v>
      </c>
      <c r="C240" s="3" t="s">
        <v>1860</v>
      </c>
      <c r="D240" s="7">
        <v>97.25</v>
      </c>
      <c r="E240" t="s">
        <v>1192</v>
      </c>
      <c r="F240" s="29">
        <v>0.75</v>
      </c>
      <c r="G240" t="str">
        <f>IF(Table6[[#This Row],[InsuranceCoverage]], "Yes", "No")</f>
        <v>Yes</v>
      </c>
      <c r="H240" s="7">
        <f>Table6[[#This Row],[InsuranceCoverage]]*Table6[[#This Row],[TotalBill]]</f>
        <v>72.9375</v>
      </c>
      <c r="I240" s="7">
        <f>Table6[[#This Row],[TotalBill]]-Table6[[#This Row],[InsuranceAmount]]</f>
        <v>24.3125</v>
      </c>
      <c r="K240" s="7"/>
    </row>
    <row r="241" spans="1:11" x14ac:dyDescent="0.3">
      <c r="A241" t="s">
        <v>392</v>
      </c>
      <c r="B241" t="s">
        <v>1202</v>
      </c>
      <c r="C241" s="3" t="s">
        <v>1861</v>
      </c>
      <c r="D241" s="7">
        <v>117.53</v>
      </c>
      <c r="E241" t="s">
        <v>1195</v>
      </c>
      <c r="F241" s="29">
        <v>0.75</v>
      </c>
      <c r="G241" t="str">
        <f>IF(Table6[[#This Row],[InsuranceCoverage]], "Yes", "No")</f>
        <v>Yes</v>
      </c>
      <c r="H241" s="7">
        <f>Table6[[#This Row],[InsuranceCoverage]]*Table6[[#This Row],[TotalBill]]</f>
        <v>88.147500000000008</v>
      </c>
      <c r="I241" s="7">
        <f>Table6[[#This Row],[TotalBill]]-Table6[[#This Row],[InsuranceAmount]]</f>
        <v>29.382499999999993</v>
      </c>
      <c r="K241" s="7"/>
    </row>
    <row r="242" spans="1:11" x14ac:dyDescent="0.3">
      <c r="A242" t="s">
        <v>393</v>
      </c>
      <c r="B242" t="s">
        <v>1167</v>
      </c>
      <c r="C242" s="3" t="s">
        <v>1862</v>
      </c>
      <c r="D242" s="7">
        <v>285.43</v>
      </c>
      <c r="E242" t="s">
        <v>1192</v>
      </c>
      <c r="F242" s="29">
        <v>0.25</v>
      </c>
      <c r="G242" t="str">
        <f>IF(Table6[[#This Row],[InsuranceCoverage]], "Yes", "No")</f>
        <v>Yes</v>
      </c>
      <c r="H242" s="7">
        <f>Table6[[#This Row],[InsuranceCoverage]]*Table6[[#This Row],[TotalBill]]</f>
        <v>71.357500000000002</v>
      </c>
      <c r="I242" s="7">
        <f>Table6[[#This Row],[TotalBill]]-Table6[[#This Row],[InsuranceAmount]]</f>
        <v>214.07249999999999</v>
      </c>
      <c r="K242" s="7"/>
    </row>
    <row r="243" spans="1:11" x14ac:dyDescent="0.3">
      <c r="A243" t="s">
        <v>394</v>
      </c>
      <c r="B243" t="s">
        <v>1202</v>
      </c>
      <c r="C243" s="3" t="s">
        <v>1863</v>
      </c>
      <c r="D243" s="7">
        <v>125.66</v>
      </c>
      <c r="E243" t="s">
        <v>1195</v>
      </c>
      <c r="F243" s="29">
        <v>0.5</v>
      </c>
      <c r="G243" t="str">
        <f>IF(Table6[[#This Row],[InsuranceCoverage]], "Yes", "No")</f>
        <v>Yes</v>
      </c>
      <c r="H243" s="7">
        <f>Table6[[#This Row],[InsuranceCoverage]]*Table6[[#This Row],[TotalBill]]</f>
        <v>62.83</v>
      </c>
      <c r="I243" s="7">
        <f>Table6[[#This Row],[TotalBill]]-Table6[[#This Row],[InsuranceAmount]]</f>
        <v>62.83</v>
      </c>
      <c r="K243" s="7"/>
    </row>
    <row r="244" spans="1:11" x14ac:dyDescent="0.3">
      <c r="A244" t="s">
        <v>395</v>
      </c>
      <c r="B244" t="s">
        <v>1193</v>
      </c>
      <c r="C244" s="3" t="s">
        <v>1864</v>
      </c>
      <c r="D244" s="7">
        <v>404.42</v>
      </c>
      <c r="E244" t="s">
        <v>1197</v>
      </c>
      <c r="F244" s="29">
        <v>0.5</v>
      </c>
      <c r="G244" t="str">
        <f>IF(Table6[[#This Row],[InsuranceCoverage]], "Yes", "No")</f>
        <v>Yes</v>
      </c>
      <c r="H244" s="7">
        <f>Table6[[#This Row],[InsuranceCoverage]]*Table6[[#This Row],[TotalBill]]</f>
        <v>202.21</v>
      </c>
      <c r="I244" s="7">
        <f>Table6[[#This Row],[TotalBill]]-Table6[[#This Row],[InsuranceAmount]]</f>
        <v>202.21</v>
      </c>
      <c r="K244" s="7"/>
    </row>
    <row r="245" spans="1:11" x14ac:dyDescent="0.3">
      <c r="A245" t="s">
        <v>396</v>
      </c>
      <c r="B245" t="s">
        <v>1202</v>
      </c>
      <c r="C245" s="3" t="s">
        <v>1700</v>
      </c>
      <c r="D245" s="7">
        <v>204.34</v>
      </c>
      <c r="E245" t="s">
        <v>1192</v>
      </c>
      <c r="F245" s="29">
        <v>0.25</v>
      </c>
      <c r="G245" t="str">
        <f>IF(Table6[[#This Row],[InsuranceCoverage]], "Yes", "No")</f>
        <v>Yes</v>
      </c>
      <c r="H245" s="7">
        <f>Table6[[#This Row],[InsuranceCoverage]]*Table6[[#This Row],[TotalBill]]</f>
        <v>51.085000000000001</v>
      </c>
      <c r="I245" s="7">
        <f>Table6[[#This Row],[TotalBill]]-Table6[[#This Row],[InsuranceAmount]]</f>
        <v>153.255</v>
      </c>
      <c r="K245" s="7"/>
    </row>
    <row r="246" spans="1:11" x14ac:dyDescent="0.3">
      <c r="A246" t="s">
        <v>397</v>
      </c>
      <c r="B246" t="s">
        <v>1167</v>
      </c>
      <c r="C246" s="3" t="s">
        <v>1730</v>
      </c>
      <c r="D246" s="7">
        <v>313.87</v>
      </c>
      <c r="E246" t="s">
        <v>1195</v>
      </c>
      <c r="F246" s="29">
        <v>0.25</v>
      </c>
      <c r="G246" t="str">
        <f>IF(Table6[[#This Row],[InsuranceCoverage]], "Yes", "No")</f>
        <v>Yes</v>
      </c>
      <c r="H246" s="7">
        <f>Table6[[#This Row],[InsuranceCoverage]]*Table6[[#This Row],[TotalBill]]</f>
        <v>78.467500000000001</v>
      </c>
      <c r="I246" s="7">
        <f>Table6[[#This Row],[TotalBill]]-Table6[[#This Row],[InsuranceAmount]]</f>
        <v>235.4025</v>
      </c>
      <c r="K246" s="7"/>
    </row>
    <row r="247" spans="1:11" x14ac:dyDescent="0.3">
      <c r="A247" t="s">
        <v>398</v>
      </c>
      <c r="B247" t="s">
        <v>1196</v>
      </c>
      <c r="C247" s="3" t="s">
        <v>1865</v>
      </c>
      <c r="D247" s="7">
        <v>456.59</v>
      </c>
      <c r="E247" t="s">
        <v>1195</v>
      </c>
      <c r="F247" s="29">
        <v>0.75</v>
      </c>
      <c r="G247" t="str">
        <f>IF(Table6[[#This Row],[InsuranceCoverage]], "Yes", "No")</f>
        <v>Yes</v>
      </c>
      <c r="H247" s="7">
        <f>Table6[[#This Row],[InsuranceCoverage]]*Table6[[#This Row],[TotalBill]]</f>
        <v>342.4425</v>
      </c>
      <c r="I247" s="7">
        <f>Table6[[#This Row],[TotalBill]]-Table6[[#This Row],[InsuranceAmount]]</f>
        <v>114.14749999999998</v>
      </c>
      <c r="K247" s="7"/>
    </row>
    <row r="248" spans="1:11" x14ac:dyDescent="0.3">
      <c r="A248" t="s">
        <v>399</v>
      </c>
      <c r="B248" t="s">
        <v>1193</v>
      </c>
      <c r="C248" s="3" t="s">
        <v>1866</v>
      </c>
      <c r="D248" s="7">
        <v>402.84</v>
      </c>
      <c r="E248" t="s">
        <v>1197</v>
      </c>
      <c r="F248" s="29">
        <v>0.75</v>
      </c>
      <c r="G248" t="str">
        <f>IF(Table6[[#This Row],[InsuranceCoverage]], "Yes", "No")</f>
        <v>Yes</v>
      </c>
      <c r="H248" s="7">
        <f>Table6[[#This Row],[InsuranceCoverage]]*Table6[[#This Row],[TotalBill]]</f>
        <v>302.13</v>
      </c>
      <c r="I248" s="7">
        <f>Table6[[#This Row],[TotalBill]]-Table6[[#This Row],[InsuranceAmount]]</f>
        <v>100.70999999999998</v>
      </c>
      <c r="K248" s="7"/>
    </row>
    <row r="249" spans="1:11" x14ac:dyDescent="0.3">
      <c r="A249" t="s">
        <v>400</v>
      </c>
      <c r="B249" t="s">
        <v>1196</v>
      </c>
      <c r="C249" s="3" t="s">
        <v>1694</v>
      </c>
      <c r="D249" s="7">
        <v>186.61</v>
      </c>
      <c r="E249" t="s">
        <v>1197</v>
      </c>
      <c r="F249" s="29">
        <v>0.5</v>
      </c>
      <c r="G249" t="str">
        <f>IF(Table6[[#This Row],[InsuranceCoverage]], "Yes", "No")</f>
        <v>Yes</v>
      </c>
      <c r="H249" s="7">
        <f>Table6[[#This Row],[InsuranceCoverage]]*Table6[[#This Row],[TotalBill]]</f>
        <v>93.305000000000007</v>
      </c>
      <c r="I249" s="7">
        <f>Table6[[#This Row],[TotalBill]]-Table6[[#This Row],[InsuranceAmount]]</f>
        <v>93.305000000000007</v>
      </c>
      <c r="K249" s="7"/>
    </row>
    <row r="250" spans="1:11" x14ac:dyDescent="0.3">
      <c r="A250" t="s">
        <v>401</v>
      </c>
      <c r="B250" t="s">
        <v>1202</v>
      </c>
      <c r="C250" s="3" t="s">
        <v>1867</v>
      </c>
      <c r="D250" s="7">
        <v>346.27</v>
      </c>
      <c r="E250" t="s">
        <v>1197</v>
      </c>
      <c r="F250" s="29">
        <v>0.75</v>
      </c>
      <c r="G250" t="str">
        <f>IF(Table6[[#This Row],[InsuranceCoverage]], "Yes", "No")</f>
        <v>Yes</v>
      </c>
      <c r="H250" s="7">
        <f>Table6[[#This Row],[InsuranceCoverage]]*Table6[[#This Row],[TotalBill]]</f>
        <v>259.70249999999999</v>
      </c>
      <c r="I250" s="7">
        <f>Table6[[#This Row],[TotalBill]]-Table6[[#This Row],[InsuranceAmount]]</f>
        <v>86.567499999999995</v>
      </c>
      <c r="K250" s="7"/>
    </row>
    <row r="251" spans="1:11" x14ac:dyDescent="0.3">
      <c r="A251" t="s">
        <v>402</v>
      </c>
      <c r="B251" t="s">
        <v>1202</v>
      </c>
      <c r="C251" s="3" t="s">
        <v>1868</v>
      </c>
      <c r="D251" s="7">
        <v>335.79</v>
      </c>
      <c r="E251" t="s">
        <v>1195</v>
      </c>
      <c r="F251" s="29">
        <v>0.75</v>
      </c>
      <c r="G251" t="str">
        <f>IF(Table6[[#This Row],[InsuranceCoverage]], "Yes", "No")</f>
        <v>Yes</v>
      </c>
      <c r="H251" s="7">
        <f>Table6[[#This Row],[InsuranceCoverage]]*Table6[[#This Row],[TotalBill]]</f>
        <v>251.84250000000003</v>
      </c>
      <c r="I251" s="7">
        <f>Table6[[#This Row],[TotalBill]]-Table6[[#This Row],[InsuranceAmount]]</f>
        <v>83.947499999999991</v>
      </c>
      <c r="K251" s="7"/>
    </row>
    <row r="252" spans="1:11" x14ac:dyDescent="0.3">
      <c r="A252" t="s">
        <v>403</v>
      </c>
      <c r="B252" t="s">
        <v>1167</v>
      </c>
      <c r="C252" s="3" t="s">
        <v>1831</v>
      </c>
      <c r="D252" s="7">
        <v>445.25</v>
      </c>
      <c r="E252" t="s">
        <v>1197</v>
      </c>
      <c r="F252" s="29">
        <v>0.5</v>
      </c>
      <c r="G252" t="str">
        <f>IF(Table6[[#This Row],[InsuranceCoverage]], "Yes", "No")</f>
        <v>Yes</v>
      </c>
      <c r="H252" s="7">
        <f>Table6[[#This Row],[InsuranceCoverage]]*Table6[[#This Row],[TotalBill]]</f>
        <v>222.625</v>
      </c>
      <c r="I252" s="7">
        <f>Table6[[#This Row],[TotalBill]]-Table6[[#This Row],[InsuranceAmount]]</f>
        <v>222.625</v>
      </c>
      <c r="K252" s="7"/>
    </row>
    <row r="253" spans="1:11" x14ac:dyDescent="0.3">
      <c r="A253" t="s">
        <v>404</v>
      </c>
      <c r="B253" t="s">
        <v>1198</v>
      </c>
      <c r="C253" s="3" t="s">
        <v>1686</v>
      </c>
      <c r="D253" s="7">
        <v>196.71</v>
      </c>
      <c r="E253" t="s">
        <v>1192</v>
      </c>
      <c r="F253" s="29">
        <v>0</v>
      </c>
      <c r="G253" t="str">
        <f>IF(Table6[[#This Row],[InsuranceCoverage]], "Yes", "No")</f>
        <v>No</v>
      </c>
      <c r="H253" s="7">
        <f>Table6[[#This Row],[InsuranceCoverage]]*Table6[[#This Row],[TotalBill]]</f>
        <v>0</v>
      </c>
      <c r="I253" s="7">
        <f>Table6[[#This Row],[TotalBill]]-Table6[[#This Row],[InsuranceAmount]]</f>
        <v>196.71</v>
      </c>
      <c r="K253" s="7"/>
    </row>
    <row r="254" spans="1:11" x14ac:dyDescent="0.3">
      <c r="A254" t="s">
        <v>405</v>
      </c>
      <c r="B254" t="s">
        <v>1201</v>
      </c>
      <c r="C254" s="3" t="s">
        <v>1845</v>
      </c>
      <c r="D254" s="7">
        <v>329.17</v>
      </c>
      <c r="E254" t="s">
        <v>1197</v>
      </c>
      <c r="F254" s="29">
        <v>0.25</v>
      </c>
      <c r="G254" t="str">
        <f>IF(Table6[[#This Row],[InsuranceCoverage]], "Yes", "No")</f>
        <v>Yes</v>
      </c>
      <c r="H254" s="7">
        <f>Table6[[#This Row],[InsuranceCoverage]]*Table6[[#This Row],[TotalBill]]</f>
        <v>82.292500000000004</v>
      </c>
      <c r="I254" s="7">
        <f>Table6[[#This Row],[TotalBill]]-Table6[[#This Row],[InsuranceAmount]]</f>
        <v>246.8775</v>
      </c>
      <c r="K254" s="7"/>
    </row>
    <row r="255" spans="1:11" x14ac:dyDescent="0.3">
      <c r="A255" t="s">
        <v>406</v>
      </c>
      <c r="B255" t="s">
        <v>1167</v>
      </c>
      <c r="C255" s="3" t="s">
        <v>1869</v>
      </c>
      <c r="D255" s="7">
        <v>400.41</v>
      </c>
      <c r="E255" t="s">
        <v>1195</v>
      </c>
      <c r="F255" s="29">
        <v>0.5</v>
      </c>
      <c r="G255" t="str">
        <f>IF(Table6[[#This Row],[InsuranceCoverage]], "Yes", "No")</f>
        <v>Yes</v>
      </c>
      <c r="H255" s="7">
        <f>Table6[[#This Row],[InsuranceCoverage]]*Table6[[#This Row],[TotalBill]]</f>
        <v>200.20500000000001</v>
      </c>
      <c r="I255" s="7">
        <f>Table6[[#This Row],[TotalBill]]-Table6[[#This Row],[InsuranceAmount]]</f>
        <v>200.20500000000001</v>
      </c>
      <c r="K255" s="7"/>
    </row>
    <row r="256" spans="1:11" x14ac:dyDescent="0.3">
      <c r="A256" t="s">
        <v>407</v>
      </c>
      <c r="B256" t="s">
        <v>1201</v>
      </c>
      <c r="C256" s="3" t="s">
        <v>1870</v>
      </c>
      <c r="D256" s="7">
        <v>57.96</v>
      </c>
      <c r="E256" t="s">
        <v>1195</v>
      </c>
      <c r="F256" s="29">
        <v>0.25</v>
      </c>
      <c r="G256" t="str">
        <f>IF(Table6[[#This Row],[InsuranceCoverage]], "Yes", "No")</f>
        <v>Yes</v>
      </c>
      <c r="H256" s="7">
        <f>Table6[[#This Row],[InsuranceCoverage]]*Table6[[#This Row],[TotalBill]]</f>
        <v>14.49</v>
      </c>
      <c r="I256" s="7">
        <f>Table6[[#This Row],[TotalBill]]-Table6[[#This Row],[InsuranceAmount]]</f>
        <v>43.47</v>
      </c>
      <c r="K256" s="7"/>
    </row>
    <row r="257" spans="1:11" x14ac:dyDescent="0.3">
      <c r="A257" t="s">
        <v>408</v>
      </c>
      <c r="B257" t="s">
        <v>1202</v>
      </c>
      <c r="C257" s="3" t="s">
        <v>1737</v>
      </c>
      <c r="D257" s="7">
        <v>285.35000000000002</v>
      </c>
      <c r="E257" t="s">
        <v>1192</v>
      </c>
      <c r="F257" s="29">
        <v>0</v>
      </c>
      <c r="G257" t="str">
        <f>IF(Table6[[#This Row],[InsuranceCoverage]], "Yes", "No")</f>
        <v>No</v>
      </c>
      <c r="H257" s="7">
        <f>Table6[[#This Row],[InsuranceCoverage]]*Table6[[#This Row],[TotalBill]]</f>
        <v>0</v>
      </c>
      <c r="I257" s="7">
        <f>Table6[[#This Row],[TotalBill]]-Table6[[#This Row],[InsuranceAmount]]</f>
        <v>285.35000000000002</v>
      </c>
      <c r="K257" s="7"/>
    </row>
    <row r="258" spans="1:11" x14ac:dyDescent="0.3">
      <c r="A258" t="s">
        <v>409</v>
      </c>
      <c r="B258" t="s">
        <v>1193</v>
      </c>
      <c r="C258" s="3" t="s">
        <v>1871</v>
      </c>
      <c r="D258" s="7">
        <v>178.84</v>
      </c>
      <c r="E258" t="s">
        <v>1197</v>
      </c>
      <c r="F258" s="29">
        <v>0.75</v>
      </c>
      <c r="G258" t="str">
        <f>IF(Table6[[#This Row],[InsuranceCoverage]], "Yes", "No")</f>
        <v>Yes</v>
      </c>
      <c r="H258" s="7">
        <f>Table6[[#This Row],[InsuranceCoverage]]*Table6[[#This Row],[TotalBill]]</f>
        <v>134.13</v>
      </c>
      <c r="I258" s="7">
        <f>Table6[[#This Row],[TotalBill]]-Table6[[#This Row],[InsuranceAmount]]</f>
        <v>44.710000000000008</v>
      </c>
      <c r="K258" s="7"/>
    </row>
    <row r="259" spans="1:11" x14ac:dyDescent="0.3">
      <c r="A259" t="s">
        <v>410</v>
      </c>
      <c r="B259" t="s">
        <v>1201</v>
      </c>
      <c r="C259" s="3" t="s">
        <v>1759</v>
      </c>
      <c r="D259" s="7">
        <v>233.16</v>
      </c>
      <c r="E259" t="s">
        <v>1192</v>
      </c>
      <c r="F259" s="29">
        <v>0.25</v>
      </c>
      <c r="G259" t="str">
        <f>IF(Table6[[#This Row],[InsuranceCoverage]], "Yes", "No")</f>
        <v>Yes</v>
      </c>
      <c r="H259" s="7">
        <f>Table6[[#This Row],[InsuranceCoverage]]*Table6[[#This Row],[TotalBill]]</f>
        <v>58.29</v>
      </c>
      <c r="I259" s="7">
        <f>Table6[[#This Row],[TotalBill]]-Table6[[#This Row],[InsuranceAmount]]</f>
        <v>174.87</v>
      </c>
      <c r="K259" s="7"/>
    </row>
    <row r="260" spans="1:11" x14ac:dyDescent="0.3">
      <c r="A260" t="s">
        <v>411</v>
      </c>
      <c r="B260" t="s">
        <v>1167</v>
      </c>
      <c r="C260" s="3" t="s">
        <v>1725</v>
      </c>
      <c r="D260" s="7">
        <v>298.12</v>
      </c>
      <c r="E260" t="s">
        <v>1197</v>
      </c>
      <c r="F260" s="29">
        <v>0.5</v>
      </c>
      <c r="G260" t="str">
        <f>IF(Table6[[#This Row],[InsuranceCoverage]], "Yes", "No")</f>
        <v>Yes</v>
      </c>
      <c r="H260" s="7">
        <f>Table6[[#This Row],[InsuranceCoverage]]*Table6[[#This Row],[TotalBill]]</f>
        <v>149.06</v>
      </c>
      <c r="I260" s="7">
        <f>Table6[[#This Row],[TotalBill]]-Table6[[#This Row],[InsuranceAmount]]</f>
        <v>149.06</v>
      </c>
      <c r="K260" s="7"/>
    </row>
    <row r="261" spans="1:11" x14ac:dyDescent="0.3">
      <c r="A261" t="s">
        <v>412</v>
      </c>
      <c r="B261" t="s">
        <v>1198</v>
      </c>
      <c r="C261" s="3" t="s">
        <v>1762</v>
      </c>
      <c r="D261" s="7">
        <v>88.34</v>
      </c>
      <c r="E261" t="s">
        <v>1197</v>
      </c>
      <c r="F261" s="29">
        <v>0.5</v>
      </c>
      <c r="G261" t="str">
        <f>IF(Table6[[#This Row],[InsuranceCoverage]], "Yes", "No")</f>
        <v>Yes</v>
      </c>
      <c r="H261" s="7">
        <f>Table6[[#This Row],[InsuranceCoverage]]*Table6[[#This Row],[TotalBill]]</f>
        <v>44.17</v>
      </c>
      <c r="I261" s="7">
        <f>Table6[[#This Row],[TotalBill]]-Table6[[#This Row],[InsuranceAmount]]</f>
        <v>44.17</v>
      </c>
      <c r="K261" s="7"/>
    </row>
    <row r="262" spans="1:11" x14ac:dyDescent="0.3">
      <c r="A262" t="s">
        <v>413</v>
      </c>
      <c r="B262" t="s">
        <v>1202</v>
      </c>
      <c r="C262" s="3" t="s">
        <v>1702</v>
      </c>
      <c r="D262" s="7">
        <v>204.65</v>
      </c>
      <c r="E262" t="s">
        <v>1195</v>
      </c>
      <c r="F262" s="29">
        <v>0.75</v>
      </c>
      <c r="G262" t="str">
        <f>IF(Table6[[#This Row],[InsuranceCoverage]], "Yes", "No")</f>
        <v>Yes</v>
      </c>
      <c r="H262" s="7">
        <f>Table6[[#This Row],[InsuranceCoverage]]*Table6[[#This Row],[TotalBill]]</f>
        <v>153.48750000000001</v>
      </c>
      <c r="I262" s="7">
        <f>Table6[[#This Row],[TotalBill]]-Table6[[#This Row],[InsuranceAmount]]</f>
        <v>51.162499999999994</v>
      </c>
      <c r="K262" s="7"/>
    </row>
    <row r="263" spans="1:11" x14ac:dyDescent="0.3">
      <c r="A263" t="s">
        <v>414</v>
      </c>
      <c r="B263" t="s">
        <v>1167</v>
      </c>
      <c r="C263" s="3" t="s">
        <v>1872</v>
      </c>
      <c r="D263" s="7">
        <v>343.79</v>
      </c>
      <c r="E263" t="s">
        <v>1192</v>
      </c>
      <c r="F263" s="29">
        <v>0</v>
      </c>
      <c r="G263" t="str">
        <f>IF(Table6[[#This Row],[InsuranceCoverage]], "Yes", "No")</f>
        <v>No</v>
      </c>
      <c r="H263" s="7">
        <f>Table6[[#This Row],[InsuranceCoverage]]*Table6[[#This Row],[TotalBill]]</f>
        <v>0</v>
      </c>
      <c r="I263" s="7">
        <f>Table6[[#This Row],[TotalBill]]-Table6[[#This Row],[InsuranceAmount]]</f>
        <v>343.79</v>
      </c>
      <c r="K263" s="7"/>
    </row>
    <row r="264" spans="1:11" x14ac:dyDescent="0.3">
      <c r="A264" t="s">
        <v>415</v>
      </c>
      <c r="B264" t="s">
        <v>1193</v>
      </c>
      <c r="C264" s="3" t="s">
        <v>1873</v>
      </c>
      <c r="D264" s="7">
        <v>249.92</v>
      </c>
      <c r="E264" t="s">
        <v>1197</v>
      </c>
      <c r="F264" s="29">
        <v>0.75</v>
      </c>
      <c r="G264" t="str">
        <f>IF(Table6[[#This Row],[InsuranceCoverage]], "Yes", "No")</f>
        <v>Yes</v>
      </c>
      <c r="H264" s="7">
        <f>Table6[[#This Row],[InsuranceCoverage]]*Table6[[#This Row],[TotalBill]]</f>
        <v>187.44</v>
      </c>
      <c r="I264" s="7">
        <f>Table6[[#This Row],[TotalBill]]-Table6[[#This Row],[InsuranceAmount]]</f>
        <v>62.47999999999999</v>
      </c>
      <c r="K264" s="7"/>
    </row>
    <row r="265" spans="1:11" x14ac:dyDescent="0.3">
      <c r="A265" t="s">
        <v>416</v>
      </c>
      <c r="B265" t="s">
        <v>1202</v>
      </c>
      <c r="C265" s="3" t="s">
        <v>1874</v>
      </c>
      <c r="D265" s="7">
        <v>52.75</v>
      </c>
      <c r="E265" t="s">
        <v>1195</v>
      </c>
      <c r="F265" s="29">
        <v>0.25</v>
      </c>
      <c r="G265" t="str">
        <f>IF(Table6[[#This Row],[InsuranceCoverage]], "Yes", "No")</f>
        <v>Yes</v>
      </c>
      <c r="H265" s="7">
        <f>Table6[[#This Row],[InsuranceCoverage]]*Table6[[#This Row],[TotalBill]]</f>
        <v>13.1875</v>
      </c>
      <c r="I265" s="7">
        <f>Table6[[#This Row],[TotalBill]]-Table6[[#This Row],[InsuranceAmount]]</f>
        <v>39.5625</v>
      </c>
      <c r="K265" s="7"/>
    </row>
    <row r="266" spans="1:11" x14ac:dyDescent="0.3">
      <c r="A266" t="s">
        <v>417</v>
      </c>
      <c r="B266" t="s">
        <v>1211</v>
      </c>
      <c r="C266" s="3" t="s">
        <v>1754</v>
      </c>
      <c r="D266" s="7">
        <v>300</v>
      </c>
      <c r="E266" t="s">
        <v>1192</v>
      </c>
      <c r="F266" s="29">
        <v>0.75</v>
      </c>
      <c r="G266" t="str">
        <f>IF(Table6[[#This Row],[InsuranceCoverage]], "Yes", "No")</f>
        <v>Yes</v>
      </c>
      <c r="H266" s="7">
        <f>Table6[[#This Row],[InsuranceCoverage]]*Table6[[#This Row],[TotalBill]]</f>
        <v>225</v>
      </c>
      <c r="I266" s="7">
        <f>Table6[[#This Row],[TotalBill]]-Table6[[#This Row],[InsuranceAmount]]</f>
        <v>75</v>
      </c>
      <c r="K266" s="7"/>
    </row>
    <row r="267" spans="1:11" x14ac:dyDescent="0.3">
      <c r="A267" t="s">
        <v>418</v>
      </c>
      <c r="B267" t="s">
        <v>1201</v>
      </c>
      <c r="C267" s="3" t="s">
        <v>1735</v>
      </c>
      <c r="D267" s="7">
        <v>492.23</v>
      </c>
      <c r="E267" t="s">
        <v>1195</v>
      </c>
      <c r="F267" s="29">
        <v>0.5</v>
      </c>
      <c r="G267" t="str">
        <f>IF(Table6[[#This Row],[InsuranceCoverage]], "Yes", "No")</f>
        <v>Yes</v>
      </c>
      <c r="H267" s="7">
        <f>Table6[[#This Row],[InsuranceCoverage]]*Table6[[#This Row],[TotalBill]]</f>
        <v>246.11500000000001</v>
      </c>
      <c r="I267" s="7">
        <f>Table6[[#This Row],[TotalBill]]-Table6[[#This Row],[InsuranceAmount]]</f>
        <v>246.11500000000001</v>
      </c>
      <c r="K267" s="7"/>
    </row>
    <row r="268" spans="1:11" x14ac:dyDescent="0.3">
      <c r="A268" t="s">
        <v>419</v>
      </c>
      <c r="B268" t="s">
        <v>1193</v>
      </c>
      <c r="C268" s="3" t="s">
        <v>1786</v>
      </c>
      <c r="D268" s="7">
        <v>400.2</v>
      </c>
      <c r="E268" t="s">
        <v>1192</v>
      </c>
      <c r="F268" s="29">
        <v>0.75</v>
      </c>
      <c r="G268" t="str">
        <f>IF(Table6[[#This Row],[InsuranceCoverage]], "Yes", "No")</f>
        <v>Yes</v>
      </c>
      <c r="H268" s="7">
        <f>Table6[[#This Row],[InsuranceCoverage]]*Table6[[#This Row],[TotalBill]]</f>
        <v>300.14999999999998</v>
      </c>
      <c r="I268" s="7">
        <f>Table6[[#This Row],[TotalBill]]-Table6[[#This Row],[InsuranceAmount]]</f>
        <v>100.05000000000001</v>
      </c>
      <c r="K268" s="7"/>
    </row>
    <row r="269" spans="1:11" x14ac:dyDescent="0.3">
      <c r="A269" t="s">
        <v>420</v>
      </c>
      <c r="B269" t="s">
        <v>1167</v>
      </c>
      <c r="C269" s="3" t="s">
        <v>1794</v>
      </c>
      <c r="D269" s="7">
        <v>360.99</v>
      </c>
      <c r="E269" t="s">
        <v>1192</v>
      </c>
      <c r="F269" s="29">
        <v>0.25</v>
      </c>
      <c r="G269" t="str">
        <f>IF(Table6[[#This Row],[InsuranceCoverage]], "Yes", "No")</f>
        <v>Yes</v>
      </c>
      <c r="H269" s="7">
        <f>Table6[[#This Row],[InsuranceCoverage]]*Table6[[#This Row],[TotalBill]]</f>
        <v>90.247500000000002</v>
      </c>
      <c r="I269" s="7">
        <f>Table6[[#This Row],[TotalBill]]-Table6[[#This Row],[InsuranceAmount]]</f>
        <v>270.74250000000001</v>
      </c>
      <c r="K269" s="7"/>
    </row>
    <row r="270" spans="1:11" x14ac:dyDescent="0.3">
      <c r="A270" t="s">
        <v>421</v>
      </c>
      <c r="B270" t="s">
        <v>1202</v>
      </c>
      <c r="C270" s="3" t="s">
        <v>1875</v>
      </c>
      <c r="D270" s="7">
        <v>309.68</v>
      </c>
      <c r="E270" t="s">
        <v>1195</v>
      </c>
      <c r="F270" s="29">
        <v>0.5</v>
      </c>
      <c r="G270" t="str">
        <f>IF(Table6[[#This Row],[InsuranceCoverage]], "Yes", "No")</f>
        <v>Yes</v>
      </c>
      <c r="H270" s="7">
        <f>Table6[[#This Row],[InsuranceCoverage]]*Table6[[#This Row],[TotalBill]]</f>
        <v>154.84</v>
      </c>
      <c r="I270" s="7">
        <f>Table6[[#This Row],[TotalBill]]-Table6[[#This Row],[InsuranceAmount]]</f>
        <v>154.84</v>
      </c>
      <c r="K270" s="7"/>
    </row>
    <row r="271" spans="1:11" x14ac:dyDescent="0.3">
      <c r="A271" t="s">
        <v>422</v>
      </c>
      <c r="B271" t="s">
        <v>1198</v>
      </c>
      <c r="C271" s="3" t="s">
        <v>1816</v>
      </c>
      <c r="D271" s="7">
        <v>295.64</v>
      </c>
      <c r="E271" t="s">
        <v>1192</v>
      </c>
      <c r="F271" s="29">
        <v>0</v>
      </c>
      <c r="G271" t="str">
        <f>IF(Table6[[#This Row],[InsuranceCoverage]], "Yes", "No")</f>
        <v>No</v>
      </c>
      <c r="H271" s="7">
        <f>Table6[[#This Row],[InsuranceCoverage]]*Table6[[#This Row],[TotalBill]]</f>
        <v>0</v>
      </c>
      <c r="I271" s="7">
        <f>Table6[[#This Row],[TotalBill]]-Table6[[#This Row],[InsuranceAmount]]</f>
        <v>295.64</v>
      </c>
      <c r="K271" s="7"/>
    </row>
    <row r="272" spans="1:11" x14ac:dyDescent="0.3">
      <c r="A272" t="s">
        <v>423</v>
      </c>
      <c r="B272" t="s">
        <v>1196</v>
      </c>
      <c r="C272" s="3" t="s">
        <v>1876</v>
      </c>
      <c r="D272" s="7">
        <v>499.26</v>
      </c>
      <c r="E272" t="s">
        <v>1197</v>
      </c>
      <c r="F272" s="29">
        <v>0.75</v>
      </c>
      <c r="G272" t="str">
        <f>IF(Table6[[#This Row],[InsuranceCoverage]], "Yes", "No")</f>
        <v>Yes</v>
      </c>
      <c r="H272" s="7">
        <f>Table6[[#This Row],[InsuranceCoverage]]*Table6[[#This Row],[TotalBill]]</f>
        <v>374.44499999999999</v>
      </c>
      <c r="I272" s="7">
        <f>Table6[[#This Row],[TotalBill]]-Table6[[#This Row],[InsuranceAmount]]</f>
        <v>124.815</v>
      </c>
      <c r="K272" s="7"/>
    </row>
    <row r="273" spans="1:11" x14ac:dyDescent="0.3">
      <c r="A273" t="s">
        <v>424</v>
      </c>
      <c r="B273" t="s">
        <v>1193</v>
      </c>
      <c r="C273" s="3" t="s">
        <v>1877</v>
      </c>
      <c r="D273" s="7">
        <v>105.03</v>
      </c>
      <c r="E273" t="s">
        <v>1197</v>
      </c>
      <c r="F273" s="29">
        <v>0.5</v>
      </c>
      <c r="G273" t="str">
        <f>IF(Table6[[#This Row],[InsuranceCoverage]], "Yes", "No")</f>
        <v>Yes</v>
      </c>
      <c r="H273" s="7">
        <f>Table6[[#This Row],[InsuranceCoverage]]*Table6[[#This Row],[TotalBill]]</f>
        <v>52.515000000000001</v>
      </c>
      <c r="I273" s="7">
        <f>Table6[[#This Row],[TotalBill]]-Table6[[#This Row],[InsuranceAmount]]</f>
        <v>52.515000000000001</v>
      </c>
      <c r="K273" s="7"/>
    </row>
    <row r="274" spans="1:11" x14ac:dyDescent="0.3">
      <c r="A274" t="s">
        <v>425</v>
      </c>
      <c r="B274" t="s">
        <v>1167</v>
      </c>
      <c r="C274" s="3" t="s">
        <v>1878</v>
      </c>
      <c r="D274" s="7">
        <v>418.65</v>
      </c>
      <c r="E274" t="s">
        <v>1192</v>
      </c>
      <c r="F274" s="29">
        <v>0.75</v>
      </c>
      <c r="G274" t="str">
        <f>IF(Table6[[#This Row],[InsuranceCoverage]], "Yes", "No")</f>
        <v>Yes</v>
      </c>
      <c r="H274" s="7">
        <f>Table6[[#This Row],[InsuranceCoverage]]*Table6[[#This Row],[TotalBill]]</f>
        <v>313.98749999999995</v>
      </c>
      <c r="I274" s="7">
        <f>Table6[[#This Row],[TotalBill]]-Table6[[#This Row],[InsuranceAmount]]</f>
        <v>104.66250000000002</v>
      </c>
      <c r="K274" s="7"/>
    </row>
    <row r="275" spans="1:11" x14ac:dyDescent="0.3">
      <c r="A275" t="s">
        <v>426</v>
      </c>
      <c r="B275" t="s">
        <v>1202</v>
      </c>
      <c r="C275" s="3" t="s">
        <v>1879</v>
      </c>
      <c r="D275" s="7">
        <v>427.01</v>
      </c>
      <c r="E275" t="s">
        <v>1197</v>
      </c>
      <c r="F275" s="29">
        <v>0.5</v>
      </c>
      <c r="G275" t="str">
        <f>IF(Table6[[#This Row],[InsuranceCoverage]], "Yes", "No")</f>
        <v>Yes</v>
      </c>
      <c r="H275" s="7">
        <f>Table6[[#This Row],[InsuranceCoverage]]*Table6[[#This Row],[TotalBill]]</f>
        <v>213.505</v>
      </c>
      <c r="I275" s="7">
        <f>Table6[[#This Row],[TotalBill]]-Table6[[#This Row],[InsuranceAmount]]</f>
        <v>213.505</v>
      </c>
      <c r="K275" s="7"/>
    </row>
    <row r="276" spans="1:11" x14ac:dyDescent="0.3">
      <c r="A276" t="s">
        <v>427</v>
      </c>
      <c r="B276" t="s">
        <v>1202</v>
      </c>
      <c r="C276" s="3" t="s">
        <v>1880</v>
      </c>
      <c r="D276" s="7">
        <v>144.46</v>
      </c>
      <c r="E276" t="s">
        <v>1197</v>
      </c>
      <c r="F276" s="29">
        <v>0.25</v>
      </c>
      <c r="G276" t="str">
        <f>IF(Table6[[#This Row],[InsuranceCoverage]], "Yes", "No")</f>
        <v>Yes</v>
      </c>
      <c r="H276" s="7">
        <f>Table6[[#This Row],[InsuranceCoverage]]*Table6[[#This Row],[TotalBill]]</f>
        <v>36.115000000000002</v>
      </c>
      <c r="I276" s="7">
        <f>Table6[[#This Row],[TotalBill]]-Table6[[#This Row],[InsuranceAmount]]</f>
        <v>108.345</v>
      </c>
      <c r="K276" s="7"/>
    </row>
    <row r="277" spans="1:11" x14ac:dyDescent="0.3">
      <c r="A277" t="s">
        <v>428</v>
      </c>
      <c r="B277" t="s">
        <v>1201</v>
      </c>
      <c r="C277" s="3" t="s">
        <v>1881</v>
      </c>
      <c r="D277" s="7">
        <v>204.14</v>
      </c>
      <c r="E277" t="s">
        <v>1192</v>
      </c>
      <c r="F277" s="29">
        <v>0.25</v>
      </c>
      <c r="G277" t="str">
        <f>IF(Table6[[#This Row],[InsuranceCoverage]], "Yes", "No")</f>
        <v>Yes</v>
      </c>
      <c r="H277" s="7">
        <f>Table6[[#This Row],[InsuranceCoverage]]*Table6[[#This Row],[TotalBill]]</f>
        <v>51.034999999999997</v>
      </c>
      <c r="I277" s="7">
        <f>Table6[[#This Row],[TotalBill]]-Table6[[#This Row],[InsuranceAmount]]</f>
        <v>153.10499999999999</v>
      </c>
      <c r="K277" s="7"/>
    </row>
    <row r="278" spans="1:11" x14ac:dyDescent="0.3">
      <c r="A278" t="s">
        <v>429</v>
      </c>
      <c r="B278" t="s">
        <v>1198</v>
      </c>
      <c r="C278" s="3" t="s">
        <v>1720</v>
      </c>
      <c r="D278" s="7">
        <v>255.52</v>
      </c>
      <c r="E278" t="s">
        <v>1197</v>
      </c>
      <c r="F278" s="29">
        <v>0.25</v>
      </c>
      <c r="G278" t="str">
        <f>IF(Table6[[#This Row],[InsuranceCoverage]], "Yes", "No")</f>
        <v>Yes</v>
      </c>
      <c r="H278" s="7">
        <f>Table6[[#This Row],[InsuranceCoverage]]*Table6[[#This Row],[TotalBill]]</f>
        <v>63.88</v>
      </c>
      <c r="I278" s="7">
        <f>Table6[[#This Row],[TotalBill]]-Table6[[#This Row],[InsuranceAmount]]</f>
        <v>191.64000000000001</v>
      </c>
      <c r="K278" s="7"/>
    </row>
    <row r="279" spans="1:11" x14ac:dyDescent="0.3">
      <c r="A279" t="s">
        <v>430</v>
      </c>
      <c r="B279" t="s">
        <v>1167</v>
      </c>
      <c r="C279" s="3" t="s">
        <v>1730</v>
      </c>
      <c r="D279" s="7">
        <v>443.71</v>
      </c>
      <c r="E279" t="s">
        <v>1192</v>
      </c>
      <c r="F279" s="29">
        <v>0.25</v>
      </c>
      <c r="G279" t="str">
        <f>IF(Table6[[#This Row],[InsuranceCoverage]], "Yes", "No")</f>
        <v>Yes</v>
      </c>
      <c r="H279" s="7">
        <f>Table6[[#This Row],[InsuranceCoverage]]*Table6[[#This Row],[TotalBill]]</f>
        <v>110.92749999999999</v>
      </c>
      <c r="I279" s="7">
        <f>Table6[[#This Row],[TotalBill]]-Table6[[#This Row],[InsuranceAmount]]</f>
        <v>332.78249999999997</v>
      </c>
      <c r="K279" s="7"/>
    </row>
    <row r="280" spans="1:11" x14ac:dyDescent="0.3">
      <c r="A280" t="s">
        <v>431</v>
      </c>
      <c r="B280" t="s">
        <v>1193</v>
      </c>
      <c r="C280" s="3" t="s">
        <v>1882</v>
      </c>
      <c r="D280" s="7">
        <v>378.55</v>
      </c>
      <c r="E280" t="s">
        <v>1195</v>
      </c>
      <c r="F280" s="29">
        <v>0</v>
      </c>
      <c r="G280" t="str">
        <f>IF(Table6[[#This Row],[InsuranceCoverage]], "Yes", "No")</f>
        <v>No</v>
      </c>
      <c r="H280" s="7">
        <f>Table6[[#This Row],[InsuranceCoverage]]*Table6[[#This Row],[TotalBill]]</f>
        <v>0</v>
      </c>
      <c r="I280" s="7">
        <f>Table6[[#This Row],[TotalBill]]-Table6[[#This Row],[InsuranceAmount]]</f>
        <v>378.55</v>
      </c>
      <c r="K280" s="7"/>
    </row>
    <row r="281" spans="1:11" x14ac:dyDescent="0.3">
      <c r="A281" t="s">
        <v>432</v>
      </c>
      <c r="B281" t="s">
        <v>1196</v>
      </c>
      <c r="C281" s="3" t="s">
        <v>1809</v>
      </c>
      <c r="D281" s="7">
        <v>97.32</v>
      </c>
      <c r="E281" t="s">
        <v>1192</v>
      </c>
      <c r="F281" s="29">
        <v>0.5</v>
      </c>
      <c r="G281" t="str">
        <f>IF(Table6[[#This Row],[InsuranceCoverage]], "Yes", "No")</f>
        <v>Yes</v>
      </c>
      <c r="H281" s="7">
        <f>Table6[[#This Row],[InsuranceCoverage]]*Table6[[#This Row],[TotalBill]]</f>
        <v>48.66</v>
      </c>
      <c r="I281" s="7">
        <f>Table6[[#This Row],[TotalBill]]-Table6[[#This Row],[InsuranceAmount]]</f>
        <v>48.66</v>
      </c>
      <c r="K281" s="7"/>
    </row>
    <row r="282" spans="1:11" x14ac:dyDescent="0.3">
      <c r="A282" t="s">
        <v>433</v>
      </c>
      <c r="B282" t="s">
        <v>1201</v>
      </c>
      <c r="C282" s="3" t="s">
        <v>1721</v>
      </c>
      <c r="D282" s="7">
        <v>124.24</v>
      </c>
      <c r="E282" t="s">
        <v>1197</v>
      </c>
      <c r="F282" s="29">
        <v>0.5</v>
      </c>
      <c r="G282" t="str">
        <f>IF(Table6[[#This Row],[InsuranceCoverage]], "Yes", "No")</f>
        <v>Yes</v>
      </c>
      <c r="H282" s="7">
        <f>Table6[[#This Row],[InsuranceCoverage]]*Table6[[#This Row],[TotalBill]]</f>
        <v>62.12</v>
      </c>
      <c r="I282" s="7">
        <f>Table6[[#This Row],[TotalBill]]-Table6[[#This Row],[InsuranceAmount]]</f>
        <v>62.12</v>
      </c>
      <c r="K282" s="7"/>
    </row>
    <row r="283" spans="1:11" x14ac:dyDescent="0.3">
      <c r="A283" t="s">
        <v>434</v>
      </c>
      <c r="B283" t="s">
        <v>1201</v>
      </c>
      <c r="C283" s="3" t="s">
        <v>1883</v>
      </c>
      <c r="D283" s="7">
        <v>233.83</v>
      </c>
      <c r="E283" t="s">
        <v>1197</v>
      </c>
      <c r="F283" s="29">
        <v>0.25</v>
      </c>
      <c r="G283" t="str">
        <f>IF(Table6[[#This Row],[InsuranceCoverage]], "Yes", "No")</f>
        <v>Yes</v>
      </c>
      <c r="H283" s="7">
        <f>Table6[[#This Row],[InsuranceCoverage]]*Table6[[#This Row],[TotalBill]]</f>
        <v>58.457500000000003</v>
      </c>
      <c r="I283" s="7">
        <f>Table6[[#This Row],[TotalBill]]-Table6[[#This Row],[InsuranceAmount]]</f>
        <v>175.3725</v>
      </c>
      <c r="K283" s="7"/>
    </row>
    <row r="284" spans="1:11" x14ac:dyDescent="0.3">
      <c r="A284" t="s">
        <v>435</v>
      </c>
      <c r="B284" t="s">
        <v>1196</v>
      </c>
      <c r="C284" s="3" t="s">
        <v>1884</v>
      </c>
      <c r="D284" s="7">
        <v>471.18</v>
      </c>
      <c r="E284" t="s">
        <v>1192</v>
      </c>
      <c r="F284" s="29">
        <v>0.25</v>
      </c>
      <c r="G284" t="str">
        <f>IF(Table6[[#This Row],[InsuranceCoverage]], "Yes", "No")</f>
        <v>Yes</v>
      </c>
      <c r="H284" s="7">
        <f>Table6[[#This Row],[InsuranceCoverage]]*Table6[[#This Row],[TotalBill]]</f>
        <v>117.795</v>
      </c>
      <c r="I284" s="7">
        <f>Table6[[#This Row],[TotalBill]]-Table6[[#This Row],[InsuranceAmount]]</f>
        <v>353.38499999999999</v>
      </c>
      <c r="K284" s="7"/>
    </row>
    <row r="285" spans="1:11" x14ac:dyDescent="0.3">
      <c r="A285" t="s">
        <v>436</v>
      </c>
      <c r="B285" t="s">
        <v>1202</v>
      </c>
      <c r="C285" s="3" t="s">
        <v>1885</v>
      </c>
      <c r="D285" s="7">
        <v>56.5</v>
      </c>
      <c r="E285" t="s">
        <v>1192</v>
      </c>
      <c r="F285" s="29">
        <v>0.5</v>
      </c>
      <c r="G285" t="str">
        <f>IF(Table6[[#This Row],[InsuranceCoverage]], "Yes", "No")</f>
        <v>Yes</v>
      </c>
      <c r="H285" s="7">
        <f>Table6[[#This Row],[InsuranceCoverage]]*Table6[[#This Row],[TotalBill]]</f>
        <v>28.25</v>
      </c>
      <c r="I285" s="7">
        <f>Table6[[#This Row],[TotalBill]]-Table6[[#This Row],[InsuranceAmount]]</f>
        <v>28.25</v>
      </c>
      <c r="K285" s="7"/>
    </row>
    <row r="286" spans="1:11" x14ac:dyDescent="0.3">
      <c r="A286" t="s">
        <v>437</v>
      </c>
      <c r="B286" t="s">
        <v>1193</v>
      </c>
      <c r="C286" s="3" t="s">
        <v>1886</v>
      </c>
      <c r="D286" s="7">
        <v>164.44</v>
      </c>
      <c r="E286" t="s">
        <v>1197</v>
      </c>
      <c r="F286" s="29">
        <v>0.25</v>
      </c>
      <c r="G286" t="str">
        <f>IF(Table6[[#This Row],[InsuranceCoverage]], "Yes", "No")</f>
        <v>Yes</v>
      </c>
      <c r="H286" s="7">
        <f>Table6[[#This Row],[InsuranceCoverage]]*Table6[[#This Row],[TotalBill]]</f>
        <v>41.11</v>
      </c>
      <c r="I286" s="7">
        <f>Table6[[#This Row],[TotalBill]]-Table6[[#This Row],[InsuranceAmount]]</f>
        <v>123.33</v>
      </c>
      <c r="K286" s="7"/>
    </row>
    <row r="287" spans="1:11" x14ac:dyDescent="0.3">
      <c r="A287" t="s">
        <v>438</v>
      </c>
      <c r="B287" t="s">
        <v>1198</v>
      </c>
      <c r="C287" s="3" t="s">
        <v>1862</v>
      </c>
      <c r="D287" s="7">
        <v>423.59</v>
      </c>
      <c r="E287" t="s">
        <v>1197</v>
      </c>
      <c r="F287" s="29">
        <v>0.75</v>
      </c>
      <c r="G287" t="str">
        <f>IF(Table6[[#This Row],[InsuranceCoverage]], "Yes", "No")</f>
        <v>Yes</v>
      </c>
      <c r="H287" s="7">
        <f>Table6[[#This Row],[InsuranceCoverage]]*Table6[[#This Row],[TotalBill]]</f>
        <v>317.6925</v>
      </c>
      <c r="I287" s="7">
        <f>Table6[[#This Row],[TotalBill]]-Table6[[#This Row],[InsuranceAmount]]</f>
        <v>105.89749999999998</v>
      </c>
      <c r="K287" s="7"/>
    </row>
    <row r="288" spans="1:11" x14ac:dyDescent="0.3">
      <c r="A288" t="s">
        <v>439</v>
      </c>
      <c r="B288" t="s">
        <v>1198</v>
      </c>
      <c r="C288" s="3" t="s">
        <v>1887</v>
      </c>
      <c r="D288" s="7">
        <v>52.92</v>
      </c>
      <c r="E288" t="s">
        <v>1192</v>
      </c>
      <c r="F288" s="29">
        <v>0.75</v>
      </c>
      <c r="G288" t="str">
        <f>IF(Table6[[#This Row],[InsuranceCoverage]], "Yes", "No")</f>
        <v>Yes</v>
      </c>
      <c r="H288" s="7">
        <f>Table6[[#This Row],[InsuranceCoverage]]*Table6[[#This Row],[TotalBill]]</f>
        <v>39.69</v>
      </c>
      <c r="I288" s="7">
        <f>Table6[[#This Row],[TotalBill]]-Table6[[#This Row],[InsuranceAmount]]</f>
        <v>13.230000000000004</v>
      </c>
      <c r="K288" s="7"/>
    </row>
    <row r="289" spans="1:11" x14ac:dyDescent="0.3">
      <c r="A289" t="s">
        <v>440</v>
      </c>
      <c r="B289" t="s">
        <v>1201</v>
      </c>
      <c r="C289" s="3" t="s">
        <v>1774</v>
      </c>
      <c r="D289" s="7">
        <v>81.62</v>
      </c>
      <c r="E289" t="s">
        <v>1197</v>
      </c>
      <c r="F289" s="29">
        <v>0.25</v>
      </c>
      <c r="G289" t="str">
        <f>IF(Table6[[#This Row],[InsuranceCoverage]], "Yes", "No")</f>
        <v>Yes</v>
      </c>
      <c r="H289" s="7">
        <f>Table6[[#This Row],[InsuranceCoverage]]*Table6[[#This Row],[TotalBill]]</f>
        <v>20.405000000000001</v>
      </c>
      <c r="I289" s="7">
        <f>Table6[[#This Row],[TotalBill]]-Table6[[#This Row],[InsuranceAmount]]</f>
        <v>61.215000000000003</v>
      </c>
      <c r="K289" s="7"/>
    </row>
    <row r="290" spans="1:11" x14ac:dyDescent="0.3">
      <c r="A290" t="s">
        <v>441</v>
      </c>
      <c r="B290" t="s">
        <v>1196</v>
      </c>
      <c r="C290" s="3" t="s">
        <v>1774</v>
      </c>
      <c r="D290" s="7">
        <v>307.98</v>
      </c>
      <c r="E290" t="s">
        <v>1197</v>
      </c>
      <c r="F290" s="29">
        <v>0.5</v>
      </c>
      <c r="G290" t="str">
        <f>IF(Table6[[#This Row],[InsuranceCoverage]], "Yes", "No")</f>
        <v>Yes</v>
      </c>
      <c r="H290" s="7">
        <f>Table6[[#This Row],[InsuranceCoverage]]*Table6[[#This Row],[TotalBill]]</f>
        <v>153.99</v>
      </c>
      <c r="I290" s="7">
        <f>Table6[[#This Row],[TotalBill]]-Table6[[#This Row],[InsuranceAmount]]</f>
        <v>153.99</v>
      </c>
      <c r="K290" s="7"/>
    </row>
    <row r="291" spans="1:11" x14ac:dyDescent="0.3">
      <c r="A291" t="s">
        <v>442</v>
      </c>
      <c r="B291" t="s">
        <v>1196</v>
      </c>
      <c r="C291" s="3" t="s">
        <v>1888</v>
      </c>
      <c r="D291" s="7">
        <v>358.99</v>
      </c>
      <c r="E291" t="s">
        <v>1197</v>
      </c>
      <c r="F291" s="29">
        <v>0.25</v>
      </c>
      <c r="G291" t="str">
        <f>IF(Table6[[#This Row],[InsuranceCoverage]], "Yes", "No")</f>
        <v>Yes</v>
      </c>
      <c r="H291" s="7">
        <f>Table6[[#This Row],[InsuranceCoverage]]*Table6[[#This Row],[TotalBill]]</f>
        <v>89.747500000000002</v>
      </c>
      <c r="I291" s="7">
        <f>Table6[[#This Row],[TotalBill]]-Table6[[#This Row],[InsuranceAmount]]</f>
        <v>269.24250000000001</v>
      </c>
      <c r="K291" s="7"/>
    </row>
    <row r="292" spans="1:11" x14ac:dyDescent="0.3">
      <c r="A292" t="s">
        <v>443</v>
      </c>
      <c r="B292" t="s">
        <v>1196</v>
      </c>
      <c r="C292" s="3" t="s">
        <v>1889</v>
      </c>
      <c r="D292" s="7">
        <v>371.89</v>
      </c>
      <c r="E292" t="s">
        <v>1192</v>
      </c>
      <c r="F292" s="29">
        <v>0.25</v>
      </c>
      <c r="G292" t="str">
        <f>IF(Table6[[#This Row],[InsuranceCoverage]], "Yes", "No")</f>
        <v>Yes</v>
      </c>
      <c r="H292" s="7">
        <f>Table6[[#This Row],[InsuranceCoverage]]*Table6[[#This Row],[TotalBill]]</f>
        <v>92.972499999999997</v>
      </c>
      <c r="I292" s="7">
        <f>Table6[[#This Row],[TotalBill]]-Table6[[#This Row],[InsuranceAmount]]</f>
        <v>278.91750000000002</v>
      </c>
      <c r="K292" s="7"/>
    </row>
    <row r="293" spans="1:11" x14ac:dyDescent="0.3">
      <c r="A293" t="s">
        <v>444</v>
      </c>
      <c r="B293" t="s">
        <v>1202</v>
      </c>
      <c r="C293" s="3" t="s">
        <v>1890</v>
      </c>
      <c r="D293" s="7">
        <v>355.12</v>
      </c>
      <c r="E293" t="s">
        <v>1192</v>
      </c>
      <c r="F293" s="29">
        <v>0.5</v>
      </c>
      <c r="G293" t="str">
        <f>IF(Table6[[#This Row],[InsuranceCoverage]], "Yes", "No")</f>
        <v>Yes</v>
      </c>
      <c r="H293" s="7">
        <f>Table6[[#This Row],[InsuranceCoverage]]*Table6[[#This Row],[TotalBill]]</f>
        <v>177.56</v>
      </c>
      <c r="I293" s="7">
        <f>Table6[[#This Row],[TotalBill]]-Table6[[#This Row],[InsuranceAmount]]</f>
        <v>177.56</v>
      </c>
      <c r="K293" s="7"/>
    </row>
    <row r="294" spans="1:11" x14ac:dyDescent="0.3">
      <c r="A294" t="s">
        <v>445</v>
      </c>
      <c r="B294" t="s">
        <v>1196</v>
      </c>
      <c r="C294" s="3" t="s">
        <v>1891</v>
      </c>
      <c r="D294" s="7">
        <v>207.87</v>
      </c>
      <c r="E294" t="s">
        <v>1197</v>
      </c>
      <c r="F294" s="29">
        <v>0.5</v>
      </c>
      <c r="G294" t="str">
        <f>IF(Table6[[#This Row],[InsuranceCoverage]], "Yes", "No")</f>
        <v>Yes</v>
      </c>
      <c r="H294" s="7">
        <f>Table6[[#This Row],[InsuranceCoverage]]*Table6[[#This Row],[TotalBill]]</f>
        <v>103.935</v>
      </c>
      <c r="I294" s="7">
        <f>Table6[[#This Row],[TotalBill]]-Table6[[#This Row],[InsuranceAmount]]</f>
        <v>103.935</v>
      </c>
      <c r="K294" s="7"/>
    </row>
    <row r="295" spans="1:11" x14ac:dyDescent="0.3">
      <c r="A295" t="s">
        <v>446</v>
      </c>
      <c r="B295" t="s">
        <v>1193</v>
      </c>
      <c r="C295" s="3" t="s">
        <v>1695</v>
      </c>
      <c r="D295" s="7">
        <v>183.45</v>
      </c>
      <c r="E295" t="s">
        <v>1197</v>
      </c>
      <c r="F295" s="29">
        <v>0.25</v>
      </c>
      <c r="G295" t="str">
        <f>IF(Table6[[#This Row],[InsuranceCoverage]], "Yes", "No")</f>
        <v>Yes</v>
      </c>
      <c r="H295" s="7">
        <f>Table6[[#This Row],[InsuranceCoverage]]*Table6[[#This Row],[TotalBill]]</f>
        <v>45.862499999999997</v>
      </c>
      <c r="I295" s="7">
        <f>Table6[[#This Row],[TotalBill]]-Table6[[#This Row],[InsuranceAmount]]</f>
        <v>137.58749999999998</v>
      </c>
      <c r="K295" s="7"/>
    </row>
    <row r="296" spans="1:11" x14ac:dyDescent="0.3">
      <c r="A296" t="s">
        <v>447</v>
      </c>
      <c r="B296" t="s">
        <v>1201</v>
      </c>
      <c r="C296" s="3" t="s">
        <v>1892</v>
      </c>
      <c r="D296" s="7">
        <v>56.2</v>
      </c>
      <c r="E296" t="s">
        <v>1195</v>
      </c>
      <c r="F296" s="29">
        <v>0.25</v>
      </c>
      <c r="G296" t="str">
        <f>IF(Table6[[#This Row],[InsuranceCoverage]], "Yes", "No")</f>
        <v>Yes</v>
      </c>
      <c r="H296" s="7">
        <f>Table6[[#This Row],[InsuranceCoverage]]*Table6[[#This Row],[TotalBill]]</f>
        <v>14.05</v>
      </c>
      <c r="I296" s="7">
        <f>Table6[[#This Row],[TotalBill]]-Table6[[#This Row],[InsuranceAmount]]</f>
        <v>42.150000000000006</v>
      </c>
      <c r="K296" s="7"/>
    </row>
    <row r="297" spans="1:11" x14ac:dyDescent="0.3">
      <c r="A297" t="s">
        <v>448</v>
      </c>
      <c r="B297" t="s">
        <v>1198</v>
      </c>
      <c r="C297" s="3" t="s">
        <v>1781</v>
      </c>
      <c r="D297" s="7">
        <v>178.96</v>
      </c>
      <c r="E297" t="s">
        <v>1192</v>
      </c>
      <c r="F297" s="29">
        <v>0</v>
      </c>
      <c r="G297" t="str">
        <f>IF(Table6[[#This Row],[InsuranceCoverage]], "Yes", "No")</f>
        <v>No</v>
      </c>
      <c r="H297" s="7">
        <f>Table6[[#This Row],[InsuranceCoverage]]*Table6[[#This Row],[TotalBill]]</f>
        <v>0</v>
      </c>
      <c r="I297" s="7">
        <f>Table6[[#This Row],[TotalBill]]-Table6[[#This Row],[InsuranceAmount]]</f>
        <v>178.96</v>
      </c>
      <c r="K297" s="7"/>
    </row>
    <row r="298" spans="1:11" x14ac:dyDescent="0.3">
      <c r="A298" t="s">
        <v>449</v>
      </c>
      <c r="B298" t="s">
        <v>1198</v>
      </c>
      <c r="C298" s="3" t="s">
        <v>1824</v>
      </c>
      <c r="D298" s="7">
        <v>240.87</v>
      </c>
      <c r="E298" t="s">
        <v>1192</v>
      </c>
      <c r="F298" s="29">
        <v>0</v>
      </c>
      <c r="G298" t="str">
        <f>IF(Table6[[#This Row],[InsuranceCoverage]], "Yes", "No")</f>
        <v>No</v>
      </c>
      <c r="H298" s="7">
        <f>Table6[[#This Row],[InsuranceCoverage]]*Table6[[#This Row],[TotalBill]]</f>
        <v>0</v>
      </c>
      <c r="I298" s="7">
        <f>Table6[[#This Row],[TotalBill]]-Table6[[#This Row],[InsuranceAmount]]</f>
        <v>240.87</v>
      </c>
      <c r="K298" s="7"/>
    </row>
    <row r="299" spans="1:11" x14ac:dyDescent="0.3">
      <c r="A299" t="s">
        <v>450</v>
      </c>
      <c r="B299" t="s">
        <v>1196</v>
      </c>
      <c r="C299" s="3" t="s">
        <v>1893</v>
      </c>
      <c r="D299" s="7">
        <v>495.87</v>
      </c>
      <c r="E299" t="s">
        <v>1197</v>
      </c>
      <c r="F299" s="29">
        <v>0</v>
      </c>
      <c r="G299" t="str">
        <f>IF(Table6[[#This Row],[InsuranceCoverage]], "Yes", "No")</f>
        <v>No</v>
      </c>
      <c r="H299" s="7">
        <f>Table6[[#This Row],[InsuranceCoverage]]*Table6[[#This Row],[TotalBill]]</f>
        <v>0</v>
      </c>
      <c r="I299" s="7">
        <f>Table6[[#This Row],[TotalBill]]-Table6[[#This Row],[InsuranceAmount]]</f>
        <v>495.87</v>
      </c>
      <c r="K299" s="7"/>
    </row>
    <row r="300" spans="1:11" x14ac:dyDescent="0.3">
      <c r="A300" t="s">
        <v>451</v>
      </c>
      <c r="B300" t="s">
        <v>1202</v>
      </c>
      <c r="C300" s="3" t="s">
        <v>1736</v>
      </c>
      <c r="D300" s="7">
        <v>297.38</v>
      </c>
      <c r="E300" t="s">
        <v>1195</v>
      </c>
      <c r="F300" s="29">
        <v>0.75</v>
      </c>
      <c r="G300" t="str">
        <f>IF(Table6[[#This Row],[InsuranceCoverage]], "Yes", "No")</f>
        <v>Yes</v>
      </c>
      <c r="H300" s="7">
        <f>Table6[[#This Row],[InsuranceCoverage]]*Table6[[#This Row],[TotalBill]]</f>
        <v>223.035</v>
      </c>
      <c r="I300" s="7">
        <f>Table6[[#This Row],[TotalBill]]-Table6[[#This Row],[InsuranceAmount]]</f>
        <v>74.344999999999999</v>
      </c>
      <c r="K300" s="7"/>
    </row>
    <row r="301" spans="1:11" x14ac:dyDescent="0.3">
      <c r="A301" t="s">
        <v>452</v>
      </c>
      <c r="B301" t="s">
        <v>1201</v>
      </c>
      <c r="C301" s="3" t="s">
        <v>1894</v>
      </c>
      <c r="D301" s="7">
        <v>57.9</v>
      </c>
      <c r="E301" t="s">
        <v>1192</v>
      </c>
      <c r="F301" s="29">
        <v>0.5</v>
      </c>
      <c r="G301" t="str">
        <f>IF(Table6[[#This Row],[InsuranceCoverage]], "Yes", "No")</f>
        <v>Yes</v>
      </c>
      <c r="H301" s="7">
        <f>Table6[[#This Row],[InsuranceCoverage]]*Table6[[#This Row],[TotalBill]]</f>
        <v>28.95</v>
      </c>
      <c r="I301" s="7">
        <f>Table6[[#This Row],[TotalBill]]-Table6[[#This Row],[InsuranceAmount]]</f>
        <v>28.95</v>
      </c>
      <c r="K301" s="7"/>
    </row>
    <row r="302" spans="1:11" x14ac:dyDescent="0.3">
      <c r="A302" t="s">
        <v>453</v>
      </c>
      <c r="B302" t="s">
        <v>1198</v>
      </c>
      <c r="C302" s="3" t="s">
        <v>1895</v>
      </c>
      <c r="D302" s="7">
        <v>139.08000000000001</v>
      </c>
      <c r="E302" t="s">
        <v>1197</v>
      </c>
      <c r="F302" s="29">
        <v>0.5</v>
      </c>
      <c r="G302" t="str">
        <f>IF(Table6[[#This Row],[InsuranceCoverage]], "Yes", "No")</f>
        <v>Yes</v>
      </c>
      <c r="H302" s="7">
        <f>Table6[[#This Row],[InsuranceCoverage]]*Table6[[#This Row],[TotalBill]]</f>
        <v>69.540000000000006</v>
      </c>
      <c r="I302" s="7">
        <f>Table6[[#This Row],[TotalBill]]-Table6[[#This Row],[InsuranceAmount]]</f>
        <v>69.540000000000006</v>
      </c>
      <c r="K302" s="7"/>
    </row>
    <row r="303" spans="1:11" x14ac:dyDescent="0.3">
      <c r="A303" t="s">
        <v>454</v>
      </c>
      <c r="B303" t="s">
        <v>1201</v>
      </c>
      <c r="C303" s="3" t="s">
        <v>1896</v>
      </c>
      <c r="D303" s="7">
        <v>408.99</v>
      </c>
      <c r="E303" t="s">
        <v>1195</v>
      </c>
      <c r="F303" s="29">
        <v>0.25</v>
      </c>
      <c r="G303" t="str">
        <f>IF(Table6[[#This Row],[InsuranceCoverage]], "Yes", "No")</f>
        <v>Yes</v>
      </c>
      <c r="H303" s="7">
        <f>Table6[[#This Row],[InsuranceCoverage]]*Table6[[#This Row],[TotalBill]]</f>
        <v>102.2475</v>
      </c>
      <c r="I303" s="7">
        <f>Table6[[#This Row],[TotalBill]]-Table6[[#This Row],[InsuranceAmount]]</f>
        <v>306.74250000000001</v>
      </c>
      <c r="K303" s="7"/>
    </row>
    <row r="304" spans="1:11" x14ac:dyDescent="0.3">
      <c r="A304" t="s">
        <v>455</v>
      </c>
      <c r="B304" t="s">
        <v>1198</v>
      </c>
      <c r="C304" s="3" t="s">
        <v>1897</v>
      </c>
      <c r="D304" s="7">
        <v>410.86</v>
      </c>
      <c r="E304" t="s">
        <v>1195</v>
      </c>
      <c r="F304" s="29">
        <v>0.5</v>
      </c>
      <c r="G304" t="str">
        <f>IF(Table6[[#This Row],[InsuranceCoverage]], "Yes", "No")</f>
        <v>Yes</v>
      </c>
      <c r="H304" s="7">
        <f>Table6[[#This Row],[InsuranceCoverage]]*Table6[[#This Row],[TotalBill]]</f>
        <v>205.43</v>
      </c>
      <c r="I304" s="7">
        <f>Table6[[#This Row],[TotalBill]]-Table6[[#This Row],[InsuranceAmount]]</f>
        <v>205.43</v>
      </c>
      <c r="K304" s="7"/>
    </row>
    <row r="305" spans="1:11" x14ac:dyDescent="0.3">
      <c r="A305" t="s">
        <v>456</v>
      </c>
      <c r="B305" t="s">
        <v>1196</v>
      </c>
      <c r="C305" s="3" t="s">
        <v>1778</v>
      </c>
      <c r="D305" s="7">
        <v>149.15</v>
      </c>
      <c r="E305" t="s">
        <v>1197</v>
      </c>
      <c r="F305" s="29">
        <v>0.75</v>
      </c>
      <c r="G305" t="str">
        <f>IF(Table6[[#This Row],[InsuranceCoverage]], "Yes", "No")</f>
        <v>Yes</v>
      </c>
      <c r="H305" s="7">
        <f>Table6[[#This Row],[InsuranceCoverage]]*Table6[[#This Row],[TotalBill]]</f>
        <v>111.86250000000001</v>
      </c>
      <c r="I305" s="7">
        <f>Table6[[#This Row],[TotalBill]]-Table6[[#This Row],[InsuranceAmount]]</f>
        <v>37.287499999999994</v>
      </c>
      <c r="K305" s="7"/>
    </row>
    <row r="306" spans="1:11" x14ac:dyDescent="0.3">
      <c r="A306" t="s">
        <v>457</v>
      </c>
      <c r="B306" t="s">
        <v>1196</v>
      </c>
      <c r="C306" s="3" t="s">
        <v>1892</v>
      </c>
      <c r="D306" s="7">
        <v>225.03</v>
      </c>
      <c r="E306" t="s">
        <v>1195</v>
      </c>
      <c r="F306" s="29">
        <v>0.25</v>
      </c>
      <c r="G306" t="str">
        <f>IF(Table6[[#This Row],[InsuranceCoverage]], "Yes", "No")</f>
        <v>Yes</v>
      </c>
      <c r="H306" s="7">
        <f>Table6[[#This Row],[InsuranceCoverage]]*Table6[[#This Row],[TotalBill]]</f>
        <v>56.2575</v>
      </c>
      <c r="I306" s="7">
        <f>Table6[[#This Row],[TotalBill]]-Table6[[#This Row],[InsuranceAmount]]</f>
        <v>168.77250000000001</v>
      </c>
      <c r="K306" s="7"/>
    </row>
    <row r="307" spans="1:11" x14ac:dyDescent="0.3">
      <c r="A307" t="s">
        <v>458</v>
      </c>
      <c r="B307" t="s">
        <v>1196</v>
      </c>
      <c r="C307" s="3" t="s">
        <v>1898</v>
      </c>
      <c r="D307" s="7">
        <v>129.29</v>
      </c>
      <c r="E307" t="s">
        <v>1195</v>
      </c>
      <c r="F307" s="29">
        <v>0.25</v>
      </c>
      <c r="G307" t="str">
        <f>IF(Table6[[#This Row],[InsuranceCoverage]], "Yes", "No")</f>
        <v>Yes</v>
      </c>
      <c r="H307" s="7">
        <f>Table6[[#This Row],[InsuranceCoverage]]*Table6[[#This Row],[TotalBill]]</f>
        <v>32.322499999999998</v>
      </c>
      <c r="I307" s="7">
        <f>Table6[[#This Row],[TotalBill]]-Table6[[#This Row],[InsuranceAmount]]</f>
        <v>96.967500000000001</v>
      </c>
      <c r="K307" s="7"/>
    </row>
    <row r="308" spans="1:11" x14ac:dyDescent="0.3">
      <c r="A308" t="s">
        <v>459</v>
      </c>
      <c r="B308" t="s">
        <v>1202</v>
      </c>
      <c r="C308" s="3" t="s">
        <v>1876</v>
      </c>
      <c r="D308" s="7">
        <v>204.63</v>
      </c>
      <c r="E308" t="s">
        <v>1192</v>
      </c>
      <c r="F308" s="29">
        <v>0.75</v>
      </c>
      <c r="G308" t="str">
        <f>IF(Table6[[#This Row],[InsuranceCoverage]], "Yes", "No")</f>
        <v>Yes</v>
      </c>
      <c r="H308" s="7">
        <f>Table6[[#This Row],[InsuranceCoverage]]*Table6[[#This Row],[TotalBill]]</f>
        <v>153.4725</v>
      </c>
      <c r="I308" s="7">
        <f>Table6[[#This Row],[TotalBill]]-Table6[[#This Row],[InsuranceAmount]]</f>
        <v>51.157499999999999</v>
      </c>
      <c r="K308" s="7"/>
    </row>
    <row r="309" spans="1:11" x14ac:dyDescent="0.3">
      <c r="A309" t="s">
        <v>460</v>
      </c>
      <c r="B309" t="s">
        <v>1193</v>
      </c>
      <c r="C309" s="3" t="s">
        <v>1762</v>
      </c>
      <c r="D309" s="7">
        <v>163.27000000000001</v>
      </c>
      <c r="E309" t="s">
        <v>1197</v>
      </c>
      <c r="F309" s="29">
        <v>0.75</v>
      </c>
      <c r="G309" t="str">
        <f>IF(Table6[[#This Row],[InsuranceCoverage]], "Yes", "No")</f>
        <v>Yes</v>
      </c>
      <c r="H309" s="7">
        <f>Table6[[#This Row],[InsuranceCoverage]]*Table6[[#This Row],[TotalBill]]</f>
        <v>122.45250000000001</v>
      </c>
      <c r="I309" s="7">
        <f>Table6[[#This Row],[TotalBill]]-Table6[[#This Row],[InsuranceAmount]]</f>
        <v>40.817499999999995</v>
      </c>
      <c r="K309" s="7"/>
    </row>
    <row r="310" spans="1:11" x14ac:dyDescent="0.3">
      <c r="A310" t="s">
        <v>461</v>
      </c>
      <c r="B310" t="s">
        <v>1202</v>
      </c>
      <c r="C310" s="3" t="s">
        <v>1733</v>
      </c>
      <c r="D310" s="7">
        <v>362.49</v>
      </c>
      <c r="E310" t="s">
        <v>1197</v>
      </c>
      <c r="F310" s="29">
        <v>0</v>
      </c>
      <c r="G310" t="str">
        <f>IF(Table6[[#This Row],[InsuranceCoverage]], "Yes", "No")</f>
        <v>No</v>
      </c>
      <c r="H310" s="7">
        <f>Table6[[#This Row],[InsuranceCoverage]]*Table6[[#This Row],[TotalBill]]</f>
        <v>0</v>
      </c>
      <c r="I310" s="7">
        <f>Table6[[#This Row],[TotalBill]]-Table6[[#This Row],[InsuranceAmount]]</f>
        <v>362.49</v>
      </c>
      <c r="K310" s="7"/>
    </row>
    <row r="311" spans="1:11" x14ac:dyDescent="0.3">
      <c r="A311" t="s">
        <v>462</v>
      </c>
      <c r="B311" t="s">
        <v>1202</v>
      </c>
      <c r="C311" s="3" t="s">
        <v>1899</v>
      </c>
      <c r="D311" s="7">
        <v>255.89</v>
      </c>
      <c r="E311" t="s">
        <v>1197</v>
      </c>
      <c r="F311" s="29">
        <v>0.25</v>
      </c>
      <c r="G311" t="str">
        <f>IF(Table6[[#This Row],[InsuranceCoverage]], "Yes", "No")</f>
        <v>Yes</v>
      </c>
      <c r="H311" s="7">
        <f>Table6[[#This Row],[InsuranceCoverage]]*Table6[[#This Row],[TotalBill]]</f>
        <v>63.972499999999997</v>
      </c>
      <c r="I311" s="7">
        <f>Table6[[#This Row],[TotalBill]]-Table6[[#This Row],[InsuranceAmount]]</f>
        <v>191.91749999999999</v>
      </c>
      <c r="K311" s="7"/>
    </row>
    <row r="312" spans="1:11" x14ac:dyDescent="0.3">
      <c r="A312" t="s">
        <v>463</v>
      </c>
      <c r="B312" t="s">
        <v>1167</v>
      </c>
      <c r="C312" s="3" t="s">
        <v>1900</v>
      </c>
      <c r="D312" s="7">
        <v>394.23</v>
      </c>
      <c r="E312" t="s">
        <v>1197</v>
      </c>
      <c r="F312" s="29">
        <v>0.5</v>
      </c>
      <c r="G312" t="str">
        <f>IF(Table6[[#This Row],[InsuranceCoverage]], "Yes", "No")</f>
        <v>Yes</v>
      </c>
      <c r="H312" s="7">
        <f>Table6[[#This Row],[InsuranceCoverage]]*Table6[[#This Row],[TotalBill]]</f>
        <v>197.11500000000001</v>
      </c>
      <c r="I312" s="7">
        <f>Table6[[#This Row],[TotalBill]]-Table6[[#This Row],[InsuranceAmount]]</f>
        <v>197.11500000000001</v>
      </c>
      <c r="K312" s="7"/>
    </row>
    <row r="313" spans="1:11" x14ac:dyDescent="0.3">
      <c r="A313" t="s">
        <v>464</v>
      </c>
      <c r="B313" t="s">
        <v>1196</v>
      </c>
      <c r="C313" s="3" t="s">
        <v>1776</v>
      </c>
      <c r="D313" s="7">
        <v>421.11</v>
      </c>
      <c r="E313" t="s">
        <v>1192</v>
      </c>
      <c r="F313" s="29">
        <v>0.5</v>
      </c>
      <c r="G313" t="str">
        <f>IF(Table6[[#This Row],[InsuranceCoverage]], "Yes", "No")</f>
        <v>Yes</v>
      </c>
      <c r="H313" s="7">
        <f>Table6[[#This Row],[InsuranceCoverage]]*Table6[[#This Row],[TotalBill]]</f>
        <v>210.55500000000001</v>
      </c>
      <c r="I313" s="7">
        <f>Table6[[#This Row],[TotalBill]]-Table6[[#This Row],[InsuranceAmount]]</f>
        <v>210.55500000000001</v>
      </c>
      <c r="K313" s="7"/>
    </row>
    <row r="314" spans="1:11" x14ac:dyDescent="0.3">
      <c r="A314" t="s">
        <v>465</v>
      </c>
      <c r="B314" t="s">
        <v>1193</v>
      </c>
      <c r="C314" s="3" t="s">
        <v>1901</v>
      </c>
      <c r="D314" s="7">
        <v>486.5</v>
      </c>
      <c r="E314" t="s">
        <v>1197</v>
      </c>
      <c r="F314" s="29">
        <v>0.5</v>
      </c>
      <c r="G314" t="str">
        <f>IF(Table6[[#This Row],[InsuranceCoverage]], "Yes", "No")</f>
        <v>Yes</v>
      </c>
      <c r="H314" s="7">
        <f>Table6[[#This Row],[InsuranceCoverage]]*Table6[[#This Row],[TotalBill]]</f>
        <v>243.25</v>
      </c>
      <c r="I314" s="7">
        <f>Table6[[#This Row],[TotalBill]]-Table6[[#This Row],[InsuranceAmount]]</f>
        <v>243.25</v>
      </c>
      <c r="K314" s="7"/>
    </row>
    <row r="315" spans="1:11" x14ac:dyDescent="0.3">
      <c r="A315" t="s">
        <v>466</v>
      </c>
      <c r="B315" t="s">
        <v>1196</v>
      </c>
      <c r="C315" s="3" t="s">
        <v>1825</v>
      </c>
      <c r="D315" s="7">
        <v>179.13</v>
      </c>
      <c r="E315" t="s">
        <v>1192</v>
      </c>
      <c r="F315" s="29">
        <v>0.5</v>
      </c>
      <c r="G315" t="str">
        <f>IF(Table6[[#This Row],[InsuranceCoverage]], "Yes", "No")</f>
        <v>Yes</v>
      </c>
      <c r="H315" s="7">
        <f>Table6[[#This Row],[InsuranceCoverage]]*Table6[[#This Row],[TotalBill]]</f>
        <v>89.564999999999998</v>
      </c>
      <c r="I315" s="7">
        <f>Table6[[#This Row],[TotalBill]]-Table6[[#This Row],[InsuranceAmount]]</f>
        <v>89.564999999999998</v>
      </c>
      <c r="K315" s="7"/>
    </row>
    <row r="316" spans="1:11" x14ac:dyDescent="0.3">
      <c r="A316" t="s">
        <v>467</v>
      </c>
      <c r="B316" t="s">
        <v>1196</v>
      </c>
      <c r="C316" s="3" t="s">
        <v>1902</v>
      </c>
      <c r="D316" s="7">
        <v>145.33000000000001</v>
      </c>
      <c r="E316" t="s">
        <v>1197</v>
      </c>
      <c r="F316" s="29">
        <v>0.25</v>
      </c>
      <c r="G316" t="str">
        <f>IF(Table6[[#This Row],[InsuranceCoverage]], "Yes", "No")</f>
        <v>Yes</v>
      </c>
      <c r="H316" s="7">
        <f>Table6[[#This Row],[InsuranceCoverage]]*Table6[[#This Row],[TotalBill]]</f>
        <v>36.332500000000003</v>
      </c>
      <c r="I316" s="7">
        <f>Table6[[#This Row],[TotalBill]]-Table6[[#This Row],[InsuranceAmount]]</f>
        <v>108.9975</v>
      </c>
      <c r="K316" s="7"/>
    </row>
    <row r="317" spans="1:11" x14ac:dyDescent="0.3">
      <c r="A317" t="s">
        <v>468</v>
      </c>
      <c r="B317" t="s">
        <v>1167</v>
      </c>
      <c r="C317" s="3" t="s">
        <v>1726</v>
      </c>
      <c r="D317" s="7">
        <v>141.87</v>
      </c>
      <c r="E317" t="s">
        <v>1195</v>
      </c>
      <c r="F317" s="29">
        <v>0.5</v>
      </c>
      <c r="G317" t="str">
        <f>IF(Table6[[#This Row],[InsuranceCoverage]], "Yes", "No")</f>
        <v>Yes</v>
      </c>
      <c r="H317" s="7">
        <f>Table6[[#This Row],[InsuranceCoverage]]*Table6[[#This Row],[TotalBill]]</f>
        <v>70.935000000000002</v>
      </c>
      <c r="I317" s="7">
        <f>Table6[[#This Row],[TotalBill]]-Table6[[#This Row],[InsuranceAmount]]</f>
        <v>70.935000000000002</v>
      </c>
      <c r="K317" s="7"/>
    </row>
    <row r="318" spans="1:11" x14ac:dyDescent="0.3">
      <c r="A318" t="s">
        <v>469</v>
      </c>
      <c r="B318" t="s">
        <v>1167</v>
      </c>
      <c r="C318" s="3" t="s">
        <v>1678</v>
      </c>
      <c r="D318" s="7">
        <v>206.61</v>
      </c>
      <c r="E318" t="s">
        <v>1195</v>
      </c>
      <c r="F318" s="29">
        <v>0.25</v>
      </c>
      <c r="G318" t="str">
        <f>IF(Table6[[#This Row],[InsuranceCoverage]], "Yes", "No")</f>
        <v>Yes</v>
      </c>
      <c r="H318" s="7">
        <f>Table6[[#This Row],[InsuranceCoverage]]*Table6[[#This Row],[TotalBill]]</f>
        <v>51.652500000000003</v>
      </c>
      <c r="I318" s="7">
        <f>Table6[[#This Row],[TotalBill]]-Table6[[#This Row],[InsuranceAmount]]</f>
        <v>154.95750000000001</v>
      </c>
      <c r="K318" s="7"/>
    </row>
    <row r="319" spans="1:11" x14ac:dyDescent="0.3">
      <c r="A319" t="s">
        <v>470</v>
      </c>
      <c r="B319" t="s">
        <v>1198</v>
      </c>
      <c r="C319" s="3" t="s">
        <v>1777</v>
      </c>
      <c r="D319" s="7">
        <v>301.8</v>
      </c>
      <c r="E319" t="s">
        <v>1197</v>
      </c>
      <c r="F319" s="29">
        <v>0</v>
      </c>
      <c r="G319" t="str">
        <f>IF(Table6[[#This Row],[InsuranceCoverage]], "Yes", "No")</f>
        <v>No</v>
      </c>
      <c r="H319" s="7">
        <f>Table6[[#This Row],[InsuranceCoverage]]*Table6[[#This Row],[TotalBill]]</f>
        <v>0</v>
      </c>
      <c r="I319" s="7">
        <f>Table6[[#This Row],[TotalBill]]-Table6[[#This Row],[InsuranceAmount]]</f>
        <v>301.8</v>
      </c>
      <c r="K319" s="7"/>
    </row>
    <row r="320" spans="1:11" x14ac:dyDescent="0.3">
      <c r="A320" t="s">
        <v>471</v>
      </c>
      <c r="B320" t="s">
        <v>1201</v>
      </c>
      <c r="C320" s="3" t="s">
        <v>1833</v>
      </c>
      <c r="D320" s="7">
        <v>235.27</v>
      </c>
      <c r="E320" t="s">
        <v>1192</v>
      </c>
      <c r="F320" s="29">
        <v>0.25</v>
      </c>
      <c r="G320" t="str">
        <f>IF(Table6[[#This Row],[InsuranceCoverage]], "Yes", "No")</f>
        <v>Yes</v>
      </c>
      <c r="H320" s="7">
        <f>Table6[[#This Row],[InsuranceCoverage]]*Table6[[#This Row],[TotalBill]]</f>
        <v>58.817500000000003</v>
      </c>
      <c r="I320" s="7">
        <f>Table6[[#This Row],[TotalBill]]-Table6[[#This Row],[InsuranceAmount]]</f>
        <v>176.45250000000001</v>
      </c>
      <c r="K320" s="7"/>
    </row>
    <row r="321" spans="1:11" x14ac:dyDescent="0.3">
      <c r="A321" t="s">
        <v>472</v>
      </c>
      <c r="B321" t="s">
        <v>1201</v>
      </c>
      <c r="C321" s="3" t="s">
        <v>1903</v>
      </c>
      <c r="D321" s="7">
        <v>128.6</v>
      </c>
      <c r="E321" t="s">
        <v>1197</v>
      </c>
      <c r="F321" s="29">
        <v>0.75</v>
      </c>
      <c r="G321" t="str">
        <f>IF(Table6[[#This Row],[InsuranceCoverage]], "Yes", "No")</f>
        <v>Yes</v>
      </c>
      <c r="H321" s="7">
        <f>Table6[[#This Row],[InsuranceCoverage]]*Table6[[#This Row],[TotalBill]]</f>
        <v>96.449999999999989</v>
      </c>
      <c r="I321" s="7">
        <f>Table6[[#This Row],[TotalBill]]-Table6[[#This Row],[InsuranceAmount]]</f>
        <v>32.150000000000006</v>
      </c>
      <c r="K321" s="7"/>
    </row>
    <row r="322" spans="1:11" x14ac:dyDescent="0.3">
      <c r="A322" t="s">
        <v>473</v>
      </c>
      <c r="B322" t="s">
        <v>1201</v>
      </c>
      <c r="C322" s="3" t="s">
        <v>1904</v>
      </c>
      <c r="D322" s="7">
        <v>60.13</v>
      </c>
      <c r="E322" t="s">
        <v>1192</v>
      </c>
      <c r="F322" s="29">
        <v>0.75</v>
      </c>
      <c r="G322" t="str">
        <f>IF(Table6[[#This Row],[InsuranceCoverage]], "Yes", "No")</f>
        <v>Yes</v>
      </c>
      <c r="H322" s="7">
        <f>Table6[[#This Row],[InsuranceCoverage]]*Table6[[#This Row],[TotalBill]]</f>
        <v>45.097500000000004</v>
      </c>
      <c r="I322" s="7">
        <f>Table6[[#This Row],[TotalBill]]-Table6[[#This Row],[InsuranceAmount]]</f>
        <v>15.032499999999999</v>
      </c>
      <c r="K322" s="7"/>
    </row>
    <row r="323" spans="1:11" x14ac:dyDescent="0.3">
      <c r="A323" t="s">
        <v>474</v>
      </c>
      <c r="B323" t="s">
        <v>1198</v>
      </c>
      <c r="C323" s="3" t="s">
        <v>1822</v>
      </c>
      <c r="D323" s="7">
        <v>406.36</v>
      </c>
      <c r="E323" t="s">
        <v>1195</v>
      </c>
      <c r="F323" s="29">
        <v>0.25</v>
      </c>
      <c r="G323" t="str">
        <f>IF(Table6[[#This Row],[InsuranceCoverage]], "Yes", "No")</f>
        <v>Yes</v>
      </c>
      <c r="H323" s="7">
        <f>Table6[[#This Row],[InsuranceCoverage]]*Table6[[#This Row],[TotalBill]]</f>
        <v>101.59</v>
      </c>
      <c r="I323" s="7">
        <f>Table6[[#This Row],[TotalBill]]-Table6[[#This Row],[InsuranceAmount]]</f>
        <v>304.77</v>
      </c>
      <c r="K323" s="7"/>
    </row>
    <row r="324" spans="1:11" x14ac:dyDescent="0.3">
      <c r="A324" t="s">
        <v>475</v>
      </c>
      <c r="B324" t="s">
        <v>1196</v>
      </c>
      <c r="C324" s="3" t="s">
        <v>1905</v>
      </c>
      <c r="D324" s="7">
        <v>375.83</v>
      </c>
      <c r="E324" t="s">
        <v>1197</v>
      </c>
      <c r="F324" s="29">
        <v>0.25</v>
      </c>
      <c r="G324" t="str">
        <f>IF(Table6[[#This Row],[InsuranceCoverage]], "Yes", "No")</f>
        <v>Yes</v>
      </c>
      <c r="H324" s="7">
        <f>Table6[[#This Row],[InsuranceCoverage]]*Table6[[#This Row],[TotalBill]]</f>
        <v>93.957499999999996</v>
      </c>
      <c r="I324" s="7">
        <f>Table6[[#This Row],[TotalBill]]-Table6[[#This Row],[InsuranceAmount]]</f>
        <v>281.8725</v>
      </c>
      <c r="K324" s="7"/>
    </row>
    <row r="325" spans="1:11" x14ac:dyDescent="0.3">
      <c r="A325" t="s">
        <v>476</v>
      </c>
      <c r="B325" t="s">
        <v>1202</v>
      </c>
      <c r="C325" s="3" t="s">
        <v>1867</v>
      </c>
      <c r="D325" s="7">
        <v>359.24</v>
      </c>
      <c r="E325" t="s">
        <v>1197</v>
      </c>
      <c r="F325" s="29">
        <v>0.75</v>
      </c>
      <c r="G325" t="str">
        <f>IF(Table6[[#This Row],[InsuranceCoverage]], "Yes", "No")</f>
        <v>Yes</v>
      </c>
      <c r="H325" s="7">
        <f>Table6[[#This Row],[InsuranceCoverage]]*Table6[[#This Row],[TotalBill]]</f>
        <v>269.43</v>
      </c>
      <c r="I325" s="7">
        <f>Table6[[#This Row],[TotalBill]]-Table6[[#This Row],[InsuranceAmount]]</f>
        <v>89.81</v>
      </c>
      <c r="K325" s="7"/>
    </row>
    <row r="326" spans="1:11" x14ac:dyDescent="0.3">
      <c r="A326" t="s">
        <v>477</v>
      </c>
      <c r="B326" t="s">
        <v>1196</v>
      </c>
      <c r="C326" s="3" t="s">
        <v>1692</v>
      </c>
      <c r="D326" s="7">
        <v>247.68</v>
      </c>
      <c r="E326" t="s">
        <v>1195</v>
      </c>
      <c r="F326" s="29">
        <v>0.75</v>
      </c>
      <c r="G326" t="str">
        <f>IF(Table6[[#This Row],[InsuranceCoverage]], "Yes", "No")</f>
        <v>Yes</v>
      </c>
      <c r="H326" s="7">
        <f>Table6[[#This Row],[InsuranceCoverage]]*Table6[[#This Row],[TotalBill]]</f>
        <v>185.76</v>
      </c>
      <c r="I326" s="7">
        <f>Table6[[#This Row],[TotalBill]]-Table6[[#This Row],[InsuranceAmount]]</f>
        <v>61.920000000000016</v>
      </c>
      <c r="K326" s="7"/>
    </row>
    <row r="327" spans="1:11" x14ac:dyDescent="0.3">
      <c r="A327" t="s">
        <v>478</v>
      </c>
      <c r="B327" t="s">
        <v>1198</v>
      </c>
      <c r="C327" s="3" t="s">
        <v>1722</v>
      </c>
      <c r="D327" s="7">
        <v>389.7</v>
      </c>
      <c r="E327" t="s">
        <v>1195</v>
      </c>
      <c r="F327" s="29">
        <v>0.75</v>
      </c>
      <c r="G327" t="str">
        <f>IF(Table6[[#This Row],[InsuranceCoverage]], "Yes", "No")</f>
        <v>Yes</v>
      </c>
      <c r="H327" s="7">
        <f>Table6[[#This Row],[InsuranceCoverage]]*Table6[[#This Row],[TotalBill]]</f>
        <v>292.27499999999998</v>
      </c>
      <c r="I327" s="7">
        <f>Table6[[#This Row],[TotalBill]]-Table6[[#This Row],[InsuranceAmount]]</f>
        <v>97.425000000000011</v>
      </c>
      <c r="K327" s="7"/>
    </row>
    <row r="328" spans="1:11" x14ac:dyDescent="0.3">
      <c r="A328" t="s">
        <v>479</v>
      </c>
      <c r="B328" t="s">
        <v>1201</v>
      </c>
      <c r="C328" s="3" t="s">
        <v>1798</v>
      </c>
      <c r="D328" s="7">
        <v>365.23</v>
      </c>
      <c r="E328" t="s">
        <v>1192</v>
      </c>
      <c r="F328" s="29">
        <v>0</v>
      </c>
      <c r="G328" t="str">
        <f>IF(Table6[[#This Row],[InsuranceCoverage]], "Yes", "No")</f>
        <v>No</v>
      </c>
      <c r="H328" s="7">
        <f>Table6[[#This Row],[InsuranceCoverage]]*Table6[[#This Row],[TotalBill]]</f>
        <v>0</v>
      </c>
      <c r="I328" s="7">
        <f>Table6[[#This Row],[TotalBill]]-Table6[[#This Row],[InsuranceAmount]]</f>
        <v>365.23</v>
      </c>
      <c r="K328" s="7"/>
    </row>
    <row r="329" spans="1:11" x14ac:dyDescent="0.3">
      <c r="A329" t="s">
        <v>480</v>
      </c>
      <c r="B329" t="s">
        <v>1193</v>
      </c>
      <c r="C329" s="3" t="s">
        <v>1906</v>
      </c>
      <c r="D329" s="7">
        <v>268.16000000000003</v>
      </c>
      <c r="E329" t="s">
        <v>1192</v>
      </c>
      <c r="F329" s="29">
        <v>0.25</v>
      </c>
      <c r="G329" t="str">
        <f>IF(Table6[[#This Row],[InsuranceCoverage]], "Yes", "No")</f>
        <v>Yes</v>
      </c>
      <c r="H329" s="7">
        <f>Table6[[#This Row],[InsuranceCoverage]]*Table6[[#This Row],[TotalBill]]</f>
        <v>67.040000000000006</v>
      </c>
      <c r="I329" s="7">
        <f>Table6[[#This Row],[TotalBill]]-Table6[[#This Row],[InsuranceAmount]]</f>
        <v>201.12</v>
      </c>
      <c r="K329" s="7"/>
    </row>
    <row r="330" spans="1:11" x14ac:dyDescent="0.3">
      <c r="A330" t="s">
        <v>481</v>
      </c>
      <c r="B330" t="s">
        <v>1167</v>
      </c>
      <c r="C330" s="3" t="s">
        <v>1907</v>
      </c>
      <c r="D330" s="7">
        <v>263.64</v>
      </c>
      <c r="E330" t="s">
        <v>1195</v>
      </c>
      <c r="F330" s="29">
        <v>0.75</v>
      </c>
      <c r="G330" t="str">
        <f>IF(Table6[[#This Row],[InsuranceCoverage]], "Yes", "No")</f>
        <v>Yes</v>
      </c>
      <c r="H330" s="7">
        <f>Table6[[#This Row],[InsuranceCoverage]]*Table6[[#This Row],[TotalBill]]</f>
        <v>197.73</v>
      </c>
      <c r="I330" s="7">
        <f>Table6[[#This Row],[TotalBill]]-Table6[[#This Row],[InsuranceAmount]]</f>
        <v>65.91</v>
      </c>
      <c r="K330" s="7"/>
    </row>
    <row r="331" spans="1:11" x14ac:dyDescent="0.3">
      <c r="A331" t="s">
        <v>482</v>
      </c>
      <c r="B331" t="s">
        <v>1202</v>
      </c>
      <c r="C331" s="3" t="s">
        <v>1889</v>
      </c>
      <c r="D331" s="7">
        <v>346</v>
      </c>
      <c r="E331" t="s">
        <v>1197</v>
      </c>
      <c r="F331" s="29">
        <v>0.5</v>
      </c>
      <c r="G331" t="str">
        <f>IF(Table6[[#This Row],[InsuranceCoverage]], "Yes", "No")</f>
        <v>Yes</v>
      </c>
      <c r="H331" s="7">
        <f>Table6[[#This Row],[InsuranceCoverage]]*Table6[[#This Row],[TotalBill]]</f>
        <v>173</v>
      </c>
      <c r="I331" s="7">
        <f>Table6[[#This Row],[TotalBill]]-Table6[[#This Row],[InsuranceAmount]]</f>
        <v>173</v>
      </c>
      <c r="K331" s="7"/>
    </row>
    <row r="332" spans="1:11" x14ac:dyDescent="0.3">
      <c r="A332" t="s">
        <v>483</v>
      </c>
      <c r="B332" t="s">
        <v>1202</v>
      </c>
      <c r="C332" s="3" t="s">
        <v>1714</v>
      </c>
      <c r="D332" s="7">
        <v>421.16</v>
      </c>
      <c r="E332" t="s">
        <v>1197</v>
      </c>
      <c r="F332" s="29">
        <v>0.25</v>
      </c>
      <c r="G332" t="str">
        <f>IF(Table6[[#This Row],[InsuranceCoverage]], "Yes", "No")</f>
        <v>Yes</v>
      </c>
      <c r="H332" s="7">
        <f>Table6[[#This Row],[InsuranceCoverage]]*Table6[[#This Row],[TotalBill]]</f>
        <v>105.29</v>
      </c>
      <c r="I332" s="7">
        <f>Table6[[#This Row],[TotalBill]]-Table6[[#This Row],[InsuranceAmount]]</f>
        <v>315.87</v>
      </c>
      <c r="K332" s="7"/>
    </row>
    <row r="333" spans="1:11" x14ac:dyDescent="0.3">
      <c r="A333" t="s">
        <v>484</v>
      </c>
      <c r="B333" t="s">
        <v>1198</v>
      </c>
      <c r="C333" s="3" t="s">
        <v>1692</v>
      </c>
      <c r="D333" s="7">
        <v>370.85</v>
      </c>
      <c r="E333" t="s">
        <v>1195</v>
      </c>
      <c r="F333" s="29">
        <v>0.25</v>
      </c>
      <c r="G333" t="str">
        <f>IF(Table6[[#This Row],[InsuranceCoverage]], "Yes", "No")</f>
        <v>Yes</v>
      </c>
      <c r="H333" s="7">
        <f>Table6[[#This Row],[InsuranceCoverage]]*Table6[[#This Row],[TotalBill]]</f>
        <v>92.712500000000006</v>
      </c>
      <c r="I333" s="7">
        <f>Table6[[#This Row],[TotalBill]]-Table6[[#This Row],[InsuranceAmount]]</f>
        <v>278.13750000000005</v>
      </c>
      <c r="K333" s="7"/>
    </row>
    <row r="334" spans="1:11" x14ac:dyDescent="0.3">
      <c r="A334" t="s">
        <v>485</v>
      </c>
      <c r="B334" t="s">
        <v>1193</v>
      </c>
      <c r="C334" s="3" t="s">
        <v>1763</v>
      </c>
      <c r="D334" s="7">
        <v>206.59</v>
      </c>
      <c r="E334" t="s">
        <v>1192</v>
      </c>
      <c r="F334" s="29">
        <v>0</v>
      </c>
      <c r="G334" t="str">
        <f>IF(Table6[[#This Row],[InsuranceCoverage]], "Yes", "No")</f>
        <v>No</v>
      </c>
      <c r="H334" s="7">
        <f>Table6[[#This Row],[InsuranceCoverage]]*Table6[[#This Row],[TotalBill]]</f>
        <v>0</v>
      </c>
      <c r="I334" s="7">
        <f>Table6[[#This Row],[TotalBill]]-Table6[[#This Row],[InsuranceAmount]]</f>
        <v>206.59</v>
      </c>
      <c r="K334" s="7"/>
    </row>
    <row r="335" spans="1:11" x14ac:dyDescent="0.3">
      <c r="A335" t="s">
        <v>486</v>
      </c>
      <c r="B335" t="s">
        <v>1167</v>
      </c>
      <c r="C335" s="3" t="s">
        <v>1908</v>
      </c>
      <c r="D335" s="7">
        <v>185.42</v>
      </c>
      <c r="E335" t="s">
        <v>1195</v>
      </c>
      <c r="F335" s="29">
        <v>0.5</v>
      </c>
      <c r="G335" t="str">
        <f>IF(Table6[[#This Row],[InsuranceCoverage]], "Yes", "No")</f>
        <v>Yes</v>
      </c>
      <c r="H335" s="7">
        <f>Table6[[#This Row],[InsuranceCoverage]]*Table6[[#This Row],[TotalBill]]</f>
        <v>92.71</v>
      </c>
      <c r="I335" s="7">
        <f>Table6[[#This Row],[TotalBill]]-Table6[[#This Row],[InsuranceAmount]]</f>
        <v>92.71</v>
      </c>
      <c r="K335" s="7"/>
    </row>
    <row r="336" spans="1:11" x14ac:dyDescent="0.3">
      <c r="A336" t="s">
        <v>487</v>
      </c>
      <c r="B336" t="s">
        <v>1167</v>
      </c>
      <c r="C336" s="3" t="s">
        <v>1796</v>
      </c>
      <c r="D336" s="7">
        <v>244.17</v>
      </c>
      <c r="E336" t="s">
        <v>1195</v>
      </c>
      <c r="F336" s="29">
        <v>0.5</v>
      </c>
      <c r="G336" t="str">
        <f>IF(Table6[[#This Row],[InsuranceCoverage]], "Yes", "No")</f>
        <v>Yes</v>
      </c>
      <c r="H336" s="7">
        <f>Table6[[#This Row],[InsuranceCoverage]]*Table6[[#This Row],[TotalBill]]</f>
        <v>122.08499999999999</v>
      </c>
      <c r="I336" s="7">
        <f>Table6[[#This Row],[TotalBill]]-Table6[[#This Row],[InsuranceAmount]]</f>
        <v>122.08499999999999</v>
      </c>
      <c r="K336" s="7"/>
    </row>
    <row r="337" spans="1:11" x14ac:dyDescent="0.3">
      <c r="A337" t="s">
        <v>488</v>
      </c>
      <c r="B337" t="s">
        <v>1193</v>
      </c>
      <c r="C337" s="3" t="s">
        <v>1832</v>
      </c>
      <c r="D337" s="7">
        <v>423.06</v>
      </c>
      <c r="E337" t="s">
        <v>1197</v>
      </c>
      <c r="F337" s="29">
        <v>0</v>
      </c>
      <c r="G337" t="str">
        <f>IF(Table6[[#This Row],[InsuranceCoverage]], "Yes", "No")</f>
        <v>No</v>
      </c>
      <c r="H337" s="7">
        <f>Table6[[#This Row],[InsuranceCoverage]]*Table6[[#This Row],[TotalBill]]</f>
        <v>0</v>
      </c>
      <c r="I337" s="7">
        <f>Table6[[#This Row],[TotalBill]]-Table6[[#This Row],[InsuranceAmount]]</f>
        <v>423.06</v>
      </c>
      <c r="K337" s="7"/>
    </row>
    <row r="338" spans="1:11" x14ac:dyDescent="0.3">
      <c r="A338" t="s">
        <v>489</v>
      </c>
      <c r="B338" t="s">
        <v>1167</v>
      </c>
      <c r="C338" s="3" t="s">
        <v>1909</v>
      </c>
      <c r="D338" s="7">
        <v>146.06</v>
      </c>
      <c r="E338" t="s">
        <v>1195</v>
      </c>
      <c r="F338" s="29">
        <v>0.75</v>
      </c>
      <c r="G338" t="str">
        <f>IF(Table6[[#This Row],[InsuranceCoverage]], "Yes", "No")</f>
        <v>Yes</v>
      </c>
      <c r="H338" s="7">
        <f>Table6[[#This Row],[InsuranceCoverage]]*Table6[[#This Row],[TotalBill]]</f>
        <v>109.545</v>
      </c>
      <c r="I338" s="7">
        <f>Table6[[#This Row],[TotalBill]]-Table6[[#This Row],[InsuranceAmount]]</f>
        <v>36.515000000000001</v>
      </c>
      <c r="K338" s="7"/>
    </row>
    <row r="339" spans="1:11" x14ac:dyDescent="0.3">
      <c r="A339" t="s">
        <v>489</v>
      </c>
      <c r="B339" t="s">
        <v>1201</v>
      </c>
      <c r="C339" s="3" t="s">
        <v>1910</v>
      </c>
      <c r="D339" s="7">
        <v>153.82</v>
      </c>
      <c r="E339" t="s">
        <v>1197</v>
      </c>
      <c r="F339" s="29">
        <v>0.5</v>
      </c>
      <c r="G339" t="str">
        <f>IF(Table6[[#This Row],[InsuranceCoverage]], "Yes", "No")</f>
        <v>Yes</v>
      </c>
      <c r="H339" s="7">
        <f>Table6[[#This Row],[InsuranceCoverage]]*Table6[[#This Row],[TotalBill]]</f>
        <v>76.91</v>
      </c>
      <c r="I339" s="7">
        <f>Table6[[#This Row],[TotalBill]]-Table6[[#This Row],[InsuranceAmount]]</f>
        <v>76.91</v>
      </c>
      <c r="K339" s="7"/>
    </row>
    <row r="340" spans="1:11" x14ac:dyDescent="0.3">
      <c r="A340" t="s">
        <v>490</v>
      </c>
      <c r="B340" t="s">
        <v>1201</v>
      </c>
      <c r="C340" s="3" t="s">
        <v>1911</v>
      </c>
      <c r="D340" s="7">
        <v>191.77</v>
      </c>
      <c r="E340" t="s">
        <v>1197</v>
      </c>
      <c r="F340" s="29">
        <v>0.25</v>
      </c>
      <c r="G340" t="str">
        <f>IF(Table6[[#This Row],[InsuranceCoverage]], "Yes", "No")</f>
        <v>Yes</v>
      </c>
      <c r="H340" s="7">
        <f>Table6[[#This Row],[InsuranceCoverage]]*Table6[[#This Row],[TotalBill]]</f>
        <v>47.942500000000003</v>
      </c>
      <c r="I340" s="7">
        <f>Table6[[#This Row],[TotalBill]]-Table6[[#This Row],[InsuranceAmount]]</f>
        <v>143.82750000000001</v>
      </c>
      <c r="K340" s="7"/>
    </row>
    <row r="341" spans="1:11" x14ac:dyDescent="0.3">
      <c r="A341" t="s">
        <v>491</v>
      </c>
      <c r="B341" t="s">
        <v>1204</v>
      </c>
      <c r="C341" s="3" t="s">
        <v>1794</v>
      </c>
      <c r="D341" s="7">
        <v>60</v>
      </c>
      <c r="E341" t="s">
        <v>1197</v>
      </c>
      <c r="F341" s="29">
        <v>0.55000000000000004</v>
      </c>
      <c r="G341" t="str">
        <f>IF(Table6[[#This Row],[InsuranceCoverage]], "Yes", "No")</f>
        <v>Yes</v>
      </c>
      <c r="H341" s="7">
        <f>Table6[[#This Row],[InsuranceCoverage]]*Table6[[#This Row],[TotalBill]]</f>
        <v>33</v>
      </c>
      <c r="I341" s="7">
        <f>Table6[[#This Row],[TotalBill]]-Table6[[#This Row],[InsuranceAmount]]</f>
        <v>27</v>
      </c>
      <c r="K341" s="7"/>
    </row>
    <row r="342" spans="1:11" x14ac:dyDescent="0.3">
      <c r="A342" t="s">
        <v>492</v>
      </c>
      <c r="B342" t="s">
        <v>1202</v>
      </c>
      <c r="C342" s="3" t="s">
        <v>1855</v>
      </c>
      <c r="D342" s="7">
        <v>333.05</v>
      </c>
      <c r="E342" t="s">
        <v>1197</v>
      </c>
      <c r="F342" s="29">
        <v>0.75</v>
      </c>
      <c r="G342" t="str">
        <f>IF(Table6[[#This Row],[InsuranceCoverage]], "Yes", "No")</f>
        <v>Yes</v>
      </c>
      <c r="H342" s="7">
        <f>Table6[[#This Row],[InsuranceCoverage]]*Table6[[#This Row],[TotalBill]]</f>
        <v>249.78750000000002</v>
      </c>
      <c r="I342" s="7">
        <f>Table6[[#This Row],[TotalBill]]-Table6[[#This Row],[InsuranceAmount]]</f>
        <v>83.262499999999989</v>
      </c>
      <c r="K342" s="7"/>
    </row>
    <row r="343" spans="1:11" x14ac:dyDescent="0.3">
      <c r="A343" t="s">
        <v>493</v>
      </c>
      <c r="B343" t="s">
        <v>1201</v>
      </c>
      <c r="C343" s="3" t="s">
        <v>1747</v>
      </c>
      <c r="D343" s="7">
        <v>361.75</v>
      </c>
      <c r="E343" t="s">
        <v>1195</v>
      </c>
      <c r="F343" s="29">
        <v>0.75</v>
      </c>
      <c r="G343" t="str">
        <f>IF(Table6[[#This Row],[InsuranceCoverage]], "Yes", "No")</f>
        <v>Yes</v>
      </c>
      <c r="H343" s="7">
        <f>Table6[[#This Row],[InsuranceCoverage]]*Table6[[#This Row],[TotalBill]]</f>
        <v>271.3125</v>
      </c>
      <c r="I343" s="7">
        <f>Table6[[#This Row],[TotalBill]]-Table6[[#This Row],[InsuranceAmount]]</f>
        <v>90.4375</v>
      </c>
      <c r="K343" s="7"/>
    </row>
    <row r="344" spans="1:11" x14ac:dyDescent="0.3">
      <c r="A344" t="s">
        <v>494</v>
      </c>
      <c r="B344" t="s">
        <v>1196</v>
      </c>
      <c r="C344" s="3" t="s">
        <v>1706</v>
      </c>
      <c r="D344" s="7">
        <v>67.34</v>
      </c>
      <c r="E344" t="s">
        <v>1197</v>
      </c>
      <c r="F344" s="29">
        <v>0.75</v>
      </c>
      <c r="G344" t="str">
        <f>IF(Table6[[#This Row],[InsuranceCoverage]], "Yes", "No")</f>
        <v>Yes</v>
      </c>
      <c r="H344" s="7">
        <f>Table6[[#This Row],[InsuranceCoverage]]*Table6[[#This Row],[TotalBill]]</f>
        <v>50.505000000000003</v>
      </c>
      <c r="I344" s="7">
        <f>Table6[[#This Row],[TotalBill]]-Table6[[#This Row],[InsuranceAmount]]</f>
        <v>16.835000000000001</v>
      </c>
      <c r="K344" s="7"/>
    </row>
    <row r="345" spans="1:11" x14ac:dyDescent="0.3">
      <c r="A345" t="s">
        <v>495</v>
      </c>
      <c r="B345" t="s">
        <v>1202</v>
      </c>
      <c r="C345" s="3" t="s">
        <v>1912</v>
      </c>
      <c r="D345" s="7">
        <v>156.52000000000001</v>
      </c>
      <c r="E345" t="s">
        <v>1197</v>
      </c>
      <c r="F345" s="29">
        <v>0.5</v>
      </c>
      <c r="G345" t="str">
        <f>IF(Table6[[#This Row],[InsuranceCoverage]], "Yes", "No")</f>
        <v>Yes</v>
      </c>
      <c r="H345" s="7">
        <f>Table6[[#This Row],[InsuranceCoverage]]*Table6[[#This Row],[TotalBill]]</f>
        <v>78.260000000000005</v>
      </c>
      <c r="I345" s="7">
        <f>Table6[[#This Row],[TotalBill]]-Table6[[#This Row],[InsuranceAmount]]</f>
        <v>78.260000000000005</v>
      </c>
      <c r="K345" s="7"/>
    </row>
    <row r="346" spans="1:11" x14ac:dyDescent="0.3">
      <c r="A346" t="s">
        <v>496</v>
      </c>
      <c r="B346" t="s">
        <v>1167</v>
      </c>
      <c r="C346" s="3" t="s">
        <v>1743</v>
      </c>
      <c r="D346" s="7">
        <v>274.8</v>
      </c>
      <c r="E346" t="s">
        <v>1195</v>
      </c>
      <c r="F346" s="29">
        <v>0.25</v>
      </c>
      <c r="G346" t="str">
        <f>IF(Table6[[#This Row],[InsuranceCoverage]], "Yes", "No")</f>
        <v>Yes</v>
      </c>
      <c r="H346" s="7">
        <f>Table6[[#This Row],[InsuranceCoverage]]*Table6[[#This Row],[TotalBill]]</f>
        <v>68.7</v>
      </c>
      <c r="I346" s="7">
        <f>Table6[[#This Row],[TotalBill]]-Table6[[#This Row],[InsuranceAmount]]</f>
        <v>206.10000000000002</v>
      </c>
      <c r="K346" s="7"/>
    </row>
    <row r="347" spans="1:11" x14ac:dyDescent="0.3">
      <c r="A347" t="s">
        <v>497</v>
      </c>
      <c r="B347" t="s">
        <v>1167</v>
      </c>
      <c r="C347" s="3" t="s">
        <v>1913</v>
      </c>
      <c r="D347" s="7">
        <v>399</v>
      </c>
      <c r="E347" t="s">
        <v>1195</v>
      </c>
      <c r="F347" s="29">
        <v>0.75</v>
      </c>
      <c r="G347" t="str">
        <f>IF(Table6[[#This Row],[InsuranceCoverage]], "Yes", "No")</f>
        <v>Yes</v>
      </c>
      <c r="H347" s="7">
        <f>Table6[[#This Row],[InsuranceCoverage]]*Table6[[#This Row],[TotalBill]]</f>
        <v>299.25</v>
      </c>
      <c r="I347" s="7">
        <f>Table6[[#This Row],[TotalBill]]-Table6[[#This Row],[InsuranceAmount]]</f>
        <v>99.75</v>
      </c>
      <c r="K347" s="7"/>
    </row>
    <row r="348" spans="1:11" x14ac:dyDescent="0.3">
      <c r="A348" t="s">
        <v>498</v>
      </c>
      <c r="B348" t="s">
        <v>1202</v>
      </c>
      <c r="C348" s="3" t="s">
        <v>1814</v>
      </c>
      <c r="D348" s="7">
        <v>141.76</v>
      </c>
      <c r="E348" t="s">
        <v>1192</v>
      </c>
      <c r="F348" s="29">
        <v>0.25</v>
      </c>
      <c r="G348" t="str">
        <f>IF(Table6[[#This Row],[InsuranceCoverage]], "Yes", "No")</f>
        <v>Yes</v>
      </c>
      <c r="H348" s="7">
        <f>Table6[[#This Row],[InsuranceCoverage]]*Table6[[#This Row],[TotalBill]]</f>
        <v>35.44</v>
      </c>
      <c r="I348" s="7">
        <f>Table6[[#This Row],[TotalBill]]-Table6[[#This Row],[InsuranceAmount]]</f>
        <v>106.32</v>
      </c>
      <c r="K348" s="7"/>
    </row>
    <row r="349" spans="1:11" x14ac:dyDescent="0.3">
      <c r="A349" t="s">
        <v>499</v>
      </c>
      <c r="B349" t="s">
        <v>1167</v>
      </c>
      <c r="C349" s="3" t="s">
        <v>1892</v>
      </c>
      <c r="D349" s="7">
        <v>172.82</v>
      </c>
      <c r="E349" t="s">
        <v>1197</v>
      </c>
      <c r="F349" s="29">
        <v>0.5</v>
      </c>
      <c r="G349" t="str">
        <f>IF(Table6[[#This Row],[InsuranceCoverage]], "Yes", "No")</f>
        <v>Yes</v>
      </c>
      <c r="H349" s="7">
        <f>Table6[[#This Row],[InsuranceCoverage]]*Table6[[#This Row],[TotalBill]]</f>
        <v>86.41</v>
      </c>
      <c r="I349" s="7">
        <f>Table6[[#This Row],[TotalBill]]-Table6[[#This Row],[InsuranceAmount]]</f>
        <v>86.41</v>
      </c>
      <c r="K349" s="7"/>
    </row>
    <row r="350" spans="1:11" x14ac:dyDescent="0.3">
      <c r="A350" t="s">
        <v>500</v>
      </c>
      <c r="B350" t="s">
        <v>1167</v>
      </c>
      <c r="C350" s="3" t="s">
        <v>1914</v>
      </c>
      <c r="D350" s="7">
        <v>173</v>
      </c>
      <c r="E350" t="s">
        <v>1195</v>
      </c>
      <c r="F350" s="29">
        <v>0.5</v>
      </c>
      <c r="G350" t="str">
        <f>IF(Table6[[#This Row],[InsuranceCoverage]], "Yes", "No")</f>
        <v>Yes</v>
      </c>
      <c r="H350" s="7">
        <f>Table6[[#This Row],[InsuranceCoverage]]*Table6[[#This Row],[TotalBill]]</f>
        <v>86.5</v>
      </c>
      <c r="I350" s="7">
        <f>Table6[[#This Row],[TotalBill]]-Table6[[#This Row],[InsuranceAmount]]</f>
        <v>86.5</v>
      </c>
      <c r="K350" s="7"/>
    </row>
    <row r="351" spans="1:11" x14ac:dyDescent="0.3">
      <c r="A351" t="s">
        <v>501</v>
      </c>
      <c r="B351" t="s">
        <v>1193</v>
      </c>
      <c r="C351" s="3" t="s">
        <v>1892</v>
      </c>
      <c r="D351" s="7">
        <v>121.07</v>
      </c>
      <c r="E351" t="s">
        <v>1197</v>
      </c>
      <c r="F351" s="29">
        <v>0.25</v>
      </c>
      <c r="G351" t="str">
        <f>IF(Table6[[#This Row],[InsuranceCoverage]], "Yes", "No")</f>
        <v>Yes</v>
      </c>
      <c r="H351" s="7">
        <f>Table6[[#This Row],[InsuranceCoverage]]*Table6[[#This Row],[TotalBill]]</f>
        <v>30.267499999999998</v>
      </c>
      <c r="I351" s="7">
        <f>Table6[[#This Row],[TotalBill]]-Table6[[#This Row],[InsuranceAmount]]</f>
        <v>90.802499999999995</v>
      </c>
      <c r="K351" s="7"/>
    </row>
    <row r="352" spans="1:11" x14ac:dyDescent="0.3">
      <c r="A352" t="s">
        <v>502</v>
      </c>
      <c r="B352" t="s">
        <v>1193</v>
      </c>
      <c r="C352" s="3" t="s">
        <v>1915</v>
      </c>
      <c r="D352" s="7">
        <v>167.03</v>
      </c>
      <c r="E352" t="s">
        <v>1197</v>
      </c>
      <c r="F352" s="29">
        <v>0.75</v>
      </c>
      <c r="G352" t="str">
        <f>IF(Table6[[#This Row],[InsuranceCoverage]], "Yes", "No")</f>
        <v>Yes</v>
      </c>
      <c r="H352" s="7">
        <f>Table6[[#This Row],[InsuranceCoverage]]*Table6[[#This Row],[TotalBill]]</f>
        <v>125.27250000000001</v>
      </c>
      <c r="I352" s="7">
        <f>Table6[[#This Row],[TotalBill]]-Table6[[#This Row],[InsuranceAmount]]</f>
        <v>41.757499999999993</v>
      </c>
      <c r="K352" s="7"/>
    </row>
    <row r="353" spans="1:11" x14ac:dyDescent="0.3">
      <c r="A353" t="s">
        <v>503</v>
      </c>
      <c r="B353" t="s">
        <v>1201</v>
      </c>
      <c r="C353" s="3" t="s">
        <v>1916</v>
      </c>
      <c r="D353" s="7">
        <v>66.02</v>
      </c>
      <c r="E353" t="s">
        <v>1197</v>
      </c>
      <c r="F353" s="29">
        <v>0.25</v>
      </c>
      <c r="G353" t="str">
        <f>IF(Table6[[#This Row],[InsuranceCoverage]], "Yes", "No")</f>
        <v>Yes</v>
      </c>
      <c r="H353" s="7">
        <f>Table6[[#This Row],[InsuranceCoverage]]*Table6[[#This Row],[TotalBill]]</f>
        <v>16.504999999999999</v>
      </c>
      <c r="I353" s="7">
        <f>Table6[[#This Row],[TotalBill]]-Table6[[#This Row],[InsuranceAmount]]</f>
        <v>49.515000000000001</v>
      </c>
      <c r="K353" s="7"/>
    </row>
    <row r="354" spans="1:11" x14ac:dyDescent="0.3">
      <c r="A354" t="s">
        <v>504</v>
      </c>
      <c r="B354" t="s">
        <v>1198</v>
      </c>
      <c r="C354" s="3" t="s">
        <v>1836</v>
      </c>
      <c r="D354" s="7">
        <v>89.57</v>
      </c>
      <c r="E354" t="s">
        <v>1192</v>
      </c>
      <c r="F354" s="29">
        <v>0.25</v>
      </c>
      <c r="G354" t="str">
        <f>IF(Table6[[#This Row],[InsuranceCoverage]], "Yes", "No")</f>
        <v>Yes</v>
      </c>
      <c r="H354" s="7">
        <f>Table6[[#This Row],[InsuranceCoverage]]*Table6[[#This Row],[TotalBill]]</f>
        <v>22.392499999999998</v>
      </c>
      <c r="I354" s="7">
        <f>Table6[[#This Row],[TotalBill]]-Table6[[#This Row],[InsuranceAmount]]</f>
        <v>67.177499999999995</v>
      </c>
      <c r="K354" s="7"/>
    </row>
    <row r="355" spans="1:11" x14ac:dyDescent="0.3">
      <c r="A355" t="s">
        <v>505</v>
      </c>
      <c r="B355" t="s">
        <v>1196</v>
      </c>
      <c r="C355" s="3" t="s">
        <v>1914</v>
      </c>
      <c r="D355" s="7">
        <v>122.79</v>
      </c>
      <c r="E355" t="s">
        <v>1195</v>
      </c>
      <c r="F355" s="29">
        <v>0.5</v>
      </c>
      <c r="G355" t="str">
        <f>IF(Table6[[#This Row],[InsuranceCoverage]], "Yes", "No")</f>
        <v>Yes</v>
      </c>
      <c r="H355" s="7">
        <f>Table6[[#This Row],[InsuranceCoverage]]*Table6[[#This Row],[TotalBill]]</f>
        <v>61.395000000000003</v>
      </c>
      <c r="I355" s="7">
        <f>Table6[[#This Row],[TotalBill]]-Table6[[#This Row],[InsuranceAmount]]</f>
        <v>61.395000000000003</v>
      </c>
      <c r="K355" s="7"/>
    </row>
    <row r="356" spans="1:11" x14ac:dyDescent="0.3">
      <c r="A356" t="s">
        <v>506</v>
      </c>
      <c r="B356" t="s">
        <v>1201</v>
      </c>
      <c r="C356" s="3" t="s">
        <v>1917</v>
      </c>
      <c r="D356" s="7">
        <v>485.53</v>
      </c>
      <c r="E356" t="s">
        <v>1197</v>
      </c>
      <c r="F356" s="29">
        <v>0</v>
      </c>
      <c r="G356" t="str">
        <f>IF(Table6[[#This Row],[InsuranceCoverage]], "Yes", "No")</f>
        <v>No</v>
      </c>
      <c r="H356" s="7">
        <f>Table6[[#This Row],[InsuranceCoverage]]*Table6[[#This Row],[TotalBill]]</f>
        <v>0</v>
      </c>
      <c r="I356" s="7">
        <f>Table6[[#This Row],[TotalBill]]-Table6[[#This Row],[InsuranceAmount]]</f>
        <v>485.53</v>
      </c>
      <c r="K356" s="7"/>
    </row>
    <row r="357" spans="1:11" x14ac:dyDescent="0.3">
      <c r="A357" t="s">
        <v>507</v>
      </c>
      <c r="B357" t="s">
        <v>1193</v>
      </c>
      <c r="C357" s="3" t="s">
        <v>1918</v>
      </c>
      <c r="D357" s="7">
        <v>200.04</v>
      </c>
      <c r="E357" t="s">
        <v>1195</v>
      </c>
      <c r="F357" s="29">
        <v>0.25</v>
      </c>
      <c r="G357" t="str">
        <f>IF(Table6[[#This Row],[InsuranceCoverage]], "Yes", "No")</f>
        <v>Yes</v>
      </c>
      <c r="H357" s="7">
        <f>Table6[[#This Row],[InsuranceCoverage]]*Table6[[#This Row],[TotalBill]]</f>
        <v>50.01</v>
      </c>
      <c r="I357" s="7">
        <f>Table6[[#This Row],[TotalBill]]-Table6[[#This Row],[InsuranceAmount]]</f>
        <v>150.03</v>
      </c>
      <c r="K357" s="7"/>
    </row>
    <row r="358" spans="1:11" x14ac:dyDescent="0.3">
      <c r="A358" t="s">
        <v>508</v>
      </c>
      <c r="B358" t="s">
        <v>1167</v>
      </c>
      <c r="C358" s="3" t="s">
        <v>1888</v>
      </c>
      <c r="D358" s="7">
        <v>469.23</v>
      </c>
      <c r="E358" t="s">
        <v>1197</v>
      </c>
      <c r="F358" s="29">
        <v>0.25</v>
      </c>
      <c r="G358" t="str">
        <f>IF(Table6[[#This Row],[InsuranceCoverage]], "Yes", "No")</f>
        <v>Yes</v>
      </c>
      <c r="H358" s="7">
        <f>Table6[[#This Row],[InsuranceCoverage]]*Table6[[#This Row],[TotalBill]]</f>
        <v>117.3075</v>
      </c>
      <c r="I358" s="7">
        <f>Table6[[#This Row],[TotalBill]]-Table6[[#This Row],[InsuranceAmount]]</f>
        <v>351.92250000000001</v>
      </c>
      <c r="K358" s="7"/>
    </row>
    <row r="359" spans="1:11" x14ac:dyDescent="0.3">
      <c r="A359" t="s">
        <v>509</v>
      </c>
      <c r="B359" t="s">
        <v>1193</v>
      </c>
      <c r="C359" s="3" t="s">
        <v>1919</v>
      </c>
      <c r="D359" s="7">
        <v>470.55</v>
      </c>
      <c r="E359" t="s">
        <v>1195</v>
      </c>
      <c r="F359" s="29">
        <v>0</v>
      </c>
      <c r="G359" t="str">
        <f>IF(Table6[[#This Row],[InsuranceCoverage]], "Yes", "No")</f>
        <v>No</v>
      </c>
      <c r="H359" s="7">
        <f>Table6[[#This Row],[InsuranceCoverage]]*Table6[[#This Row],[TotalBill]]</f>
        <v>0</v>
      </c>
      <c r="I359" s="7">
        <f>Table6[[#This Row],[TotalBill]]-Table6[[#This Row],[InsuranceAmount]]</f>
        <v>470.55</v>
      </c>
      <c r="K359" s="7"/>
    </row>
    <row r="360" spans="1:11" x14ac:dyDescent="0.3">
      <c r="A360" t="s">
        <v>510</v>
      </c>
      <c r="B360" t="s">
        <v>1201</v>
      </c>
      <c r="C360" s="3" t="s">
        <v>1712</v>
      </c>
      <c r="D360" s="7">
        <v>246.22</v>
      </c>
      <c r="E360" t="s">
        <v>1192</v>
      </c>
      <c r="F360" s="29">
        <v>0</v>
      </c>
      <c r="G360" t="str">
        <f>IF(Table6[[#This Row],[InsuranceCoverage]], "Yes", "No")</f>
        <v>No</v>
      </c>
      <c r="H360" s="7">
        <f>Table6[[#This Row],[InsuranceCoverage]]*Table6[[#This Row],[TotalBill]]</f>
        <v>0</v>
      </c>
      <c r="I360" s="7">
        <f>Table6[[#This Row],[TotalBill]]-Table6[[#This Row],[InsuranceAmount]]</f>
        <v>246.22</v>
      </c>
      <c r="K360" s="7"/>
    </row>
    <row r="361" spans="1:11" x14ac:dyDescent="0.3">
      <c r="A361" t="s">
        <v>511</v>
      </c>
      <c r="B361" t="s">
        <v>1196</v>
      </c>
      <c r="C361" s="3" t="s">
        <v>1920</v>
      </c>
      <c r="D361" s="7">
        <v>132.26</v>
      </c>
      <c r="E361" t="s">
        <v>1197</v>
      </c>
      <c r="F361" s="29">
        <v>0.5</v>
      </c>
      <c r="G361" t="str">
        <f>IF(Table6[[#This Row],[InsuranceCoverage]], "Yes", "No")</f>
        <v>Yes</v>
      </c>
      <c r="H361" s="7">
        <f>Table6[[#This Row],[InsuranceCoverage]]*Table6[[#This Row],[TotalBill]]</f>
        <v>66.13</v>
      </c>
      <c r="I361" s="7">
        <f>Table6[[#This Row],[TotalBill]]-Table6[[#This Row],[InsuranceAmount]]</f>
        <v>66.13</v>
      </c>
      <c r="K361" s="7"/>
    </row>
    <row r="362" spans="1:11" x14ac:dyDescent="0.3">
      <c r="A362" t="s">
        <v>512</v>
      </c>
      <c r="B362" t="s">
        <v>1167</v>
      </c>
      <c r="C362" s="3" t="s">
        <v>1921</v>
      </c>
      <c r="D362" s="7">
        <v>76.47</v>
      </c>
      <c r="E362" t="s">
        <v>1197</v>
      </c>
      <c r="F362" s="29">
        <v>0.25</v>
      </c>
      <c r="G362" t="str">
        <f>IF(Table6[[#This Row],[InsuranceCoverage]], "Yes", "No")</f>
        <v>Yes</v>
      </c>
      <c r="H362" s="7">
        <f>Table6[[#This Row],[InsuranceCoverage]]*Table6[[#This Row],[TotalBill]]</f>
        <v>19.1175</v>
      </c>
      <c r="I362" s="7">
        <f>Table6[[#This Row],[TotalBill]]-Table6[[#This Row],[InsuranceAmount]]</f>
        <v>57.352499999999999</v>
      </c>
      <c r="K362" s="7"/>
    </row>
    <row r="363" spans="1:11" x14ac:dyDescent="0.3">
      <c r="A363" t="s">
        <v>513</v>
      </c>
      <c r="B363" t="s">
        <v>1193</v>
      </c>
      <c r="C363" s="3" t="s">
        <v>1889</v>
      </c>
      <c r="D363" s="7">
        <v>50.74</v>
      </c>
      <c r="E363" t="s">
        <v>1192</v>
      </c>
      <c r="F363" s="29">
        <v>0.5</v>
      </c>
      <c r="G363" t="str">
        <f>IF(Table6[[#This Row],[InsuranceCoverage]], "Yes", "No")</f>
        <v>Yes</v>
      </c>
      <c r="H363" s="7">
        <f>Table6[[#This Row],[InsuranceCoverage]]*Table6[[#This Row],[TotalBill]]</f>
        <v>25.37</v>
      </c>
      <c r="I363" s="7">
        <f>Table6[[#This Row],[TotalBill]]-Table6[[#This Row],[InsuranceAmount]]</f>
        <v>25.37</v>
      </c>
      <c r="K363" s="7"/>
    </row>
    <row r="364" spans="1:11" x14ac:dyDescent="0.3">
      <c r="A364" t="s">
        <v>514</v>
      </c>
      <c r="B364" t="s">
        <v>1167</v>
      </c>
      <c r="C364" s="3" t="s">
        <v>1922</v>
      </c>
      <c r="D364" s="7">
        <v>466.21</v>
      </c>
      <c r="E364" t="s">
        <v>1197</v>
      </c>
      <c r="F364" s="29">
        <v>0.5</v>
      </c>
      <c r="G364" t="str">
        <f>IF(Table6[[#This Row],[InsuranceCoverage]], "Yes", "No")</f>
        <v>Yes</v>
      </c>
      <c r="H364" s="7">
        <f>Table6[[#This Row],[InsuranceCoverage]]*Table6[[#This Row],[TotalBill]]</f>
        <v>233.10499999999999</v>
      </c>
      <c r="I364" s="7">
        <f>Table6[[#This Row],[TotalBill]]-Table6[[#This Row],[InsuranceAmount]]</f>
        <v>233.10499999999999</v>
      </c>
      <c r="K364" s="7"/>
    </row>
    <row r="365" spans="1:11" x14ac:dyDescent="0.3">
      <c r="A365" t="s">
        <v>515</v>
      </c>
      <c r="B365" t="s">
        <v>1198</v>
      </c>
      <c r="C365" s="3" t="s">
        <v>1850</v>
      </c>
      <c r="D365" s="7">
        <v>391.78</v>
      </c>
      <c r="E365" t="s">
        <v>1197</v>
      </c>
      <c r="F365" s="29">
        <v>0.25</v>
      </c>
      <c r="G365" t="str">
        <f>IF(Table6[[#This Row],[InsuranceCoverage]], "Yes", "No")</f>
        <v>Yes</v>
      </c>
      <c r="H365" s="7">
        <f>Table6[[#This Row],[InsuranceCoverage]]*Table6[[#This Row],[TotalBill]]</f>
        <v>97.944999999999993</v>
      </c>
      <c r="I365" s="7">
        <f>Table6[[#This Row],[TotalBill]]-Table6[[#This Row],[InsuranceAmount]]</f>
        <v>293.83499999999998</v>
      </c>
      <c r="K365" s="7"/>
    </row>
    <row r="366" spans="1:11" x14ac:dyDescent="0.3">
      <c r="A366" t="s">
        <v>516</v>
      </c>
      <c r="B366" t="s">
        <v>1196</v>
      </c>
      <c r="C366" s="3" t="s">
        <v>1923</v>
      </c>
      <c r="D366" s="7">
        <v>444.51</v>
      </c>
      <c r="E366" t="s">
        <v>1197</v>
      </c>
      <c r="F366" s="29">
        <v>0.5</v>
      </c>
      <c r="G366" t="str">
        <f>IF(Table6[[#This Row],[InsuranceCoverage]], "Yes", "No")</f>
        <v>Yes</v>
      </c>
      <c r="H366" s="7">
        <f>Table6[[#This Row],[InsuranceCoverage]]*Table6[[#This Row],[TotalBill]]</f>
        <v>222.255</v>
      </c>
      <c r="I366" s="7">
        <f>Table6[[#This Row],[TotalBill]]-Table6[[#This Row],[InsuranceAmount]]</f>
        <v>222.255</v>
      </c>
      <c r="K366" s="7"/>
    </row>
    <row r="367" spans="1:11" x14ac:dyDescent="0.3">
      <c r="A367" t="s">
        <v>517</v>
      </c>
      <c r="B367" t="s">
        <v>1196</v>
      </c>
      <c r="C367" s="3" t="s">
        <v>1792</v>
      </c>
      <c r="D367" s="7">
        <v>277.75</v>
      </c>
      <c r="E367" t="s">
        <v>1195</v>
      </c>
      <c r="F367" s="29">
        <v>0.5</v>
      </c>
      <c r="G367" t="str">
        <f>IF(Table6[[#This Row],[InsuranceCoverage]], "Yes", "No")</f>
        <v>Yes</v>
      </c>
      <c r="H367" s="7">
        <f>Table6[[#This Row],[InsuranceCoverage]]*Table6[[#This Row],[TotalBill]]</f>
        <v>138.875</v>
      </c>
      <c r="I367" s="7">
        <f>Table6[[#This Row],[TotalBill]]-Table6[[#This Row],[InsuranceAmount]]</f>
        <v>138.875</v>
      </c>
      <c r="K367" s="7"/>
    </row>
    <row r="368" spans="1:11" x14ac:dyDescent="0.3">
      <c r="A368" t="s">
        <v>518</v>
      </c>
      <c r="B368" t="s">
        <v>1201</v>
      </c>
      <c r="C368" s="3" t="s">
        <v>1892</v>
      </c>
      <c r="D368" s="7">
        <v>249.44</v>
      </c>
      <c r="E368" t="s">
        <v>1195</v>
      </c>
      <c r="F368" s="29">
        <v>0.5</v>
      </c>
      <c r="G368" t="str">
        <f>IF(Table6[[#This Row],[InsuranceCoverage]], "Yes", "No")</f>
        <v>Yes</v>
      </c>
      <c r="H368" s="7">
        <f>Table6[[#This Row],[InsuranceCoverage]]*Table6[[#This Row],[TotalBill]]</f>
        <v>124.72</v>
      </c>
      <c r="I368" s="7">
        <f>Table6[[#This Row],[TotalBill]]-Table6[[#This Row],[InsuranceAmount]]</f>
        <v>124.72</v>
      </c>
      <c r="K368" s="7"/>
    </row>
    <row r="369" spans="1:11" x14ac:dyDescent="0.3">
      <c r="A369" t="s">
        <v>519</v>
      </c>
      <c r="B369" t="s">
        <v>1167</v>
      </c>
      <c r="C369" s="3" t="s">
        <v>1924</v>
      </c>
      <c r="D369" s="7">
        <v>113.05</v>
      </c>
      <c r="E369" t="s">
        <v>1197</v>
      </c>
      <c r="F369" s="29">
        <v>0</v>
      </c>
      <c r="G369" t="str">
        <f>IF(Table6[[#This Row],[InsuranceCoverage]], "Yes", "No")</f>
        <v>No</v>
      </c>
      <c r="H369" s="7">
        <f>Table6[[#This Row],[InsuranceCoverage]]*Table6[[#This Row],[TotalBill]]</f>
        <v>0</v>
      </c>
      <c r="I369" s="7">
        <f>Table6[[#This Row],[TotalBill]]-Table6[[#This Row],[InsuranceAmount]]</f>
        <v>113.05</v>
      </c>
      <c r="K369" s="7"/>
    </row>
    <row r="370" spans="1:11" x14ac:dyDescent="0.3">
      <c r="A370" t="s">
        <v>520</v>
      </c>
      <c r="B370" t="s">
        <v>1196</v>
      </c>
      <c r="C370" s="3" t="s">
        <v>1722</v>
      </c>
      <c r="D370" s="7">
        <v>265.08</v>
      </c>
      <c r="E370" t="s">
        <v>1195</v>
      </c>
      <c r="F370" s="29">
        <v>0</v>
      </c>
      <c r="G370" t="str">
        <f>IF(Table6[[#This Row],[InsuranceCoverage]], "Yes", "No")</f>
        <v>No</v>
      </c>
      <c r="H370" s="7">
        <f>Table6[[#This Row],[InsuranceCoverage]]*Table6[[#This Row],[TotalBill]]</f>
        <v>0</v>
      </c>
      <c r="I370" s="7">
        <f>Table6[[#This Row],[TotalBill]]-Table6[[#This Row],[InsuranceAmount]]</f>
        <v>265.08</v>
      </c>
      <c r="K370" s="7"/>
    </row>
    <row r="371" spans="1:11" x14ac:dyDescent="0.3">
      <c r="A371" t="s">
        <v>521</v>
      </c>
      <c r="B371" t="s">
        <v>1202</v>
      </c>
      <c r="C371" s="3" t="s">
        <v>1854</v>
      </c>
      <c r="D371" s="7">
        <v>311.54000000000002</v>
      </c>
      <c r="E371" t="s">
        <v>1197</v>
      </c>
      <c r="F371" s="29">
        <v>0.5</v>
      </c>
      <c r="G371" t="str">
        <f>IF(Table6[[#This Row],[InsuranceCoverage]], "Yes", "No")</f>
        <v>Yes</v>
      </c>
      <c r="H371" s="7">
        <f>Table6[[#This Row],[InsuranceCoverage]]*Table6[[#This Row],[TotalBill]]</f>
        <v>155.77000000000001</v>
      </c>
      <c r="I371" s="7">
        <f>Table6[[#This Row],[TotalBill]]-Table6[[#This Row],[InsuranceAmount]]</f>
        <v>155.77000000000001</v>
      </c>
      <c r="K371" s="7"/>
    </row>
    <row r="372" spans="1:11" x14ac:dyDescent="0.3">
      <c r="A372" t="s">
        <v>522</v>
      </c>
      <c r="B372" t="s">
        <v>1202</v>
      </c>
      <c r="C372" s="3" t="s">
        <v>1786</v>
      </c>
      <c r="D372" s="7">
        <v>329.11</v>
      </c>
      <c r="E372" t="s">
        <v>1197</v>
      </c>
      <c r="F372" s="29">
        <v>0</v>
      </c>
      <c r="G372" t="str">
        <f>IF(Table6[[#This Row],[InsuranceCoverage]], "Yes", "No")</f>
        <v>No</v>
      </c>
      <c r="H372" s="7">
        <f>Table6[[#This Row],[InsuranceCoverage]]*Table6[[#This Row],[TotalBill]]</f>
        <v>0</v>
      </c>
      <c r="I372" s="7">
        <f>Table6[[#This Row],[TotalBill]]-Table6[[#This Row],[InsuranceAmount]]</f>
        <v>329.11</v>
      </c>
      <c r="K372" s="7"/>
    </row>
    <row r="373" spans="1:11" x14ac:dyDescent="0.3">
      <c r="A373" t="s">
        <v>523</v>
      </c>
      <c r="B373" t="s">
        <v>1196</v>
      </c>
      <c r="C373" s="3" t="s">
        <v>1769</v>
      </c>
      <c r="D373" s="7">
        <v>312.69</v>
      </c>
      <c r="E373" t="s">
        <v>1192</v>
      </c>
      <c r="F373" s="29">
        <v>0.75</v>
      </c>
      <c r="G373" t="str">
        <f>IF(Table6[[#This Row],[InsuranceCoverage]], "Yes", "No")</f>
        <v>Yes</v>
      </c>
      <c r="H373" s="7">
        <f>Table6[[#This Row],[InsuranceCoverage]]*Table6[[#This Row],[TotalBill]]</f>
        <v>234.51749999999998</v>
      </c>
      <c r="I373" s="7">
        <f>Table6[[#This Row],[TotalBill]]-Table6[[#This Row],[InsuranceAmount]]</f>
        <v>78.172500000000014</v>
      </c>
      <c r="K373" s="7"/>
    </row>
    <row r="374" spans="1:11" x14ac:dyDescent="0.3">
      <c r="A374" t="s">
        <v>524</v>
      </c>
      <c r="B374" t="s">
        <v>1198</v>
      </c>
      <c r="C374" s="3" t="s">
        <v>1732</v>
      </c>
      <c r="D374" s="7">
        <v>248.45</v>
      </c>
      <c r="E374" t="s">
        <v>1192</v>
      </c>
      <c r="F374" s="29">
        <v>0</v>
      </c>
      <c r="G374" t="str">
        <f>IF(Table6[[#This Row],[InsuranceCoverage]], "Yes", "No")</f>
        <v>No</v>
      </c>
      <c r="H374" s="7">
        <f>Table6[[#This Row],[InsuranceCoverage]]*Table6[[#This Row],[TotalBill]]</f>
        <v>0</v>
      </c>
      <c r="I374" s="7">
        <f>Table6[[#This Row],[TotalBill]]-Table6[[#This Row],[InsuranceAmount]]</f>
        <v>248.45</v>
      </c>
      <c r="K374" s="7"/>
    </row>
    <row r="375" spans="1:11" x14ac:dyDescent="0.3">
      <c r="A375" t="s">
        <v>525</v>
      </c>
      <c r="B375" t="s">
        <v>1196</v>
      </c>
      <c r="C375" s="3" t="s">
        <v>1922</v>
      </c>
      <c r="D375" s="7">
        <v>193.58</v>
      </c>
      <c r="E375" t="s">
        <v>1197</v>
      </c>
      <c r="F375" s="29">
        <v>0.25</v>
      </c>
      <c r="G375" t="str">
        <f>IF(Table6[[#This Row],[InsuranceCoverage]], "Yes", "No")</f>
        <v>Yes</v>
      </c>
      <c r="H375" s="7">
        <f>Table6[[#This Row],[InsuranceCoverage]]*Table6[[#This Row],[TotalBill]]</f>
        <v>48.395000000000003</v>
      </c>
      <c r="I375" s="7">
        <f>Table6[[#This Row],[TotalBill]]-Table6[[#This Row],[InsuranceAmount]]</f>
        <v>145.185</v>
      </c>
      <c r="K375" s="7"/>
    </row>
    <row r="376" spans="1:11" x14ac:dyDescent="0.3">
      <c r="A376" t="s">
        <v>526</v>
      </c>
      <c r="B376" t="s">
        <v>1202</v>
      </c>
      <c r="C376" s="3" t="s">
        <v>1924</v>
      </c>
      <c r="D376" s="7">
        <v>61.09</v>
      </c>
      <c r="E376" t="s">
        <v>1197</v>
      </c>
      <c r="F376" s="29">
        <v>0.25</v>
      </c>
      <c r="G376" t="str">
        <f>IF(Table6[[#This Row],[InsuranceCoverage]], "Yes", "No")</f>
        <v>Yes</v>
      </c>
      <c r="H376" s="7">
        <f>Table6[[#This Row],[InsuranceCoverage]]*Table6[[#This Row],[TotalBill]]</f>
        <v>15.272500000000001</v>
      </c>
      <c r="I376" s="7">
        <f>Table6[[#This Row],[TotalBill]]-Table6[[#This Row],[InsuranceAmount]]</f>
        <v>45.817500000000003</v>
      </c>
      <c r="K376" s="7"/>
    </row>
    <row r="377" spans="1:11" x14ac:dyDescent="0.3">
      <c r="A377" t="s">
        <v>527</v>
      </c>
      <c r="B377" t="s">
        <v>1198</v>
      </c>
      <c r="C377" s="3" t="s">
        <v>1753</v>
      </c>
      <c r="D377" s="7">
        <v>239.32</v>
      </c>
      <c r="E377" t="s">
        <v>1192</v>
      </c>
      <c r="F377" s="29">
        <v>0.25</v>
      </c>
      <c r="G377" t="str">
        <f>IF(Table6[[#This Row],[InsuranceCoverage]], "Yes", "No")</f>
        <v>Yes</v>
      </c>
      <c r="H377" s="7">
        <f>Table6[[#This Row],[InsuranceCoverage]]*Table6[[#This Row],[TotalBill]]</f>
        <v>59.83</v>
      </c>
      <c r="I377" s="7">
        <f>Table6[[#This Row],[TotalBill]]-Table6[[#This Row],[InsuranceAmount]]</f>
        <v>179.49</v>
      </c>
      <c r="K377" s="7"/>
    </row>
    <row r="378" spans="1:11" x14ac:dyDescent="0.3">
      <c r="A378" t="s">
        <v>528</v>
      </c>
      <c r="B378" t="s">
        <v>1196</v>
      </c>
      <c r="C378" s="3" t="s">
        <v>1843</v>
      </c>
      <c r="D378" s="7">
        <v>458.26</v>
      </c>
      <c r="E378" t="s">
        <v>1197</v>
      </c>
      <c r="F378" s="29">
        <v>0.5</v>
      </c>
      <c r="G378" t="str">
        <f>IF(Table6[[#This Row],[InsuranceCoverage]], "Yes", "No")</f>
        <v>Yes</v>
      </c>
      <c r="H378" s="7">
        <f>Table6[[#This Row],[InsuranceCoverage]]*Table6[[#This Row],[TotalBill]]</f>
        <v>229.13</v>
      </c>
      <c r="I378" s="7">
        <f>Table6[[#This Row],[TotalBill]]-Table6[[#This Row],[InsuranceAmount]]</f>
        <v>229.13</v>
      </c>
      <c r="K378" s="7"/>
    </row>
    <row r="379" spans="1:11" x14ac:dyDescent="0.3">
      <c r="A379" t="s">
        <v>529</v>
      </c>
      <c r="B379" t="s">
        <v>1167</v>
      </c>
      <c r="C379" s="3" t="s">
        <v>1790</v>
      </c>
      <c r="D379" s="7">
        <v>269.91000000000003</v>
      </c>
      <c r="E379" t="s">
        <v>1192</v>
      </c>
      <c r="F379" s="29">
        <v>0.25</v>
      </c>
      <c r="G379" t="str">
        <f>IF(Table6[[#This Row],[InsuranceCoverage]], "Yes", "No")</f>
        <v>Yes</v>
      </c>
      <c r="H379" s="7">
        <f>Table6[[#This Row],[InsuranceCoverage]]*Table6[[#This Row],[TotalBill]]</f>
        <v>67.477500000000006</v>
      </c>
      <c r="I379" s="7">
        <f>Table6[[#This Row],[TotalBill]]-Table6[[#This Row],[InsuranceAmount]]</f>
        <v>202.4325</v>
      </c>
      <c r="K379" s="7"/>
    </row>
    <row r="380" spans="1:11" x14ac:dyDescent="0.3">
      <c r="A380" t="s">
        <v>530</v>
      </c>
      <c r="B380" t="s">
        <v>1193</v>
      </c>
      <c r="C380" s="3" t="s">
        <v>1925</v>
      </c>
      <c r="D380" s="7">
        <v>232.47</v>
      </c>
      <c r="E380" t="s">
        <v>1195</v>
      </c>
      <c r="F380" s="29">
        <v>0.5</v>
      </c>
      <c r="G380" t="str">
        <f>IF(Table6[[#This Row],[InsuranceCoverage]], "Yes", "No")</f>
        <v>Yes</v>
      </c>
      <c r="H380" s="7">
        <f>Table6[[#This Row],[InsuranceCoverage]]*Table6[[#This Row],[TotalBill]]</f>
        <v>116.235</v>
      </c>
      <c r="I380" s="7">
        <f>Table6[[#This Row],[TotalBill]]-Table6[[#This Row],[InsuranceAmount]]</f>
        <v>116.235</v>
      </c>
      <c r="K380" s="7"/>
    </row>
    <row r="381" spans="1:11" x14ac:dyDescent="0.3">
      <c r="A381" t="s">
        <v>531</v>
      </c>
      <c r="B381" t="s">
        <v>1167</v>
      </c>
      <c r="C381" s="3" t="s">
        <v>1926</v>
      </c>
      <c r="D381" s="7">
        <v>54.82</v>
      </c>
      <c r="E381" t="s">
        <v>1195</v>
      </c>
      <c r="F381" s="29">
        <v>0</v>
      </c>
      <c r="G381" t="str">
        <f>IF(Table6[[#This Row],[InsuranceCoverage]], "Yes", "No")</f>
        <v>No</v>
      </c>
      <c r="H381" s="7">
        <f>Table6[[#This Row],[InsuranceCoverage]]*Table6[[#This Row],[TotalBill]]</f>
        <v>0</v>
      </c>
      <c r="I381" s="7">
        <f>Table6[[#This Row],[TotalBill]]-Table6[[#This Row],[InsuranceAmount]]</f>
        <v>54.82</v>
      </c>
      <c r="K381" s="7"/>
    </row>
    <row r="382" spans="1:11" x14ac:dyDescent="0.3">
      <c r="A382" t="s">
        <v>532</v>
      </c>
      <c r="B382" t="s">
        <v>1198</v>
      </c>
      <c r="C382" s="3" t="s">
        <v>1705</v>
      </c>
      <c r="D382" s="7">
        <v>493.62</v>
      </c>
      <c r="E382" t="s">
        <v>1195</v>
      </c>
      <c r="F382" s="29">
        <v>0.75</v>
      </c>
      <c r="G382" t="str">
        <f>IF(Table6[[#This Row],[InsuranceCoverage]], "Yes", "No")</f>
        <v>Yes</v>
      </c>
      <c r="H382" s="7">
        <f>Table6[[#This Row],[InsuranceCoverage]]*Table6[[#This Row],[TotalBill]]</f>
        <v>370.21500000000003</v>
      </c>
      <c r="I382" s="7">
        <f>Table6[[#This Row],[TotalBill]]-Table6[[#This Row],[InsuranceAmount]]</f>
        <v>123.40499999999997</v>
      </c>
      <c r="K382" s="7"/>
    </row>
    <row r="383" spans="1:11" x14ac:dyDescent="0.3">
      <c r="A383" t="s">
        <v>533</v>
      </c>
      <c r="B383" t="s">
        <v>1201</v>
      </c>
      <c r="C383" s="3" t="s">
        <v>1738</v>
      </c>
      <c r="D383" s="7">
        <v>209.4</v>
      </c>
      <c r="E383" t="s">
        <v>1195</v>
      </c>
      <c r="F383" s="29">
        <v>0.25</v>
      </c>
      <c r="G383" t="str">
        <f>IF(Table6[[#This Row],[InsuranceCoverage]], "Yes", "No")</f>
        <v>Yes</v>
      </c>
      <c r="H383" s="7">
        <f>Table6[[#This Row],[InsuranceCoverage]]*Table6[[#This Row],[TotalBill]]</f>
        <v>52.35</v>
      </c>
      <c r="I383" s="7">
        <f>Table6[[#This Row],[TotalBill]]-Table6[[#This Row],[InsuranceAmount]]</f>
        <v>157.05000000000001</v>
      </c>
      <c r="K383" s="7"/>
    </row>
    <row r="384" spans="1:11" x14ac:dyDescent="0.3">
      <c r="A384" t="s">
        <v>534</v>
      </c>
      <c r="B384" t="s">
        <v>1202</v>
      </c>
      <c r="C384" s="3" t="s">
        <v>1810</v>
      </c>
      <c r="D384" s="7">
        <v>362.8</v>
      </c>
      <c r="E384" t="s">
        <v>1197</v>
      </c>
      <c r="F384" s="29">
        <v>0.5</v>
      </c>
      <c r="G384" t="str">
        <f>IF(Table6[[#This Row],[InsuranceCoverage]], "Yes", "No")</f>
        <v>Yes</v>
      </c>
      <c r="H384" s="7">
        <f>Table6[[#This Row],[InsuranceCoverage]]*Table6[[#This Row],[TotalBill]]</f>
        <v>181.4</v>
      </c>
      <c r="I384" s="7">
        <f>Table6[[#This Row],[TotalBill]]-Table6[[#This Row],[InsuranceAmount]]</f>
        <v>181.4</v>
      </c>
      <c r="K384" s="7"/>
    </row>
    <row r="385" spans="1:11" x14ac:dyDescent="0.3">
      <c r="A385" t="s">
        <v>535</v>
      </c>
      <c r="B385" t="s">
        <v>1196</v>
      </c>
      <c r="C385" s="3" t="s">
        <v>1724</v>
      </c>
      <c r="D385" s="7">
        <v>177.98</v>
      </c>
      <c r="E385" t="s">
        <v>1197</v>
      </c>
      <c r="F385" s="29">
        <v>0.75</v>
      </c>
      <c r="G385" t="str">
        <f>IF(Table6[[#This Row],[InsuranceCoverage]], "Yes", "No")</f>
        <v>Yes</v>
      </c>
      <c r="H385" s="7">
        <f>Table6[[#This Row],[InsuranceCoverage]]*Table6[[#This Row],[TotalBill]]</f>
        <v>133.48499999999999</v>
      </c>
      <c r="I385" s="7">
        <f>Table6[[#This Row],[TotalBill]]-Table6[[#This Row],[InsuranceAmount]]</f>
        <v>44.495000000000005</v>
      </c>
      <c r="K385" s="7"/>
    </row>
    <row r="386" spans="1:11" x14ac:dyDescent="0.3">
      <c r="A386" t="s">
        <v>536</v>
      </c>
      <c r="B386" t="s">
        <v>1198</v>
      </c>
      <c r="C386" s="3" t="s">
        <v>1803</v>
      </c>
      <c r="D386" s="7">
        <v>225.64</v>
      </c>
      <c r="E386" t="s">
        <v>1197</v>
      </c>
      <c r="F386" s="29">
        <v>0.75</v>
      </c>
      <c r="G386" t="str">
        <f>IF(Table6[[#This Row],[InsuranceCoverage]], "Yes", "No")</f>
        <v>Yes</v>
      </c>
      <c r="H386" s="7">
        <f>Table6[[#This Row],[InsuranceCoverage]]*Table6[[#This Row],[TotalBill]]</f>
        <v>169.23</v>
      </c>
      <c r="I386" s="7">
        <f>Table6[[#This Row],[TotalBill]]-Table6[[#This Row],[InsuranceAmount]]</f>
        <v>56.41</v>
      </c>
      <c r="K386" s="7"/>
    </row>
    <row r="387" spans="1:11" x14ac:dyDescent="0.3">
      <c r="A387" t="s">
        <v>537</v>
      </c>
      <c r="B387" t="s">
        <v>1196</v>
      </c>
      <c r="C387" s="3" t="s">
        <v>1855</v>
      </c>
      <c r="D387" s="7">
        <v>255.69</v>
      </c>
      <c r="E387" t="s">
        <v>1197</v>
      </c>
      <c r="F387" s="29">
        <v>0.75</v>
      </c>
      <c r="G387" t="str">
        <f>IF(Table6[[#This Row],[InsuranceCoverage]], "Yes", "No")</f>
        <v>Yes</v>
      </c>
      <c r="H387" s="7">
        <f>Table6[[#This Row],[InsuranceCoverage]]*Table6[[#This Row],[TotalBill]]</f>
        <v>191.76749999999998</v>
      </c>
      <c r="I387" s="7">
        <f>Table6[[#This Row],[TotalBill]]-Table6[[#This Row],[InsuranceAmount]]</f>
        <v>63.922500000000014</v>
      </c>
      <c r="K387" s="7"/>
    </row>
    <row r="388" spans="1:11" x14ac:dyDescent="0.3">
      <c r="A388" t="s">
        <v>538</v>
      </c>
      <c r="B388" t="s">
        <v>1202</v>
      </c>
      <c r="C388" s="3" t="s">
        <v>1877</v>
      </c>
      <c r="D388" s="7">
        <v>294.91000000000003</v>
      </c>
      <c r="E388" t="s">
        <v>1197</v>
      </c>
      <c r="F388" s="29">
        <v>0.75</v>
      </c>
      <c r="G388" t="str">
        <f>IF(Table6[[#This Row],[InsuranceCoverage]], "Yes", "No")</f>
        <v>Yes</v>
      </c>
      <c r="H388" s="7">
        <f>Table6[[#This Row],[InsuranceCoverage]]*Table6[[#This Row],[TotalBill]]</f>
        <v>221.1825</v>
      </c>
      <c r="I388" s="7">
        <f>Table6[[#This Row],[TotalBill]]-Table6[[#This Row],[InsuranceAmount]]</f>
        <v>73.72750000000002</v>
      </c>
      <c r="K388" s="7"/>
    </row>
    <row r="389" spans="1:11" x14ac:dyDescent="0.3">
      <c r="A389" t="s">
        <v>539</v>
      </c>
      <c r="B389" t="s">
        <v>1198</v>
      </c>
      <c r="C389" s="3" t="s">
        <v>1927</v>
      </c>
      <c r="D389" s="7">
        <v>413.82</v>
      </c>
      <c r="E389" t="s">
        <v>1197</v>
      </c>
      <c r="F389" s="29">
        <v>0.25</v>
      </c>
      <c r="G389" t="str">
        <f>IF(Table6[[#This Row],[InsuranceCoverage]], "Yes", "No")</f>
        <v>Yes</v>
      </c>
      <c r="H389" s="7">
        <f>Table6[[#This Row],[InsuranceCoverage]]*Table6[[#This Row],[TotalBill]]</f>
        <v>103.455</v>
      </c>
      <c r="I389" s="7">
        <f>Table6[[#This Row],[TotalBill]]-Table6[[#This Row],[InsuranceAmount]]</f>
        <v>310.36500000000001</v>
      </c>
      <c r="K389" s="7"/>
    </row>
    <row r="390" spans="1:11" x14ac:dyDescent="0.3">
      <c r="A390" t="s">
        <v>540</v>
      </c>
      <c r="B390" t="s">
        <v>1167</v>
      </c>
      <c r="C390" s="3" t="s">
        <v>1796</v>
      </c>
      <c r="D390" s="7">
        <v>111.2</v>
      </c>
      <c r="E390" t="s">
        <v>1197</v>
      </c>
      <c r="F390" s="29">
        <v>0.5</v>
      </c>
      <c r="G390" t="str">
        <f>IF(Table6[[#This Row],[InsuranceCoverage]], "Yes", "No")</f>
        <v>Yes</v>
      </c>
      <c r="H390" s="7">
        <f>Table6[[#This Row],[InsuranceCoverage]]*Table6[[#This Row],[TotalBill]]</f>
        <v>55.6</v>
      </c>
      <c r="I390" s="7">
        <f>Table6[[#This Row],[TotalBill]]-Table6[[#This Row],[InsuranceAmount]]</f>
        <v>55.6</v>
      </c>
      <c r="K390" s="7"/>
    </row>
    <row r="391" spans="1:11" x14ac:dyDescent="0.3">
      <c r="A391" t="s">
        <v>541</v>
      </c>
      <c r="B391" t="s">
        <v>1196</v>
      </c>
      <c r="C391" s="3" t="s">
        <v>1719</v>
      </c>
      <c r="D391" s="7">
        <v>206.3</v>
      </c>
      <c r="E391" t="s">
        <v>1192</v>
      </c>
      <c r="F391" s="29">
        <v>0.75</v>
      </c>
      <c r="G391" t="str">
        <f>IF(Table6[[#This Row],[InsuranceCoverage]], "Yes", "No")</f>
        <v>Yes</v>
      </c>
      <c r="H391" s="7">
        <f>Table6[[#This Row],[InsuranceCoverage]]*Table6[[#This Row],[TotalBill]]</f>
        <v>154.72500000000002</v>
      </c>
      <c r="I391" s="7">
        <f>Table6[[#This Row],[TotalBill]]-Table6[[#This Row],[InsuranceAmount]]</f>
        <v>51.574999999999989</v>
      </c>
      <c r="K391" s="7"/>
    </row>
    <row r="392" spans="1:11" x14ac:dyDescent="0.3">
      <c r="A392" t="s">
        <v>542</v>
      </c>
      <c r="B392" t="s">
        <v>1198</v>
      </c>
      <c r="C392" s="3" t="s">
        <v>1928</v>
      </c>
      <c r="D392" s="7">
        <v>289.33</v>
      </c>
      <c r="E392" t="s">
        <v>1197</v>
      </c>
      <c r="F392" s="29">
        <v>0.75</v>
      </c>
      <c r="G392" t="str">
        <f>IF(Table6[[#This Row],[InsuranceCoverage]], "Yes", "No")</f>
        <v>Yes</v>
      </c>
      <c r="H392" s="7">
        <f>Table6[[#This Row],[InsuranceCoverage]]*Table6[[#This Row],[TotalBill]]</f>
        <v>216.9975</v>
      </c>
      <c r="I392" s="7">
        <f>Table6[[#This Row],[TotalBill]]-Table6[[#This Row],[InsuranceAmount]]</f>
        <v>72.332499999999982</v>
      </c>
      <c r="K392" s="7"/>
    </row>
    <row r="393" spans="1:11" x14ac:dyDescent="0.3">
      <c r="A393" t="s">
        <v>543</v>
      </c>
      <c r="B393" t="s">
        <v>1196</v>
      </c>
      <c r="C393" s="3" t="s">
        <v>1874</v>
      </c>
      <c r="D393" s="7">
        <v>277.92</v>
      </c>
      <c r="E393" t="s">
        <v>1197</v>
      </c>
      <c r="F393" s="29">
        <v>0.5</v>
      </c>
      <c r="G393" t="str">
        <f>IF(Table6[[#This Row],[InsuranceCoverage]], "Yes", "No")</f>
        <v>Yes</v>
      </c>
      <c r="H393" s="7">
        <f>Table6[[#This Row],[InsuranceCoverage]]*Table6[[#This Row],[TotalBill]]</f>
        <v>138.96</v>
      </c>
      <c r="I393" s="7">
        <f>Table6[[#This Row],[TotalBill]]-Table6[[#This Row],[InsuranceAmount]]</f>
        <v>138.96</v>
      </c>
      <c r="K393" s="7"/>
    </row>
    <row r="394" spans="1:11" x14ac:dyDescent="0.3">
      <c r="A394" t="s">
        <v>544</v>
      </c>
      <c r="B394" t="s">
        <v>1167</v>
      </c>
      <c r="C394" s="3" t="s">
        <v>1929</v>
      </c>
      <c r="D394" s="7">
        <v>439.96</v>
      </c>
      <c r="E394" t="s">
        <v>1192</v>
      </c>
      <c r="F394" s="29">
        <v>0.5</v>
      </c>
      <c r="G394" t="str">
        <f>IF(Table6[[#This Row],[InsuranceCoverage]], "Yes", "No")</f>
        <v>Yes</v>
      </c>
      <c r="H394" s="7">
        <f>Table6[[#This Row],[InsuranceCoverage]]*Table6[[#This Row],[TotalBill]]</f>
        <v>219.98</v>
      </c>
      <c r="I394" s="7">
        <f>Table6[[#This Row],[TotalBill]]-Table6[[#This Row],[InsuranceAmount]]</f>
        <v>219.98</v>
      </c>
      <c r="K394" s="7"/>
    </row>
    <row r="395" spans="1:11" x14ac:dyDescent="0.3">
      <c r="A395" t="s">
        <v>545</v>
      </c>
      <c r="B395" t="s">
        <v>1198</v>
      </c>
      <c r="C395" s="3" t="s">
        <v>1930</v>
      </c>
      <c r="D395" s="7">
        <v>347.85</v>
      </c>
      <c r="E395" t="s">
        <v>1197</v>
      </c>
      <c r="F395" s="29">
        <v>0.75</v>
      </c>
      <c r="G395" t="str">
        <f>IF(Table6[[#This Row],[InsuranceCoverage]], "Yes", "No")</f>
        <v>Yes</v>
      </c>
      <c r="H395" s="7">
        <f>Table6[[#This Row],[InsuranceCoverage]]*Table6[[#This Row],[TotalBill]]</f>
        <v>260.88750000000005</v>
      </c>
      <c r="I395" s="7">
        <f>Table6[[#This Row],[TotalBill]]-Table6[[#This Row],[InsuranceAmount]]</f>
        <v>86.962499999999977</v>
      </c>
      <c r="K395" s="7"/>
    </row>
    <row r="396" spans="1:11" x14ac:dyDescent="0.3">
      <c r="A396" t="s">
        <v>546</v>
      </c>
      <c r="B396" t="s">
        <v>1198</v>
      </c>
      <c r="C396" s="3" t="s">
        <v>1744</v>
      </c>
      <c r="D396" s="7">
        <v>337.43</v>
      </c>
      <c r="E396" t="s">
        <v>1197</v>
      </c>
      <c r="F396" s="29">
        <v>0.5</v>
      </c>
      <c r="G396" t="str">
        <f>IF(Table6[[#This Row],[InsuranceCoverage]], "Yes", "No")</f>
        <v>Yes</v>
      </c>
      <c r="H396" s="7">
        <f>Table6[[#This Row],[InsuranceCoverage]]*Table6[[#This Row],[TotalBill]]</f>
        <v>168.715</v>
      </c>
      <c r="I396" s="7">
        <f>Table6[[#This Row],[TotalBill]]-Table6[[#This Row],[InsuranceAmount]]</f>
        <v>168.715</v>
      </c>
      <c r="K396" s="7"/>
    </row>
    <row r="397" spans="1:11" x14ac:dyDescent="0.3">
      <c r="A397" t="s">
        <v>547</v>
      </c>
      <c r="B397" t="s">
        <v>1201</v>
      </c>
      <c r="C397" s="3" t="s">
        <v>1725</v>
      </c>
      <c r="D397" s="7">
        <v>300.01</v>
      </c>
      <c r="E397" t="s">
        <v>1192</v>
      </c>
      <c r="F397" s="29">
        <v>0.25</v>
      </c>
      <c r="G397" t="str">
        <f>IF(Table6[[#This Row],[InsuranceCoverage]], "Yes", "No")</f>
        <v>Yes</v>
      </c>
      <c r="H397" s="7">
        <f>Table6[[#This Row],[InsuranceCoverage]]*Table6[[#This Row],[TotalBill]]</f>
        <v>75.002499999999998</v>
      </c>
      <c r="I397" s="7">
        <f>Table6[[#This Row],[TotalBill]]-Table6[[#This Row],[InsuranceAmount]]</f>
        <v>225.00749999999999</v>
      </c>
      <c r="K397" s="7"/>
    </row>
    <row r="398" spans="1:11" x14ac:dyDescent="0.3">
      <c r="A398" t="s">
        <v>548</v>
      </c>
      <c r="B398" t="s">
        <v>1198</v>
      </c>
      <c r="C398" s="3" t="s">
        <v>1752</v>
      </c>
      <c r="D398" s="7">
        <v>457.38</v>
      </c>
      <c r="E398" t="s">
        <v>1192</v>
      </c>
      <c r="F398" s="29">
        <v>0.75</v>
      </c>
      <c r="G398" t="str">
        <f>IF(Table6[[#This Row],[InsuranceCoverage]], "Yes", "No")</f>
        <v>Yes</v>
      </c>
      <c r="H398" s="7">
        <f>Table6[[#This Row],[InsuranceCoverage]]*Table6[[#This Row],[TotalBill]]</f>
        <v>343.03499999999997</v>
      </c>
      <c r="I398" s="7">
        <f>Table6[[#This Row],[TotalBill]]-Table6[[#This Row],[InsuranceAmount]]</f>
        <v>114.34500000000003</v>
      </c>
      <c r="K398" s="7"/>
    </row>
    <row r="399" spans="1:11" x14ac:dyDescent="0.3">
      <c r="A399" t="s">
        <v>549</v>
      </c>
      <c r="B399" t="s">
        <v>1196</v>
      </c>
      <c r="C399" s="3" t="s">
        <v>1837</v>
      </c>
      <c r="D399" s="7">
        <v>140.81</v>
      </c>
      <c r="E399" t="s">
        <v>1195</v>
      </c>
      <c r="F399" s="29">
        <v>0</v>
      </c>
      <c r="G399" t="str">
        <f>IF(Table6[[#This Row],[InsuranceCoverage]], "Yes", "No")</f>
        <v>No</v>
      </c>
      <c r="H399" s="7">
        <f>Table6[[#This Row],[InsuranceCoverage]]*Table6[[#This Row],[TotalBill]]</f>
        <v>0</v>
      </c>
      <c r="I399" s="7">
        <f>Table6[[#This Row],[TotalBill]]-Table6[[#This Row],[InsuranceAmount]]</f>
        <v>140.81</v>
      </c>
      <c r="K399" s="7"/>
    </row>
    <row r="400" spans="1:11" x14ac:dyDescent="0.3">
      <c r="A400" t="s">
        <v>550</v>
      </c>
      <c r="B400" t="s">
        <v>1193</v>
      </c>
      <c r="C400" s="3" t="s">
        <v>1931</v>
      </c>
      <c r="D400" s="7">
        <v>482.61</v>
      </c>
      <c r="E400" t="s">
        <v>1195</v>
      </c>
      <c r="F400" s="29">
        <v>0.5</v>
      </c>
      <c r="G400" t="str">
        <f>IF(Table6[[#This Row],[InsuranceCoverage]], "Yes", "No")</f>
        <v>Yes</v>
      </c>
      <c r="H400" s="7">
        <f>Table6[[#This Row],[InsuranceCoverage]]*Table6[[#This Row],[TotalBill]]</f>
        <v>241.30500000000001</v>
      </c>
      <c r="I400" s="7">
        <f>Table6[[#This Row],[TotalBill]]-Table6[[#This Row],[InsuranceAmount]]</f>
        <v>241.30500000000001</v>
      </c>
      <c r="K400" s="7"/>
    </row>
    <row r="401" spans="1:11" x14ac:dyDescent="0.3">
      <c r="A401" t="s">
        <v>551</v>
      </c>
      <c r="B401" t="s">
        <v>1198</v>
      </c>
      <c r="C401" s="3" t="s">
        <v>1932</v>
      </c>
      <c r="D401" s="7">
        <v>271.29000000000002</v>
      </c>
      <c r="E401" t="s">
        <v>1197</v>
      </c>
      <c r="F401" s="29">
        <v>0.75</v>
      </c>
      <c r="G401" t="str">
        <f>IF(Table6[[#This Row],[InsuranceCoverage]], "Yes", "No")</f>
        <v>Yes</v>
      </c>
      <c r="H401" s="7">
        <f>Table6[[#This Row],[InsuranceCoverage]]*Table6[[#This Row],[TotalBill]]</f>
        <v>203.46750000000003</v>
      </c>
      <c r="I401" s="7">
        <f>Table6[[#This Row],[TotalBill]]-Table6[[#This Row],[InsuranceAmount]]</f>
        <v>67.822499999999991</v>
      </c>
      <c r="K401" s="7"/>
    </row>
    <row r="402" spans="1:11" x14ac:dyDescent="0.3">
      <c r="A402" t="s">
        <v>552</v>
      </c>
      <c r="B402" t="s">
        <v>1201</v>
      </c>
      <c r="C402" s="3" t="s">
        <v>1803</v>
      </c>
      <c r="D402" s="7">
        <v>188.95</v>
      </c>
      <c r="E402" t="s">
        <v>1195</v>
      </c>
      <c r="F402" s="29">
        <v>0.5</v>
      </c>
      <c r="G402" t="str">
        <f>IF(Table6[[#This Row],[InsuranceCoverage]], "Yes", "No")</f>
        <v>Yes</v>
      </c>
      <c r="H402" s="7">
        <f>Table6[[#This Row],[InsuranceCoverage]]*Table6[[#This Row],[TotalBill]]</f>
        <v>94.474999999999994</v>
      </c>
      <c r="I402" s="7">
        <f>Table6[[#This Row],[TotalBill]]-Table6[[#This Row],[InsuranceAmount]]</f>
        <v>94.474999999999994</v>
      </c>
      <c r="K402" s="7"/>
    </row>
    <row r="403" spans="1:11" x14ac:dyDescent="0.3">
      <c r="A403" t="s">
        <v>553</v>
      </c>
      <c r="B403" t="s">
        <v>1167</v>
      </c>
      <c r="C403" s="3" t="s">
        <v>1803</v>
      </c>
      <c r="D403" s="7">
        <v>100</v>
      </c>
      <c r="E403" t="s">
        <v>1195</v>
      </c>
      <c r="F403" s="29">
        <v>0.75</v>
      </c>
      <c r="G403" t="str">
        <f>IF(Table6[[#This Row],[InsuranceCoverage]], "Yes", "No")</f>
        <v>Yes</v>
      </c>
      <c r="H403" s="7">
        <f>Table6[[#This Row],[InsuranceCoverage]]*Table6[[#This Row],[TotalBill]]</f>
        <v>75</v>
      </c>
      <c r="I403" s="7">
        <f>Table6[[#This Row],[TotalBill]]-Table6[[#This Row],[InsuranceAmount]]</f>
        <v>25</v>
      </c>
      <c r="K403" s="7"/>
    </row>
    <row r="404" spans="1:11" x14ac:dyDescent="0.3">
      <c r="A404" t="s">
        <v>554</v>
      </c>
      <c r="B404" t="s">
        <v>1193</v>
      </c>
      <c r="C404" s="3" t="s">
        <v>1682</v>
      </c>
      <c r="D404" s="7">
        <v>271.26</v>
      </c>
      <c r="E404" t="s">
        <v>1197</v>
      </c>
      <c r="F404" s="29">
        <v>0.25</v>
      </c>
      <c r="G404" t="str">
        <f>IF(Table6[[#This Row],[InsuranceCoverage]], "Yes", "No")</f>
        <v>Yes</v>
      </c>
      <c r="H404" s="7">
        <f>Table6[[#This Row],[InsuranceCoverage]]*Table6[[#This Row],[TotalBill]]</f>
        <v>67.814999999999998</v>
      </c>
      <c r="I404" s="7">
        <f>Table6[[#This Row],[TotalBill]]-Table6[[#This Row],[InsuranceAmount]]</f>
        <v>203.44499999999999</v>
      </c>
      <c r="K404" s="7"/>
    </row>
    <row r="405" spans="1:11" x14ac:dyDescent="0.3">
      <c r="A405" t="s">
        <v>555</v>
      </c>
      <c r="B405" t="s">
        <v>1201</v>
      </c>
      <c r="C405" s="3" t="s">
        <v>1763</v>
      </c>
      <c r="D405" s="7">
        <v>96.04</v>
      </c>
      <c r="E405" t="s">
        <v>1197</v>
      </c>
      <c r="F405" s="29">
        <v>0.5</v>
      </c>
      <c r="G405" t="str">
        <f>IF(Table6[[#This Row],[InsuranceCoverage]], "Yes", "No")</f>
        <v>Yes</v>
      </c>
      <c r="H405" s="7">
        <f>Table6[[#This Row],[InsuranceCoverage]]*Table6[[#This Row],[TotalBill]]</f>
        <v>48.02</v>
      </c>
      <c r="I405" s="7">
        <f>Table6[[#This Row],[TotalBill]]-Table6[[#This Row],[InsuranceAmount]]</f>
        <v>48.02</v>
      </c>
      <c r="K405" s="7"/>
    </row>
    <row r="406" spans="1:11" x14ac:dyDescent="0.3">
      <c r="A406" t="s">
        <v>556</v>
      </c>
      <c r="B406" t="s">
        <v>1193</v>
      </c>
      <c r="C406" s="3" t="s">
        <v>1933</v>
      </c>
      <c r="D406" s="7">
        <v>67.17</v>
      </c>
      <c r="E406" t="s">
        <v>1192</v>
      </c>
      <c r="F406" s="29">
        <v>0</v>
      </c>
      <c r="G406" t="str">
        <f>IF(Table6[[#This Row],[InsuranceCoverage]], "Yes", "No")</f>
        <v>No</v>
      </c>
      <c r="H406" s="7">
        <f>Table6[[#This Row],[InsuranceCoverage]]*Table6[[#This Row],[TotalBill]]</f>
        <v>0</v>
      </c>
      <c r="I406" s="7">
        <f>Table6[[#This Row],[TotalBill]]-Table6[[#This Row],[InsuranceAmount]]</f>
        <v>67.17</v>
      </c>
      <c r="K406" s="7"/>
    </row>
    <row r="407" spans="1:11" x14ac:dyDescent="0.3">
      <c r="A407" t="s">
        <v>557</v>
      </c>
      <c r="B407" t="s">
        <v>1198</v>
      </c>
      <c r="C407" s="3" t="s">
        <v>1934</v>
      </c>
      <c r="D407" s="7">
        <v>445.51</v>
      </c>
      <c r="E407" t="s">
        <v>1195</v>
      </c>
      <c r="F407" s="29">
        <v>0.25</v>
      </c>
      <c r="G407" t="str">
        <f>IF(Table6[[#This Row],[InsuranceCoverage]], "Yes", "No")</f>
        <v>Yes</v>
      </c>
      <c r="H407" s="7">
        <f>Table6[[#This Row],[InsuranceCoverage]]*Table6[[#This Row],[TotalBill]]</f>
        <v>111.3775</v>
      </c>
      <c r="I407" s="7">
        <f>Table6[[#This Row],[TotalBill]]-Table6[[#This Row],[InsuranceAmount]]</f>
        <v>334.13249999999999</v>
      </c>
      <c r="K407" s="7"/>
    </row>
    <row r="408" spans="1:11" x14ac:dyDescent="0.3">
      <c r="A408" t="s">
        <v>558</v>
      </c>
      <c r="B408" t="s">
        <v>1201</v>
      </c>
      <c r="C408" s="3" t="s">
        <v>1699</v>
      </c>
      <c r="D408" s="7">
        <v>112.47</v>
      </c>
      <c r="E408" t="s">
        <v>1197</v>
      </c>
      <c r="F408" s="29">
        <v>0.25</v>
      </c>
      <c r="G408" t="str">
        <f>IF(Table6[[#This Row],[InsuranceCoverage]], "Yes", "No")</f>
        <v>Yes</v>
      </c>
      <c r="H408" s="7">
        <f>Table6[[#This Row],[InsuranceCoverage]]*Table6[[#This Row],[TotalBill]]</f>
        <v>28.1175</v>
      </c>
      <c r="I408" s="7">
        <f>Table6[[#This Row],[TotalBill]]-Table6[[#This Row],[InsuranceAmount]]</f>
        <v>84.352499999999992</v>
      </c>
      <c r="K408" s="7"/>
    </row>
    <row r="409" spans="1:11" x14ac:dyDescent="0.3">
      <c r="A409" t="s">
        <v>559</v>
      </c>
      <c r="B409" t="s">
        <v>1202</v>
      </c>
      <c r="C409" s="3" t="s">
        <v>1935</v>
      </c>
      <c r="D409" s="7">
        <v>449.54</v>
      </c>
      <c r="E409" t="s">
        <v>1197</v>
      </c>
      <c r="F409" s="29">
        <v>0.75</v>
      </c>
      <c r="G409" t="str">
        <f>IF(Table6[[#This Row],[InsuranceCoverage]], "Yes", "No")</f>
        <v>Yes</v>
      </c>
      <c r="H409" s="7">
        <f>Table6[[#This Row],[InsuranceCoverage]]*Table6[[#This Row],[TotalBill]]</f>
        <v>337.15500000000003</v>
      </c>
      <c r="I409" s="7">
        <f>Table6[[#This Row],[TotalBill]]-Table6[[#This Row],[InsuranceAmount]]</f>
        <v>112.38499999999999</v>
      </c>
      <c r="K409" s="7"/>
    </row>
    <row r="410" spans="1:11" x14ac:dyDescent="0.3">
      <c r="A410" t="s">
        <v>560</v>
      </c>
      <c r="B410" t="s">
        <v>1167</v>
      </c>
      <c r="C410" s="3" t="s">
        <v>1897</v>
      </c>
      <c r="D410" s="7">
        <v>349.5</v>
      </c>
      <c r="E410" t="s">
        <v>1197</v>
      </c>
      <c r="F410" s="29">
        <v>0.75</v>
      </c>
      <c r="G410" t="str">
        <f>IF(Table6[[#This Row],[InsuranceCoverage]], "Yes", "No")</f>
        <v>Yes</v>
      </c>
      <c r="H410" s="7">
        <f>Table6[[#This Row],[InsuranceCoverage]]*Table6[[#This Row],[TotalBill]]</f>
        <v>262.125</v>
      </c>
      <c r="I410" s="7">
        <f>Table6[[#This Row],[TotalBill]]-Table6[[#This Row],[InsuranceAmount]]</f>
        <v>87.375</v>
      </c>
      <c r="K410" s="7"/>
    </row>
    <row r="411" spans="1:11" x14ac:dyDescent="0.3">
      <c r="A411" t="s">
        <v>561</v>
      </c>
      <c r="B411" t="s">
        <v>1193</v>
      </c>
      <c r="C411" s="3" t="s">
        <v>1936</v>
      </c>
      <c r="D411" s="7">
        <v>90.19</v>
      </c>
      <c r="E411" t="s">
        <v>1195</v>
      </c>
      <c r="F411" s="29">
        <v>0.5</v>
      </c>
      <c r="G411" t="str">
        <f>IF(Table6[[#This Row],[InsuranceCoverage]], "Yes", "No")</f>
        <v>Yes</v>
      </c>
      <c r="H411" s="7">
        <f>Table6[[#This Row],[InsuranceCoverage]]*Table6[[#This Row],[TotalBill]]</f>
        <v>45.094999999999999</v>
      </c>
      <c r="I411" s="7">
        <f>Table6[[#This Row],[TotalBill]]-Table6[[#This Row],[InsuranceAmount]]</f>
        <v>45.094999999999999</v>
      </c>
      <c r="K411" s="7"/>
    </row>
    <row r="412" spans="1:11" x14ac:dyDescent="0.3">
      <c r="A412" t="s">
        <v>562</v>
      </c>
      <c r="B412" t="s">
        <v>1193</v>
      </c>
      <c r="C412" s="3" t="s">
        <v>1683</v>
      </c>
      <c r="D412" s="7">
        <v>352.46</v>
      </c>
      <c r="E412" t="s">
        <v>1195</v>
      </c>
      <c r="F412" s="29">
        <v>0.25</v>
      </c>
      <c r="G412" t="str">
        <f>IF(Table6[[#This Row],[InsuranceCoverage]], "Yes", "No")</f>
        <v>Yes</v>
      </c>
      <c r="H412" s="7">
        <f>Table6[[#This Row],[InsuranceCoverage]]*Table6[[#This Row],[TotalBill]]</f>
        <v>88.114999999999995</v>
      </c>
      <c r="I412" s="7">
        <f>Table6[[#This Row],[TotalBill]]-Table6[[#This Row],[InsuranceAmount]]</f>
        <v>264.34499999999997</v>
      </c>
      <c r="K412" s="7"/>
    </row>
    <row r="413" spans="1:11" x14ac:dyDescent="0.3">
      <c r="A413" t="s">
        <v>563</v>
      </c>
      <c r="B413" t="s">
        <v>1202</v>
      </c>
      <c r="C413" s="3" t="s">
        <v>1897</v>
      </c>
      <c r="D413" s="7">
        <v>276.52</v>
      </c>
      <c r="E413" t="s">
        <v>1195</v>
      </c>
      <c r="F413" s="29">
        <v>0.5</v>
      </c>
      <c r="G413" t="str">
        <f>IF(Table6[[#This Row],[InsuranceCoverage]], "Yes", "No")</f>
        <v>Yes</v>
      </c>
      <c r="H413" s="7">
        <f>Table6[[#This Row],[InsuranceCoverage]]*Table6[[#This Row],[TotalBill]]</f>
        <v>138.26</v>
      </c>
      <c r="I413" s="7">
        <f>Table6[[#This Row],[TotalBill]]-Table6[[#This Row],[InsuranceAmount]]</f>
        <v>138.26</v>
      </c>
      <c r="K413" s="7"/>
    </row>
    <row r="414" spans="1:11" x14ac:dyDescent="0.3">
      <c r="A414" t="s">
        <v>564</v>
      </c>
      <c r="B414" t="s">
        <v>1201</v>
      </c>
      <c r="C414" s="3" t="s">
        <v>1922</v>
      </c>
      <c r="D414" s="7">
        <v>428.01</v>
      </c>
      <c r="E414" t="s">
        <v>1192</v>
      </c>
      <c r="F414" s="29">
        <v>0.25</v>
      </c>
      <c r="G414" t="str">
        <f>IF(Table6[[#This Row],[InsuranceCoverage]], "Yes", "No")</f>
        <v>Yes</v>
      </c>
      <c r="H414" s="7">
        <f>Table6[[#This Row],[InsuranceCoverage]]*Table6[[#This Row],[TotalBill]]</f>
        <v>107.0025</v>
      </c>
      <c r="I414" s="7">
        <f>Table6[[#This Row],[TotalBill]]-Table6[[#This Row],[InsuranceAmount]]</f>
        <v>321.00749999999999</v>
      </c>
      <c r="K414" s="7"/>
    </row>
    <row r="415" spans="1:11" x14ac:dyDescent="0.3">
      <c r="A415" t="s">
        <v>565</v>
      </c>
      <c r="B415" t="s">
        <v>1167</v>
      </c>
      <c r="C415" s="3" t="s">
        <v>1731</v>
      </c>
      <c r="D415" s="7">
        <v>368.6</v>
      </c>
      <c r="E415" t="s">
        <v>1192</v>
      </c>
      <c r="F415" s="29">
        <v>0.5</v>
      </c>
      <c r="G415" t="str">
        <f>IF(Table6[[#This Row],[InsuranceCoverage]], "Yes", "No")</f>
        <v>Yes</v>
      </c>
      <c r="H415" s="7">
        <f>Table6[[#This Row],[InsuranceCoverage]]*Table6[[#This Row],[TotalBill]]</f>
        <v>184.3</v>
      </c>
      <c r="I415" s="7">
        <f>Table6[[#This Row],[TotalBill]]-Table6[[#This Row],[InsuranceAmount]]</f>
        <v>184.3</v>
      </c>
      <c r="K415" s="7"/>
    </row>
    <row r="416" spans="1:11" x14ac:dyDescent="0.3">
      <c r="A416" t="s">
        <v>566</v>
      </c>
      <c r="B416" t="s">
        <v>1193</v>
      </c>
      <c r="C416" s="3" t="s">
        <v>1861</v>
      </c>
      <c r="D416" s="7">
        <v>406.69</v>
      </c>
      <c r="E416" t="s">
        <v>1192</v>
      </c>
      <c r="F416" s="29">
        <v>0.75</v>
      </c>
      <c r="G416" t="str">
        <f>IF(Table6[[#This Row],[InsuranceCoverage]], "Yes", "No")</f>
        <v>Yes</v>
      </c>
      <c r="H416" s="7">
        <f>Table6[[#This Row],[InsuranceCoverage]]*Table6[[#This Row],[TotalBill]]</f>
        <v>305.01749999999998</v>
      </c>
      <c r="I416" s="7">
        <f>Table6[[#This Row],[TotalBill]]-Table6[[#This Row],[InsuranceAmount]]</f>
        <v>101.67250000000001</v>
      </c>
      <c r="K416" s="7"/>
    </row>
    <row r="417" spans="1:11" x14ac:dyDescent="0.3">
      <c r="A417" t="s">
        <v>567</v>
      </c>
      <c r="B417" t="s">
        <v>1198</v>
      </c>
      <c r="C417" s="3" t="s">
        <v>1937</v>
      </c>
      <c r="D417" s="7">
        <v>124.25</v>
      </c>
      <c r="E417" t="s">
        <v>1192</v>
      </c>
      <c r="F417" s="29">
        <v>0.25</v>
      </c>
      <c r="G417" t="str">
        <f>IF(Table6[[#This Row],[InsuranceCoverage]], "Yes", "No")</f>
        <v>Yes</v>
      </c>
      <c r="H417" s="7">
        <f>Table6[[#This Row],[InsuranceCoverage]]*Table6[[#This Row],[TotalBill]]</f>
        <v>31.0625</v>
      </c>
      <c r="I417" s="7">
        <f>Table6[[#This Row],[TotalBill]]-Table6[[#This Row],[InsuranceAmount]]</f>
        <v>93.1875</v>
      </c>
      <c r="K417" s="7"/>
    </row>
    <row r="418" spans="1:11" x14ac:dyDescent="0.3">
      <c r="A418" t="s">
        <v>568</v>
      </c>
      <c r="B418" t="s">
        <v>1201</v>
      </c>
      <c r="C418" s="3" t="s">
        <v>1938</v>
      </c>
      <c r="D418" s="7">
        <v>145.41999999999999</v>
      </c>
      <c r="E418" t="s">
        <v>1192</v>
      </c>
      <c r="F418" s="29">
        <v>0.5</v>
      </c>
      <c r="G418" t="str">
        <f>IF(Table6[[#This Row],[InsuranceCoverage]], "Yes", "No")</f>
        <v>Yes</v>
      </c>
      <c r="H418" s="7">
        <f>Table6[[#This Row],[InsuranceCoverage]]*Table6[[#This Row],[TotalBill]]</f>
        <v>72.709999999999994</v>
      </c>
      <c r="I418" s="7">
        <f>Table6[[#This Row],[TotalBill]]-Table6[[#This Row],[InsuranceAmount]]</f>
        <v>72.709999999999994</v>
      </c>
      <c r="K418" s="7"/>
    </row>
    <row r="419" spans="1:11" x14ac:dyDescent="0.3">
      <c r="A419" t="s">
        <v>569</v>
      </c>
      <c r="B419" t="s">
        <v>1193</v>
      </c>
      <c r="C419" s="3" t="s">
        <v>1789</v>
      </c>
      <c r="D419" s="7">
        <v>422.31</v>
      </c>
      <c r="E419" t="s">
        <v>1197</v>
      </c>
      <c r="F419" s="29">
        <v>0.5</v>
      </c>
      <c r="G419" t="str">
        <f>IF(Table6[[#This Row],[InsuranceCoverage]], "Yes", "No")</f>
        <v>Yes</v>
      </c>
      <c r="H419" s="7">
        <f>Table6[[#This Row],[InsuranceCoverage]]*Table6[[#This Row],[TotalBill]]</f>
        <v>211.155</v>
      </c>
      <c r="I419" s="7">
        <f>Table6[[#This Row],[TotalBill]]-Table6[[#This Row],[InsuranceAmount]]</f>
        <v>211.155</v>
      </c>
      <c r="K419" s="7"/>
    </row>
    <row r="420" spans="1:11" x14ac:dyDescent="0.3">
      <c r="A420" t="s">
        <v>570</v>
      </c>
      <c r="B420" t="s">
        <v>1198</v>
      </c>
      <c r="C420" s="3" t="s">
        <v>1850</v>
      </c>
      <c r="D420" s="7">
        <v>442.94</v>
      </c>
      <c r="E420" t="s">
        <v>1195</v>
      </c>
      <c r="F420" s="29">
        <v>0.5</v>
      </c>
      <c r="G420" t="str">
        <f>IF(Table6[[#This Row],[InsuranceCoverage]], "Yes", "No")</f>
        <v>Yes</v>
      </c>
      <c r="H420" s="7">
        <f>Table6[[#This Row],[InsuranceCoverage]]*Table6[[#This Row],[TotalBill]]</f>
        <v>221.47</v>
      </c>
      <c r="I420" s="7">
        <f>Table6[[#This Row],[TotalBill]]-Table6[[#This Row],[InsuranceAmount]]</f>
        <v>221.47</v>
      </c>
      <c r="K420" s="7"/>
    </row>
    <row r="421" spans="1:11" x14ac:dyDescent="0.3">
      <c r="A421" t="s">
        <v>571</v>
      </c>
      <c r="B421" t="s">
        <v>1167</v>
      </c>
      <c r="C421" s="3" t="s">
        <v>1817</v>
      </c>
      <c r="D421" s="7">
        <v>453.06</v>
      </c>
      <c r="E421" t="s">
        <v>1197</v>
      </c>
      <c r="F421" s="29">
        <v>0.25</v>
      </c>
      <c r="G421" t="str">
        <f>IF(Table6[[#This Row],[InsuranceCoverage]], "Yes", "No")</f>
        <v>Yes</v>
      </c>
      <c r="H421" s="7">
        <f>Table6[[#This Row],[InsuranceCoverage]]*Table6[[#This Row],[TotalBill]]</f>
        <v>113.265</v>
      </c>
      <c r="I421" s="7">
        <f>Table6[[#This Row],[TotalBill]]-Table6[[#This Row],[InsuranceAmount]]</f>
        <v>339.79500000000002</v>
      </c>
      <c r="K421" s="7"/>
    </row>
    <row r="422" spans="1:11" x14ac:dyDescent="0.3">
      <c r="A422" t="s">
        <v>572</v>
      </c>
      <c r="B422" t="s">
        <v>1198</v>
      </c>
      <c r="C422" s="3" t="s">
        <v>1939</v>
      </c>
      <c r="D422" s="7">
        <v>120.05</v>
      </c>
      <c r="E422" t="s">
        <v>1195</v>
      </c>
      <c r="F422" s="29">
        <v>0.75</v>
      </c>
      <c r="G422" t="str">
        <f>IF(Table6[[#This Row],[InsuranceCoverage]], "Yes", "No")</f>
        <v>Yes</v>
      </c>
      <c r="H422" s="7">
        <f>Table6[[#This Row],[InsuranceCoverage]]*Table6[[#This Row],[TotalBill]]</f>
        <v>90.037499999999994</v>
      </c>
      <c r="I422" s="7">
        <f>Table6[[#This Row],[TotalBill]]-Table6[[#This Row],[InsuranceAmount]]</f>
        <v>30.012500000000003</v>
      </c>
      <c r="K422" s="7"/>
    </row>
    <row r="423" spans="1:11" x14ac:dyDescent="0.3">
      <c r="A423" t="s">
        <v>573</v>
      </c>
      <c r="B423" t="s">
        <v>1167</v>
      </c>
      <c r="C423" s="3" t="s">
        <v>1764</v>
      </c>
      <c r="D423" s="7">
        <v>181.11</v>
      </c>
      <c r="E423" t="s">
        <v>1195</v>
      </c>
      <c r="F423" s="29">
        <v>0.25</v>
      </c>
      <c r="G423" t="str">
        <f>IF(Table6[[#This Row],[InsuranceCoverage]], "Yes", "No")</f>
        <v>Yes</v>
      </c>
      <c r="H423" s="7">
        <f>Table6[[#This Row],[InsuranceCoverage]]*Table6[[#This Row],[TotalBill]]</f>
        <v>45.277500000000003</v>
      </c>
      <c r="I423" s="7">
        <f>Table6[[#This Row],[TotalBill]]-Table6[[#This Row],[InsuranceAmount]]</f>
        <v>135.83250000000001</v>
      </c>
      <c r="K423" s="7"/>
    </row>
    <row r="424" spans="1:11" x14ac:dyDescent="0.3">
      <c r="A424" t="s">
        <v>574</v>
      </c>
      <c r="B424" t="s">
        <v>1193</v>
      </c>
      <c r="C424" s="3" t="s">
        <v>1864</v>
      </c>
      <c r="D424" s="7">
        <v>55.5</v>
      </c>
      <c r="E424" t="s">
        <v>1197</v>
      </c>
      <c r="F424" s="29">
        <v>0.25</v>
      </c>
      <c r="G424" t="str">
        <f>IF(Table6[[#This Row],[InsuranceCoverage]], "Yes", "No")</f>
        <v>Yes</v>
      </c>
      <c r="H424" s="7">
        <f>Table6[[#This Row],[InsuranceCoverage]]*Table6[[#This Row],[TotalBill]]</f>
        <v>13.875</v>
      </c>
      <c r="I424" s="7">
        <f>Table6[[#This Row],[TotalBill]]-Table6[[#This Row],[InsuranceAmount]]</f>
        <v>41.625</v>
      </c>
      <c r="K424" s="7"/>
    </row>
    <row r="425" spans="1:11" x14ac:dyDescent="0.3">
      <c r="A425" t="s">
        <v>575</v>
      </c>
      <c r="B425" t="s">
        <v>1202</v>
      </c>
      <c r="C425" s="3" t="s">
        <v>1940</v>
      </c>
      <c r="D425" s="7">
        <v>210.97</v>
      </c>
      <c r="E425" t="s">
        <v>1197</v>
      </c>
      <c r="F425" s="29">
        <v>0.75</v>
      </c>
      <c r="G425" t="str">
        <f>IF(Table6[[#This Row],[InsuranceCoverage]], "Yes", "No")</f>
        <v>Yes</v>
      </c>
      <c r="H425" s="7">
        <f>Table6[[#This Row],[InsuranceCoverage]]*Table6[[#This Row],[TotalBill]]</f>
        <v>158.22749999999999</v>
      </c>
      <c r="I425" s="7">
        <f>Table6[[#This Row],[TotalBill]]-Table6[[#This Row],[InsuranceAmount]]</f>
        <v>52.742500000000007</v>
      </c>
      <c r="K425" s="7"/>
    </row>
    <row r="426" spans="1:11" x14ac:dyDescent="0.3">
      <c r="A426" t="s">
        <v>576</v>
      </c>
      <c r="B426" t="s">
        <v>1193</v>
      </c>
      <c r="C426" s="3" t="s">
        <v>1941</v>
      </c>
      <c r="D426" s="7">
        <v>223.22</v>
      </c>
      <c r="E426" t="s">
        <v>1197</v>
      </c>
      <c r="F426" s="29">
        <v>0</v>
      </c>
      <c r="G426" t="str">
        <f>IF(Table6[[#This Row],[InsuranceCoverage]], "Yes", "No")</f>
        <v>No</v>
      </c>
      <c r="H426" s="7">
        <f>Table6[[#This Row],[InsuranceCoverage]]*Table6[[#This Row],[TotalBill]]</f>
        <v>0</v>
      </c>
      <c r="I426" s="7">
        <f>Table6[[#This Row],[TotalBill]]-Table6[[#This Row],[InsuranceAmount]]</f>
        <v>223.22</v>
      </c>
      <c r="K426" s="7"/>
    </row>
    <row r="427" spans="1:11" x14ac:dyDescent="0.3">
      <c r="A427" t="s">
        <v>577</v>
      </c>
      <c r="B427" t="s">
        <v>1198</v>
      </c>
      <c r="C427" s="3" t="s">
        <v>1789</v>
      </c>
      <c r="D427" s="7">
        <v>76.19</v>
      </c>
      <c r="E427" t="s">
        <v>1197</v>
      </c>
      <c r="F427" s="29">
        <v>0.5</v>
      </c>
      <c r="G427" t="str">
        <f>IF(Table6[[#This Row],[InsuranceCoverage]], "Yes", "No")</f>
        <v>Yes</v>
      </c>
      <c r="H427" s="7">
        <f>Table6[[#This Row],[InsuranceCoverage]]*Table6[[#This Row],[TotalBill]]</f>
        <v>38.094999999999999</v>
      </c>
      <c r="I427" s="7">
        <f>Table6[[#This Row],[TotalBill]]-Table6[[#This Row],[InsuranceAmount]]</f>
        <v>38.094999999999999</v>
      </c>
      <c r="K427" s="7"/>
    </row>
    <row r="428" spans="1:11" x14ac:dyDescent="0.3">
      <c r="A428" t="s">
        <v>578</v>
      </c>
      <c r="B428" t="s">
        <v>1198</v>
      </c>
      <c r="C428" s="3" t="s">
        <v>1942</v>
      </c>
      <c r="D428" s="7">
        <v>385.06</v>
      </c>
      <c r="E428" t="s">
        <v>1197</v>
      </c>
      <c r="F428" s="29">
        <v>0.75</v>
      </c>
      <c r="G428" t="str">
        <f>IF(Table6[[#This Row],[InsuranceCoverage]], "Yes", "No")</f>
        <v>Yes</v>
      </c>
      <c r="H428" s="7">
        <f>Table6[[#This Row],[InsuranceCoverage]]*Table6[[#This Row],[TotalBill]]</f>
        <v>288.79500000000002</v>
      </c>
      <c r="I428" s="7">
        <f>Table6[[#This Row],[TotalBill]]-Table6[[#This Row],[InsuranceAmount]]</f>
        <v>96.264999999999986</v>
      </c>
      <c r="K428" s="7"/>
    </row>
    <row r="429" spans="1:11" x14ac:dyDescent="0.3">
      <c r="A429" t="s">
        <v>579</v>
      </c>
      <c r="B429" t="s">
        <v>1201</v>
      </c>
      <c r="C429" s="3" t="s">
        <v>1943</v>
      </c>
      <c r="D429" s="7">
        <v>269.95999999999998</v>
      </c>
      <c r="E429" t="s">
        <v>1197</v>
      </c>
      <c r="F429" s="29">
        <v>0</v>
      </c>
      <c r="G429" t="str">
        <f>IF(Table6[[#This Row],[InsuranceCoverage]], "Yes", "No")</f>
        <v>No</v>
      </c>
      <c r="H429" s="7">
        <f>Table6[[#This Row],[InsuranceCoverage]]*Table6[[#This Row],[TotalBill]]</f>
        <v>0</v>
      </c>
      <c r="I429" s="7">
        <f>Table6[[#This Row],[TotalBill]]-Table6[[#This Row],[InsuranceAmount]]</f>
        <v>269.95999999999998</v>
      </c>
      <c r="K429" s="7"/>
    </row>
    <row r="430" spans="1:11" x14ac:dyDescent="0.3">
      <c r="A430" t="s">
        <v>580</v>
      </c>
      <c r="B430" t="s">
        <v>1167</v>
      </c>
      <c r="C430" s="3" t="s">
        <v>1944</v>
      </c>
      <c r="D430" s="7">
        <v>222.64</v>
      </c>
      <c r="E430" t="s">
        <v>1197</v>
      </c>
      <c r="F430" s="29">
        <v>0.25</v>
      </c>
      <c r="G430" t="str">
        <f>IF(Table6[[#This Row],[InsuranceCoverage]], "Yes", "No")</f>
        <v>Yes</v>
      </c>
      <c r="H430" s="7">
        <f>Table6[[#This Row],[InsuranceCoverage]]*Table6[[#This Row],[TotalBill]]</f>
        <v>55.66</v>
      </c>
      <c r="I430" s="7">
        <f>Table6[[#This Row],[TotalBill]]-Table6[[#This Row],[InsuranceAmount]]</f>
        <v>166.98</v>
      </c>
      <c r="K430" s="7"/>
    </row>
    <row r="431" spans="1:11" x14ac:dyDescent="0.3">
      <c r="A431" t="s">
        <v>581</v>
      </c>
      <c r="B431" t="s">
        <v>1193</v>
      </c>
      <c r="C431" s="3" t="s">
        <v>1809</v>
      </c>
      <c r="D431" s="7">
        <v>107.53</v>
      </c>
      <c r="E431" t="s">
        <v>1197</v>
      </c>
      <c r="F431" s="29">
        <v>0.5</v>
      </c>
      <c r="G431" t="str">
        <f>IF(Table6[[#This Row],[InsuranceCoverage]], "Yes", "No")</f>
        <v>Yes</v>
      </c>
      <c r="H431" s="7">
        <f>Table6[[#This Row],[InsuranceCoverage]]*Table6[[#This Row],[TotalBill]]</f>
        <v>53.765000000000001</v>
      </c>
      <c r="I431" s="7">
        <f>Table6[[#This Row],[TotalBill]]-Table6[[#This Row],[InsuranceAmount]]</f>
        <v>53.765000000000001</v>
      </c>
      <c r="K431" s="7"/>
    </row>
    <row r="432" spans="1:11" x14ac:dyDescent="0.3">
      <c r="A432" t="s">
        <v>582</v>
      </c>
      <c r="B432" t="s">
        <v>1196</v>
      </c>
      <c r="C432" s="3" t="s">
        <v>1766</v>
      </c>
      <c r="D432" s="7">
        <v>493.87</v>
      </c>
      <c r="E432" t="s">
        <v>1195</v>
      </c>
      <c r="F432" s="29">
        <v>0.75</v>
      </c>
      <c r="G432" t="str">
        <f>IF(Table6[[#This Row],[InsuranceCoverage]], "Yes", "No")</f>
        <v>Yes</v>
      </c>
      <c r="H432" s="7">
        <f>Table6[[#This Row],[InsuranceCoverage]]*Table6[[#This Row],[TotalBill]]</f>
        <v>370.40250000000003</v>
      </c>
      <c r="I432" s="7">
        <f>Table6[[#This Row],[TotalBill]]-Table6[[#This Row],[InsuranceAmount]]</f>
        <v>123.46749999999997</v>
      </c>
      <c r="K432" s="7"/>
    </row>
    <row r="433" spans="1:11" x14ac:dyDescent="0.3">
      <c r="A433" t="s">
        <v>583</v>
      </c>
      <c r="B433" t="s">
        <v>1198</v>
      </c>
      <c r="C433" s="3" t="s">
        <v>1945</v>
      </c>
      <c r="D433" s="7">
        <v>84.6</v>
      </c>
      <c r="E433" t="s">
        <v>1195</v>
      </c>
      <c r="F433" s="29">
        <v>0.25</v>
      </c>
      <c r="G433" t="str">
        <f>IF(Table6[[#This Row],[InsuranceCoverage]], "Yes", "No")</f>
        <v>Yes</v>
      </c>
      <c r="H433" s="7">
        <f>Table6[[#This Row],[InsuranceCoverage]]*Table6[[#This Row],[TotalBill]]</f>
        <v>21.15</v>
      </c>
      <c r="I433" s="7">
        <f>Table6[[#This Row],[TotalBill]]-Table6[[#This Row],[InsuranceAmount]]</f>
        <v>63.449999999999996</v>
      </c>
      <c r="K433" s="7"/>
    </row>
    <row r="434" spans="1:11" x14ac:dyDescent="0.3">
      <c r="A434" t="s">
        <v>584</v>
      </c>
      <c r="B434" t="s">
        <v>1201</v>
      </c>
      <c r="C434" s="3" t="s">
        <v>1946</v>
      </c>
      <c r="D434" s="7">
        <v>71.58</v>
      </c>
      <c r="E434" t="s">
        <v>1192</v>
      </c>
      <c r="F434" s="29">
        <v>0.75</v>
      </c>
      <c r="G434" t="str">
        <f>IF(Table6[[#This Row],[InsuranceCoverage]], "Yes", "No")</f>
        <v>Yes</v>
      </c>
      <c r="H434" s="7">
        <f>Table6[[#This Row],[InsuranceCoverage]]*Table6[[#This Row],[TotalBill]]</f>
        <v>53.685000000000002</v>
      </c>
      <c r="I434" s="7">
        <f>Table6[[#This Row],[TotalBill]]-Table6[[#This Row],[InsuranceAmount]]</f>
        <v>17.894999999999996</v>
      </c>
      <c r="K434" s="7"/>
    </row>
    <row r="435" spans="1:11" x14ac:dyDescent="0.3">
      <c r="A435" t="s">
        <v>585</v>
      </c>
      <c r="B435" t="s">
        <v>1202</v>
      </c>
      <c r="C435" s="3" t="s">
        <v>1947</v>
      </c>
      <c r="D435" s="7">
        <v>224.51</v>
      </c>
      <c r="E435" t="s">
        <v>1192</v>
      </c>
      <c r="F435" s="29">
        <v>0.25</v>
      </c>
      <c r="G435" t="str">
        <f>IF(Table6[[#This Row],[InsuranceCoverage]], "Yes", "No")</f>
        <v>Yes</v>
      </c>
      <c r="H435" s="7">
        <f>Table6[[#This Row],[InsuranceCoverage]]*Table6[[#This Row],[TotalBill]]</f>
        <v>56.127499999999998</v>
      </c>
      <c r="I435" s="7">
        <f>Table6[[#This Row],[TotalBill]]-Table6[[#This Row],[InsuranceAmount]]</f>
        <v>168.38249999999999</v>
      </c>
      <c r="K435" s="7"/>
    </row>
    <row r="436" spans="1:11" x14ac:dyDescent="0.3">
      <c r="A436" t="s">
        <v>586</v>
      </c>
      <c r="B436" t="s">
        <v>1198</v>
      </c>
      <c r="C436" s="3" t="s">
        <v>1791</v>
      </c>
      <c r="D436" s="7">
        <v>469.78</v>
      </c>
      <c r="E436" t="s">
        <v>1195</v>
      </c>
      <c r="F436" s="29">
        <v>0.75</v>
      </c>
      <c r="G436" t="str">
        <f>IF(Table6[[#This Row],[InsuranceCoverage]], "Yes", "No")</f>
        <v>Yes</v>
      </c>
      <c r="H436" s="7">
        <f>Table6[[#This Row],[InsuranceCoverage]]*Table6[[#This Row],[TotalBill]]</f>
        <v>352.33499999999998</v>
      </c>
      <c r="I436" s="7">
        <f>Table6[[#This Row],[TotalBill]]-Table6[[#This Row],[InsuranceAmount]]</f>
        <v>117.44499999999999</v>
      </c>
      <c r="K436" s="7"/>
    </row>
    <row r="437" spans="1:11" x14ac:dyDescent="0.3">
      <c r="A437" t="s">
        <v>587</v>
      </c>
      <c r="B437" t="s">
        <v>1198</v>
      </c>
      <c r="C437" s="3" t="s">
        <v>1818</v>
      </c>
      <c r="D437" s="7">
        <v>357.73</v>
      </c>
      <c r="E437" t="s">
        <v>1192</v>
      </c>
      <c r="F437" s="29">
        <v>0.25</v>
      </c>
      <c r="G437" t="str">
        <f>IF(Table6[[#This Row],[InsuranceCoverage]], "Yes", "No")</f>
        <v>Yes</v>
      </c>
      <c r="H437" s="7">
        <f>Table6[[#This Row],[InsuranceCoverage]]*Table6[[#This Row],[TotalBill]]</f>
        <v>89.432500000000005</v>
      </c>
      <c r="I437" s="7">
        <f>Table6[[#This Row],[TotalBill]]-Table6[[#This Row],[InsuranceAmount]]</f>
        <v>268.29750000000001</v>
      </c>
      <c r="K437" s="7"/>
    </row>
    <row r="438" spans="1:11" x14ac:dyDescent="0.3">
      <c r="A438" t="s">
        <v>588</v>
      </c>
      <c r="B438" t="s">
        <v>1198</v>
      </c>
      <c r="C438" s="3" t="s">
        <v>1948</v>
      </c>
      <c r="D438" s="7">
        <v>137.56</v>
      </c>
      <c r="E438" t="s">
        <v>1192</v>
      </c>
      <c r="F438" s="29">
        <v>0.25</v>
      </c>
      <c r="G438" t="str">
        <f>IF(Table6[[#This Row],[InsuranceCoverage]], "Yes", "No")</f>
        <v>Yes</v>
      </c>
      <c r="H438" s="7">
        <f>Table6[[#This Row],[InsuranceCoverage]]*Table6[[#This Row],[TotalBill]]</f>
        <v>34.39</v>
      </c>
      <c r="I438" s="7">
        <f>Table6[[#This Row],[TotalBill]]-Table6[[#This Row],[InsuranceAmount]]</f>
        <v>103.17</v>
      </c>
      <c r="K438" s="7"/>
    </row>
    <row r="439" spans="1:11" x14ac:dyDescent="0.3">
      <c r="A439" t="s">
        <v>589</v>
      </c>
      <c r="B439" t="s">
        <v>1196</v>
      </c>
      <c r="C439" s="3" t="s">
        <v>1949</v>
      </c>
      <c r="D439" s="7">
        <v>131.74</v>
      </c>
      <c r="E439" t="s">
        <v>1192</v>
      </c>
      <c r="F439" s="29">
        <v>0.25</v>
      </c>
      <c r="G439" t="str">
        <f>IF(Table6[[#This Row],[InsuranceCoverage]], "Yes", "No")</f>
        <v>Yes</v>
      </c>
      <c r="H439" s="7">
        <f>Table6[[#This Row],[InsuranceCoverage]]*Table6[[#This Row],[TotalBill]]</f>
        <v>32.935000000000002</v>
      </c>
      <c r="I439" s="7">
        <f>Table6[[#This Row],[TotalBill]]-Table6[[#This Row],[InsuranceAmount]]</f>
        <v>98.805000000000007</v>
      </c>
      <c r="K439" s="7"/>
    </row>
    <row r="440" spans="1:11" x14ac:dyDescent="0.3">
      <c r="A440" t="s">
        <v>590</v>
      </c>
      <c r="B440" t="s">
        <v>1198</v>
      </c>
      <c r="C440" s="3" t="s">
        <v>1950</v>
      </c>
      <c r="D440" s="7">
        <v>198.69</v>
      </c>
      <c r="E440" t="s">
        <v>1195</v>
      </c>
      <c r="F440" s="29">
        <v>0.75</v>
      </c>
      <c r="G440" t="str">
        <f>IF(Table6[[#This Row],[InsuranceCoverage]], "Yes", "No")</f>
        <v>Yes</v>
      </c>
      <c r="H440" s="7">
        <f>Table6[[#This Row],[InsuranceCoverage]]*Table6[[#This Row],[TotalBill]]</f>
        <v>149.01749999999998</v>
      </c>
      <c r="I440" s="7">
        <f>Table6[[#This Row],[TotalBill]]-Table6[[#This Row],[InsuranceAmount]]</f>
        <v>49.672500000000014</v>
      </c>
      <c r="K440" s="7"/>
    </row>
    <row r="441" spans="1:11" x14ac:dyDescent="0.3">
      <c r="A441" t="s">
        <v>591</v>
      </c>
      <c r="B441" t="s">
        <v>1193</v>
      </c>
      <c r="C441" s="3" t="s">
        <v>1819</v>
      </c>
      <c r="D441" s="7">
        <v>151.57</v>
      </c>
      <c r="E441" t="s">
        <v>1195</v>
      </c>
      <c r="F441" s="29">
        <v>0.5</v>
      </c>
      <c r="G441" t="str">
        <f>IF(Table6[[#This Row],[InsuranceCoverage]], "Yes", "No")</f>
        <v>Yes</v>
      </c>
      <c r="H441" s="7">
        <f>Table6[[#This Row],[InsuranceCoverage]]*Table6[[#This Row],[TotalBill]]</f>
        <v>75.784999999999997</v>
      </c>
      <c r="I441" s="7">
        <f>Table6[[#This Row],[TotalBill]]-Table6[[#This Row],[InsuranceAmount]]</f>
        <v>75.784999999999997</v>
      </c>
      <c r="K441" s="7"/>
    </row>
    <row r="442" spans="1:11" x14ac:dyDescent="0.3">
      <c r="A442" t="s">
        <v>592</v>
      </c>
      <c r="B442" t="s">
        <v>1201</v>
      </c>
      <c r="C442" s="3" t="s">
        <v>1951</v>
      </c>
      <c r="D442" s="7">
        <v>270.58999999999997</v>
      </c>
      <c r="E442" t="s">
        <v>1197</v>
      </c>
      <c r="F442" s="29">
        <v>0.25</v>
      </c>
      <c r="G442" t="str">
        <f>IF(Table6[[#This Row],[InsuranceCoverage]], "Yes", "No")</f>
        <v>Yes</v>
      </c>
      <c r="H442" s="7">
        <f>Table6[[#This Row],[InsuranceCoverage]]*Table6[[#This Row],[TotalBill]]</f>
        <v>67.647499999999994</v>
      </c>
      <c r="I442" s="7">
        <f>Table6[[#This Row],[TotalBill]]-Table6[[#This Row],[InsuranceAmount]]</f>
        <v>202.9425</v>
      </c>
      <c r="K442" s="7"/>
    </row>
    <row r="443" spans="1:11" x14ac:dyDescent="0.3">
      <c r="A443" t="s">
        <v>593</v>
      </c>
      <c r="B443" t="s">
        <v>1167</v>
      </c>
      <c r="C443" s="3" t="s">
        <v>1775</v>
      </c>
      <c r="D443" s="7">
        <v>494.74</v>
      </c>
      <c r="E443" t="s">
        <v>1192</v>
      </c>
      <c r="F443" s="29">
        <v>0.25</v>
      </c>
      <c r="G443" t="str">
        <f>IF(Table6[[#This Row],[InsuranceCoverage]], "Yes", "No")</f>
        <v>Yes</v>
      </c>
      <c r="H443" s="7">
        <f>Table6[[#This Row],[InsuranceCoverage]]*Table6[[#This Row],[TotalBill]]</f>
        <v>123.685</v>
      </c>
      <c r="I443" s="7">
        <f>Table6[[#This Row],[TotalBill]]-Table6[[#This Row],[InsuranceAmount]]</f>
        <v>371.05500000000001</v>
      </c>
      <c r="K443" s="7"/>
    </row>
    <row r="444" spans="1:11" x14ac:dyDescent="0.3">
      <c r="A444" t="s">
        <v>594</v>
      </c>
      <c r="B444" t="s">
        <v>1202</v>
      </c>
      <c r="C444" s="3" t="s">
        <v>1867</v>
      </c>
      <c r="D444" s="7">
        <v>140.38</v>
      </c>
      <c r="E444" t="s">
        <v>1192</v>
      </c>
      <c r="F444" s="29">
        <v>0.25</v>
      </c>
      <c r="G444" t="str">
        <f>IF(Table6[[#This Row],[InsuranceCoverage]], "Yes", "No")</f>
        <v>Yes</v>
      </c>
      <c r="H444" s="7">
        <f>Table6[[#This Row],[InsuranceCoverage]]*Table6[[#This Row],[TotalBill]]</f>
        <v>35.094999999999999</v>
      </c>
      <c r="I444" s="7">
        <f>Table6[[#This Row],[TotalBill]]-Table6[[#This Row],[InsuranceAmount]]</f>
        <v>105.285</v>
      </c>
      <c r="K444" s="7"/>
    </row>
    <row r="445" spans="1:11" x14ac:dyDescent="0.3">
      <c r="A445" t="s">
        <v>595</v>
      </c>
      <c r="B445" t="s">
        <v>1193</v>
      </c>
      <c r="C445" s="3" t="s">
        <v>1714</v>
      </c>
      <c r="D445" s="7">
        <v>107.25</v>
      </c>
      <c r="E445" t="s">
        <v>1192</v>
      </c>
      <c r="F445" s="29">
        <v>0.75</v>
      </c>
      <c r="G445" t="str">
        <f>IF(Table6[[#This Row],[InsuranceCoverage]], "Yes", "No")</f>
        <v>Yes</v>
      </c>
      <c r="H445" s="7">
        <f>Table6[[#This Row],[InsuranceCoverage]]*Table6[[#This Row],[TotalBill]]</f>
        <v>80.4375</v>
      </c>
      <c r="I445" s="7">
        <f>Table6[[#This Row],[TotalBill]]-Table6[[#This Row],[InsuranceAmount]]</f>
        <v>26.8125</v>
      </c>
      <c r="K445" s="7"/>
    </row>
    <row r="446" spans="1:11" x14ac:dyDescent="0.3">
      <c r="A446" t="s">
        <v>596</v>
      </c>
      <c r="B446" t="s">
        <v>1193</v>
      </c>
      <c r="C446" s="3" t="s">
        <v>1952</v>
      </c>
      <c r="D446" s="7">
        <v>192.63</v>
      </c>
      <c r="E446" t="s">
        <v>1192</v>
      </c>
      <c r="F446" s="29">
        <v>0.75</v>
      </c>
      <c r="G446" t="str">
        <f>IF(Table6[[#This Row],[InsuranceCoverage]], "Yes", "No")</f>
        <v>Yes</v>
      </c>
      <c r="H446" s="7">
        <f>Table6[[#This Row],[InsuranceCoverage]]*Table6[[#This Row],[TotalBill]]</f>
        <v>144.4725</v>
      </c>
      <c r="I446" s="7">
        <f>Table6[[#This Row],[TotalBill]]-Table6[[#This Row],[InsuranceAmount]]</f>
        <v>48.157499999999999</v>
      </c>
      <c r="K446" s="7"/>
    </row>
    <row r="447" spans="1:11" x14ac:dyDescent="0.3">
      <c r="A447" t="s">
        <v>597</v>
      </c>
      <c r="B447" t="s">
        <v>1198</v>
      </c>
      <c r="C447" s="3" t="s">
        <v>1825</v>
      </c>
      <c r="D447" s="7">
        <v>474.82</v>
      </c>
      <c r="E447" t="s">
        <v>1197</v>
      </c>
      <c r="F447" s="29">
        <v>0.5</v>
      </c>
      <c r="G447" t="str">
        <f>IF(Table6[[#This Row],[InsuranceCoverage]], "Yes", "No")</f>
        <v>Yes</v>
      </c>
      <c r="H447" s="7">
        <f>Table6[[#This Row],[InsuranceCoverage]]*Table6[[#This Row],[TotalBill]]</f>
        <v>237.41</v>
      </c>
      <c r="I447" s="7">
        <f>Table6[[#This Row],[TotalBill]]-Table6[[#This Row],[InsuranceAmount]]</f>
        <v>237.41</v>
      </c>
      <c r="K447" s="7"/>
    </row>
    <row r="448" spans="1:11" x14ac:dyDescent="0.3">
      <c r="A448" t="s">
        <v>598</v>
      </c>
      <c r="B448" t="s">
        <v>1198</v>
      </c>
      <c r="C448" s="3" t="s">
        <v>1840</v>
      </c>
      <c r="D448" s="7">
        <v>485.05</v>
      </c>
      <c r="E448" t="s">
        <v>1195</v>
      </c>
      <c r="F448" s="29">
        <v>0.75</v>
      </c>
      <c r="G448" t="str">
        <f>IF(Table6[[#This Row],[InsuranceCoverage]], "Yes", "No")</f>
        <v>Yes</v>
      </c>
      <c r="H448" s="7">
        <f>Table6[[#This Row],[InsuranceCoverage]]*Table6[[#This Row],[TotalBill]]</f>
        <v>363.78750000000002</v>
      </c>
      <c r="I448" s="7">
        <f>Table6[[#This Row],[TotalBill]]-Table6[[#This Row],[InsuranceAmount]]</f>
        <v>121.26249999999999</v>
      </c>
      <c r="K448" s="7"/>
    </row>
    <row r="449" spans="1:11" x14ac:dyDescent="0.3">
      <c r="A449" t="s">
        <v>599</v>
      </c>
      <c r="B449" t="s">
        <v>1201</v>
      </c>
      <c r="C449" s="3" t="s">
        <v>1941</v>
      </c>
      <c r="D449" s="7">
        <v>373.42</v>
      </c>
      <c r="E449" t="s">
        <v>1195</v>
      </c>
      <c r="F449" s="29">
        <v>0</v>
      </c>
      <c r="G449" t="str">
        <f>IF(Table6[[#This Row],[InsuranceCoverage]], "Yes", "No")</f>
        <v>No</v>
      </c>
      <c r="H449" s="7">
        <f>Table6[[#This Row],[InsuranceCoverage]]*Table6[[#This Row],[TotalBill]]</f>
        <v>0</v>
      </c>
      <c r="I449" s="7">
        <f>Table6[[#This Row],[TotalBill]]-Table6[[#This Row],[InsuranceAmount]]</f>
        <v>373.42</v>
      </c>
      <c r="K449" s="7"/>
    </row>
    <row r="450" spans="1:11" x14ac:dyDescent="0.3">
      <c r="A450" t="s">
        <v>600</v>
      </c>
      <c r="B450" t="s">
        <v>1202</v>
      </c>
      <c r="C450" s="3" t="s">
        <v>1754</v>
      </c>
      <c r="D450" s="7">
        <v>405.26</v>
      </c>
      <c r="E450" t="s">
        <v>1192</v>
      </c>
      <c r="F450" s="29">
        <v>0.75</v>
      </c>
      <c r="G450" t="str">
        <f>IF(Table6[[#This Row],[InsuranceCoverage]], "Yes", "No")</f>
        <v>Yes</v>
      </c>
      <c r="H450" s="7">
        <f>Table6[[#This Row],[InsuranceCoverage]]*Table6[[#This Row],[TotalBill]]</f>
        <v>303.94499999999999</v>
      </c>
      <c r="I450" s="7">
        <f>Table6[[#This Row],[TotalBill]]-Table6[[#This Row],[InsuranceAmount]]</f>
        <v>101.315</v>
      </c>
      <c r="K450" s="7"/>
    </row>
    <row r="451" spans="1:11" x14ac:dyDescent="0.3">
      <c r="A451" t="s">
        <v>601</v>
      </c>
      <c r="B451" t="s">
        <v>1193</v>
      </c>
      <c r="C451" s="3" t="s">
        <v>1744</v>
      </c>
      <c r="D451" s="7">
        <v>170.87</v>
      </c>
      <c r="E451" t="s">
        <v>1197</v>
      </c>
      <c r="F451" s="29">
        <v>0.25</v>
      </c>
      <c r="G451" t="str">
        <f>IF(Table6[[#This Row],[InsuranceCoverage]], "Yes", "No")</f>
        <v>Yes</v>
      </c>
      <c r="H451" s="7">
        <f>Table6[[#This Row],[InsuranceCoverage]]*Table6[[#This Row],[TotalBill]]</f>
        <v>42.717500000000001</v>
      </c>
      <c r="I451" s="7">
        <f>Table6[[#This Row],[TotalBill]]-Table6[[#This Row],[InsuranceAmount]]</f>
        <v>128.1525</v>
      </c>
      <c r="K451" s="7"/>
    </row>
    <row r="452" spans="1:11" x14ac:dyDescent="0.3">
      <c r="A452" t="s">
        <v>602</v>
      </c>
      <c r="B452" t="s">
        <v>1196</v>
      </c>
      <c r="C452" s="3" t="s">
        <v>1841</v>
      </c>
      <c r="D452" s="7">
        <v>343.89</v>
      </c>
      <c r="E452" t="s">
        <v>1197</v>
      </c>
      <c r="F452" s="29">
        <v>0</v>
      </c>
      <c r="G452" t="str">
        <f>IF(Table6[[#This Row],[InsuranceCoverage]], "Yes", "No")</f>
        <v>No</v>
      </c>
      <c r="H452" s="7">
        <f>Table6[[#This Row],[InsuranceCoverage]]*Table6[[#This Row],[TotalBill]]</f>
        <v>0</v>
      </c>
      <c r="I452" s="7">
        <f>Table6[[#This Row],[TotalBill]]-Table6[[#This Row],[InsuranceAmount]]</f>
        <v>343.89</v>
      </c>
      <c r="K452" s="7"/>
    </row>
    <row r="453" spans="1:11" x14ac:dyDescent="0.3">
      <c r="A453" t="s">
        <v>603</v>
      </c>
      <c r="B453" t="s">
        <v>1193</v>
      </c>
      <c r="C453" s="3" t="s">
        <v>1881</v>
      </c>
      <c r="D453" s="7">
        <v>393.05</v>
      </c>
      <c r="E453" t="s">
        <v>1195</v>
      </c>
      <c r="F453" s="29">
        <v>0.5</v>
      </c>
      <c r="G453" t="str">
        <f>IF(Table6[[#This Row],[InsuranceCoverage]], "Yes", "No")</f>
        <v>Yes</v>
      </c>
      <c r="H453" s="7">
        <f>Table6[[#This Row],[InsuranceCoverage]]*Table6[[#This Row],[TotalBill]]</f>
        <v>196.52500000000001</v>
      </c>
      <c r="I453" s="7">
        <f>Table6[[#This Row],[TotalBill]]-Table6[[#This Row],[InsuranceAmount]]</f>
        <v>196.52500000000001</v>
      </c>
      <c r="K453" s="7"/>
    </row>
    <row r="454" spans="1:11" x14ac:dyDescent="0.3">
      <c r="A454" t="s">
        <v>604</v>
      </c>
      <c r="B454" t="s">
        <v>1193</v>
      </c>
      <c r="C454" s="3" t="s">
        <v>1953</v>
      </c>
      <c r="D454" s="7">
        <v>256.93</v>
      </c>
      <c r="E454" t="s">
        <v>1197</v>
      </c>
      <c r="F454" s="29">
        <v>0.5</v>
      </c>
      <c r="G454" t="str">
        <f>IF(Table6[[#This Row],[InsuranceCoverage]], "Yes", "No")</f>
        <v>Yes</v>
      </c>
      <c r="H454" s="7">
        <f>Table6[[#This Row],[InsuranceCoverage]]*Table6[[#This Row],[TotalBill]]</f>
        <v>128.465</v>
      </c>
      <c r="I454" s="7">
        <f>Table6[[#This Row],[TotalBill]]-Table6[[#This Row],[InsuranceAmount]]</f>
        <v>128.465</v>
      </c>
      <c r="K454" s="7"/>
    </row>
    <row r="455" spans="1:11" x14ac:dyDescent="0.3">
      <c r="A455" t="s">
        <v>605</v>
      </c>
      <c r="B455" t="s">
        <v>1167</v>
      </c>
      <c r="C455" s="3" t="s">
        <v>1840</v>
      </c>
      <c r="D455" s="7">
        <v>65.14</v>
      </c>
      <c r="E455" t="s">
        <v>1192</v>
      </c>
      <c r="F455" s="29">
        <v>0.75</v>
      </c>
      <c r="G455" t="str">
        <f>IF(Table6[[#This Row],[InsuranceCoverage]], "Yes", "No")</f>
        <v>Yes</v>
      </c>
      <c r="H455" s="7">
        <f>Table6[[#This Row],[InsuranceCoverage]]*Table6[[#This Row],[TotalBill]]</f>
        <v>48.855000000000004</v>
      </c>
      <c r="I455" s="7">
        <f>Table6[[#This Row],[TotalBill]]-Table6[[#This Row],[InsuranceAmount]]</f>
        <v>16.284999999999997</v>
      </c>
      <c r="K455" s="7"/>
    </row>
    <row r="456" spans="1:11" x14ac:dyDescent="0.3">
      <c r="A456" t="s">
        <v>606</v>
      </c>
      <c r="B456" t="s">
        <v>1201</v>
      </c>
      <c r="C456" s="3" t="s">
        <v>1938</v>
      </c>
      <c r="D456" s="7">
        <v>265.02999999999997</v>
      </c>
      <c r="E456" t="s">
        <v>1195</v>
      </c>
      <c r="F456" s="29">
        <v>0.5</v>
      </c>
      <c r="G456" t="str">
        <f>IF(Table6[[#This Row],[InsuranceCoverage]], "Yes", "No")</f>
        <v>Yes</v>
      </c>
      <c r="H456" s="7">
        <f>Table6[[#This Row],[InsuranceCoverage]]*Table6[[#This Row],[TotalBill]]</f>
        <v>132.51499999999999</v>
      </c>
      <c r="I456" s="7">
        <f>Table6[[#This Row],[TotalBill]]-Table6[[#This Row],[InsuranceAmount]]</f>
        <v>132.51499999999999</v>
      </c>
      <c r="K456" s="7"/>
    </row>
    <row r="457" spans="1:11" x14ac:dyDescent="0.3">
      <c r="A457" t="s">
        <v>607</v>
      </c>
      <c r="B457" t="s">
        <v>1202</v>
      </c>
      <c r="C457" s="3" t="s">
        <v>1886</v>
      </c>
      <c r="D457" s="7">
        <v>282.64999999999998</v>
      </c>
      <c r="E457" t="s">
        <v>1197</v>
      </c>
      <c r="F457" s="29">
        <v>0.75</v>
      </c>
      <c r="G457" t="str">
        <f>IF(Table6[[#This Row],[InsuranceCoverage]], "Yes", "No")</f>
        <v>Yes</v>
      </c>
      <c r="H457" s="7">
        <f>Table6[[#This Row],[InsuranceCoverage]]*Table6[[#This Row],[TotalBill]]</f>
        <v>211.98749999999998</v>
      </c>
      <c r="I457" s="7">
        <f>Table6[[#This Row],[TotalBill]]-Table6[[#This Row],[InsuranceAmount]]</f>
        <v>70.662499999999994</v>
      </c>
      <c r="K457" s="7"/>
    </row>
    <row r="458" spans="1:11" x14ac:dyDescent="0.3">
      <c r="A458" t="s">
        <v>608</v>
      </c>
      <c r="B458" t="s">
        <v>1201</v>
      </c>
      <c r="C458" s="3" t="s">
        <v>1954</v>
      </c>
      <c r="D458" s="7">
        <v>100.74</v>
      </c>
      <c r="E458" t="s">
        <v>1195</v>
      </c>
      <c r="F458" s="29">
        <v>0.25</v>
      </c>
      <c r="G458" t="str">
        <f>IF(Table6[[#This Row],[InsuranceCoverage]], "Yes", "No")</f>
        <v>Yes</v>
      </c>
      <c r="H458" s="7">
        <f>Table6[[#This Row],[InsuranceCoverage]]*Table6[[#This Row],[TotalBill]]</f>
        <v>25.184999999999999</v>
      </c>
      <c r="I458" s="7">
        <f>Table6[[#This Row],[TotalBill]]-Table6[[#This Row],[InsuranceAmount]]</f>
        <v>75.554999999999993</v>
      </c>
      <c r="K458" s="7"/>
    </row>
    <row r="459" spans="1:11" x14ac:dyDescent="0.3">
      <c r="A459" t="s">
        <v>609</v>
      </c>
      <c r="B459" t="s">
        <v>1202</v>
      </c>
      <c r="C459" s="3" t="s">
        <v>1708</v>
      </c>
      <c r="D459" s="7">
        <v>389.53</v>
      </c>
      <c r="E459" t="s">
        <v>1197</v>
      </c>
      <c r="F459" s="29">
        <v>0.75</v>
      </c>
      <c r="G459" t="str">
        <f>IF(Table6[[#This Row],[InsuranceCoverage]], "Yes", "No")</f>
        <v>Yes</v>
      </c>
      <c r="H459" s="7">
        <f>Table6[[#This Row],[InsuranceCoverage]]*Table6[[#This Row],[TotalBill]]</f>
        <v>292.14749999999998</v>
      </c>
      <c r="I459" s="7">
        <f>Table6[[#This Row],[TotalBill]]-Table6[[#This Row],[InsuranceAmount]]</f>
        <v>97.382499999999993</v>
      </c>
      <c r="K459" s="7"/>
    </row>
    <row r="460" spans="1:11" x14ac:dyDescent="0.3">
      <c r="A460" t="s">
        <v>610</v>
      </c>
      <c r="B460" t="s">
        <v>1167</v>
      </c>
      <c r="C460" s="3" t="s">
        <v>1898</v>
      </c>
      <c r="D460" s="7">
        <v>166.91</v>
      </c>
      <c r="E460" t="s">
        <v>1195</v>
      </c>
      <c r="F460" s="29">
        <v>0.25</v>
      </c>
      <c r="G460" t="str">
        <f>IF(Table6[[#This Row],[InsuranceCoverage]], "Yes", "No")</f>
        <v>Yes</v>
      </c>
      <c r="H460" s="7">
        <f>Table6[[#This Row],[InsuranceCoverage]]*Table6[[#This Row],[TotalBill]]</f>
        <v>41.727499999999999</v>
      </c>
      <c r="I460" s="7">
        <f>Table6[[#This Row],[TotalBill]]-Table6[[#This Row],[InsuranceAmount]]</f>
        <v>125.1825</v>
      </c>
      <c r="K460" s="7"/>
    </row>
    <row r="461" spans="1:11" x14ac:dyDescent="0.3">
      <c r="A461" t="s">
        <v>611</v>
      </c>
      <c r="B461" t="s">
        <v>1167</v>
      </c>
      <c r="C461" s="3" t="s">
        <v>1955</v>
      </c>
      <c r="D461" s="7">
        <v>278.91000000000003</v>
      </c>
      <c r="E461" t="s">
        <v>1197</v>
      </c>
      <c r="F461" s="29">
        <v>0.25</v>
      </c>
      <c r="G461" t="str">
        <f>IF(Table6[[#This Row],[InsuranceCoverage]], "Yes", "No")</f>
        <v>Yes</v>
      </c>
      <c r="H461" s="7">
        <f>Table6[[#This Row],[InsuranceCoverage]]*Table6[[#This Row],[TotalBill]]</f>
        <v>69.727500000000006</v>
      </c>
      <c r="I461" s="7">
        <f>Table6[[#This Row],[TotalBill]]-Table6[[#This Row],[InsuranceAmount]]</f>
        <v>209.1825</v>
      </c>
      <c r="K461" s="7"/>
    </row>
    <row r="462" spans="1:11" x14ac:dyDescent="0.3">
      <c r="A462" t="s">
        <v>612</v>
      </c>
      <c r="B462" t="s">
        <v>1196</v>
      </c>
      <c r="C462" s="3" t="s">
        <v>1874</v>
      </c>
      <c r="D462" s="7">
        <v>378.15</v>
      </c>
      <c r="E462" t="s">
        <v>1197</v>
      </c>
      <c r="F462" s="29">
        <v>0.75</v>
      </c>
      <c r="G462" t="str">
        <f>IF(Table6[[#This Row],[InsuranceCoverage]], "Yes", "No")</f>
        <v>Yes</v>
      </c>
      <c r="H462" s="7">
        <f>Table6[[#This Row],[InsuranceCoverage]]*Table6[[#This Row],[TotalBill]]</f>
        <v>283.61249999999995</v>
      </c>
      <c r="I462" s="7">
        <f>Table6[[#This Row],[TotalBill]]-Table6[[#This Row],[InsuranceAmount]]</f>
        <v>94.537500000000023</v>
      </c>
      <c r="K462" s="7"/>
    </row>
    <row r="463" spans="1:11" x14ac:dyDescent="0.3">
      <c r="A463" t="s">
        <v>613</v>
      </c>
      <c r="B463" t="s">
        <v>1193</v>
      </c>
      <c r="C463" s="3" t="s">
        <v>1867</v>
      </c>
      <c r="D463" s="7">
        <v>171.34</v>
      </c>
      <c r="E463" t="s">
        <v>1192</v>
      </c>
      <c r="F463" s="29">
        <v>0.25</v>
      </c>
      <c r="G463" t="str">
        <f>IF(Table6[[#This Row],[InsuranceCoverage]], "Yes", "No")</f>
        <v>Yes</v>
      </c>
      <c r="H463" s="7">
        <f>Table6[[#This Row],[InsuranceCoverage]]*Table6[[#This Row],[TotalBill]]</f>
        <v>42.835000000000001</v>
      </c>
      <c r="I463" s="7">
        <f>Table6[[#This Row],[TotalBill]]-Table6[[#This Row],[InsuranceAmount]]</f>
        <v>128.505</v>
      </c>
      <c r="K463" s="7"/>
    </row>
    <row r="464" spans="1:11" x14ac:dyDescent="0.3">
      <c r="A464" t="s">
        <v>614</v>
      </c>
      <c r="B464" t="s">
        <v>1196</v>
      </c>
      <c r="C464" s="3" t="s">
        <v>1921</v>
      </c>
      <c r="D464" s="7">
        <v>371.07</v>
      </c>
      <c r="E464" t="s">
        <v>1192</v>
      </c>
      <c r="F464" s="29">
        <v>0</v>
      </c>
      <c r="G464" t="str">
        <f>IF(Table6[[#This Row],[InsuranceCoverage]], "Yes", "No")</f>
        <v>No</v>
      </c>
      <c r="H464" s="7">
        <f>Table6[[#This Row],[InsuranceCoverage]]*Table6[[#This Row],[TotalBill]]</f>
        <v>0</v>
      </c>
      <c r="I464" s="7">
        <f>Table6[[#This Row],[TotalBill]]-Table6[[#This Row],[InsuranceAmount]]</f>
        <v>371.07</v>
      </c>
      <c r="K464" s="7"/>
    </row>
    <row r="465" spans="1:11" x14ac:dyDescent="0.3">
      <c r="A465" t="s">
        <v>615</v>
      </c>
      <c r="B465" t="s">
        <v>1167</v>
      </c>
      <c r="C465" s="3" t="s">
        <v>1843</v>
      </c>
      <c r="D465" s="7">
        <v>169.26</v>
      </c>
      <c r="E465" t="s">
        <v>1195</v>
      </c>
      <c r="F465" s="29">
        <v>0.75</v>
      </c>
      <c r="G465" t="str">
        <f>IF(Table6[[#This Row],[InsuranceCoverage]], "Yes", "No")</f>
        <v>Yes</v>
      </c>
      <c r="H465" s="7">
        <f>Table6[[#This Row],[InsuranceCoverage]]*Table6[[#This Row],[TotalBill]]</f>
        <v>126.94499999999999</v>
      </c>
      <c r="I465" s="7">
        <f>Table6[[#This Row],[TotalBill]]-Table6[[#This Row],[InsuranceAmount]]</f>
        <v>42.314999999999998</v>
      </c>
      <c r="K465" s="7"/>
    </row>
    <row r="466" spans="1:11" x14ac:dyDescent="0.3">
      <c r="A466" t="s">
        <v>616</v>
      </c>
      <c r="B466" t="s">
        <v>1167</v>
      </c>
      <c r="C466" s="3" t="s">
        <v>1912</v>
      </c>
      <c r="D466" s="7">
        <v>245.11</v>
      </c>
      <c r="E466" t="s">
        <v>1195</v>
      </c>
      <c r="F466" s="29">
        <v>0.75</v>
      </c>
      <c r="G466" t="str">
        <f>IF(Table6[[#This Row],[InsuranceCoverage]], "Yes", "No")</f>
        <v>Yes</v>
      </c>
      <c r="H466" s="7">
        <f>Table6[[#This Row],[InsuranceCoverage]]*Table6[[#This Row],[TotalBill]]</f>
        <v>183.83250000000001</v>
      </c>
      <c r="I466" s="7">
        <f>Table6[[#This Row],[TotalBill]]-Table6[[#This Row],[InsuranceAmount]]</f>
        <v>61.277500000000003</v>
      </c>
      <c r="K466" s="7"/>
    </row>
    <row r="467" spans="1:11" x14ac:dyDescent="0.3">
      <c r="A467" t="s">
        <v>617</v>
      </c>
      <c r="B467" t="s">
        <v>1167</v>
      </c>
      <c r="C467" s="3" t="s">
        <v>1863</v>
      </c>
      <c r="D467" s="7">
        <v>253.48</v>
      </c>
      <c r="E467" t="s">
        <v>1195</v>
      </c>
      <c r="F467" s="29">
        <v>0</v>
      </c>
      <c r="G467" t="str">
        <f>IF(Table6[[#This Row],[InsuranceCoverage]], "Yes", "No")</f>
        <v>No</v>
      </c>
      <c r="H467" s="7">
        <f>Table6[[#This Row],[InsuranceCoverage]]*Table6[[#This Row],[TotalBill]]</f>
        <v>0</v>
      </c>
      <c r="I467" s="7">
        <f>Table6[[#This Row],[TotalBill]]-Table6[[#This Row],[InsuranceAmount]]</f>
        <v>253.48</v>
      </c>
      <c r="K467" s="7"/>
    </row>
    <row r="468" spans="1:11" x14ac:dyDescent="0.3">
      <c r="A468" t="s">
        <v>618</v>
      </c>
      <c r="B468" t="s">
        <v>1196</v>
      </c>
      <c r="C468" s="3" t="s">
        <v>1699</v>
      </c>
      <c r="D468" s="7">
        <v>351.81</v>
      </c>
      <c r="E468" t="s">
        <v>1195</v>
      </c>
      <c r="F468" s="29">
        <v>0</v>
      </c>
      <c r="G468" t="str">
        <f>IF(Table6[[#This Row],[InsuranceCoverage]], "Yes", "No")</f>
        <v>No</v>
      </c>
      <c r="H468" s="7">
        <f>Table6[[#This Row],[InsuranceCoverage]]*Table6[[#This Row],[TotalBill]]</f>
        <v>0</v>
      </c>
      <c r="I468" s="7">
        <f>Table6[[#This Row],[TotalBill]]-Table6[[#This Row],[InsuranceAmount]]</f>
        <v>351.81</v>
      </c>
      <c r="K468" s="7"/>
    </row>
    <row r="469" spans="1:11" x14ac:dyDescent="0.3">
      <c r="A469" t="s">
        <v>619</v>
      </c>
      <c r="B469" t="s">
        <v>1201</v>
      </c>
      <c r="C469" s="3" t="s">
        <v>1951</v>
      </c>
      <c r="D469" s="7">
        <v>335.88</v>
      </c>
      <c r="E469" t="s">
        <v>1195</v>
      </c>
      <c r="F469" s="29">
        <v>0.75</v>
      </c>
      <c r="G469" t="str">
        <f>IF(Table6[[#This Row],[InsuranceCoverage]], "Yes", "No")</f>
        <v>Yes</v>
      </c>
      <c r="H469" s="7">
        <f>Table6[[#This Row],[InsuranceCoverage]]*Table6[[#This Row],[TotalBill]]</f>
        <v>251.91</v>
      </c>
      <c r="I469" s="7">
        <f>Table6[[#This Row],[TotalBill]]-Table6[[#This Row],[InsuranceAmount]]</f>
        <v>83.97</v>
      </c>
      <c r="K469" s="7"/>
    </row>
    <row r="470" spans="1:11" x14ac:dyDescent="0.3">
      <c r="A470" t="s">
        <v>620</v>
      </c>
      <c r="B470" t="s">
        <v>1215</v>
      </c>
      <c r="C470" s="3" t="s">
        <v>1752</v>
      </c>
      <c r="D470" s="7">
        <v>150</v>
      </c>
      <c r="E470" t="s">
        <v>1192</v>
      </c>
      <c r="F470" s="29">
        <v>0.9</v>
      </c>
      <c r="G470" t="str">
        <f>IF(Table6[[#This Row],[InsuranceCoverage]], "Yes", "No")</f>
        <v>Yes</v>
      </c>
      <c r="H470" s="7">
        <f>Table6[[#This Row],[InsuranceCoverage]]*Table6[[#This Row],[TotalBill]]</f>
        <v>135</v>
      </c>
      <c r="I470" s="7">
        <f>Table6[[#This Row],[TotalBill]]-Table6[[#This Row],[InsuranceAmount]]</f>
        <v>15</v>
      </c>
      <c r="K470" s="7"/>
    </row>
    <row r="471" spans="1:11" x14ac:dyDescent="0.3">
      <c r="A471" t="s">
        <v>621</v>
      </c>
      <c r="B471" t="s">
        <v>1202</v>
      </c>
      <c r="C471" s="3" t="s">
        <v>1956</v>
      </c>
      <c r="D471" s="7">
        <v>403.27</v>
      </c>
      <c r="E471" t="s">
        <v>1197</v>
      </c>
      <c r="F471" s="29">
        <v>0.25</v>
      </c>
      <c r="G471" t="str">
        <f>IF(Table6[[#This Row],[InsuranceCoverage]], "Yes", "No")</f>
        <v>Yes</v>
      </c>
      <c r="H471" s="7">
        <f>Table6[[#This Row],[InsuranceCoverage]]*Table6[[#This Row],[TotalBill]]</f>
        <v>100.8175</v>
      </c>
      <c r="I471" s="7">
        <f>Table6[[#This Row],[TotalBill]]-Table6[[#This Row],[InsuranceAmount]]</f>
        <v>302.45249999999999</v>
      </c>
      <c r="K471" s="7"/>
    </row>
    <row r="472" spans="1:11" x14ac:dyDescent="0.3">
      <c r="A472" t="s">
        <v>622</v>
      </c>
      <c r="B472" t="s">
        <v>1201</v>
      </c>
      <c r="C472" s="3" t="s">
        <v>1957</v>
      </c>
      <c r="D472" s="7">
        <v>239.04</v>
      </c>
      <c r="E472" t="s">
        <v>1197</v>
      </c>
      <c r="F472" s="29">
        <v>0.5</v>
      </c>
      <c r="G472" t="str">
        <f>IF(Table6[[#This Row],[InsuranceCoverage]], "Yes", "No")</f>
        <v>Yes</v>
      </c>
      <c r="H472" s="7">
        <f>Table6[[#This Row],[InsuranceCoverage]]*Table6[[#This Row],[TotalBill]]</f>
        <v>119.52</v>
      </c>
      <c r="I472" s="7">
        <f>Table6[[#This Row],[TotalBill]]-Table6[[#This Row],[InsuranceAmount]]</f>
        <v>119.52</v>
      </c>
      <c r="K472" s="7"/>
    </row>
    <row r="473" spans="1:11" x14ac:dyDescent="0.3">
      <c r="A473" t="s">
        <v>623</v>
      </c>
      <c r="B473" t="s">
        <v>1167</v>
      </c>
      <c r="C473" s="3" t="s">
        <v>1876</v>
      </c>
      <c r="D473" s="7">
        <v>53.29</v>
      </c>
      <c r="E473" t="s">
        <v>1195</v>
      </c>
      <c r="F473" s="29">
        <v>0.5</v>
      </c>
      <c r="G473" t="str">
        <f>IF(Table6[[#This Row],[InsuranceCoverage]], "Yes", "No")</f>
        <v>Yes</v>
      </c>
      <c r="H473" s="7">
        <f>Table6[[#This Row],[InsuranceCoverage]]*Table6[[#This Row],[TotalBill]]</f>
        <v>26.645</v>
      </c>
      <c r="I473" s="7">
        <f>Table6[[#This Row],[TotalBill]]-Table6[[#This Row],[InsuranceAmount]]</f>
        <v>26.645</v>
      </c>
      <c r="K473" s="7"/>
    </row>
    <row r="474" spans="1:11" x14ac:dyDescent="0.3">
      <c r="A474" t="s">
        <v>624</v>
      </c>
      <c r="B474" t="s">
        <v>1193</v>
      </c>
      <c r="C474" s="3" t="s">
        <v>1958</v>
      </c>
      <c r="D474" s="7">
        <v>155.84</v>
      </c>
      <c r="E474" t="s">
        <v>1192</v>
      </c>
      <c r="F474" s="29">
        <v>0.75</v>
      </c>
      <c r="G474" t="str">
        <f>IF(Table6[[#This Row],[InsuranceCoverage]], "Yes", "No")</f>
        <v>Yes</v>
      </c>
      <c r="H474" s="7">
        <f>Table6[[#This Row],[InsuranceCoverage]]*Table6[[#This Row],[TotalBill]]</f>
        <v>116.88</v>
      </c>
      <c r="I474" s="7">
        <f>Table6[[#This Row],[TotalBill]]-Table6[[#This Row],[InsuranceAmount]]</f>
        <v>38.960000000000008</v>
      </c>
      <c r="K474" s="7"/>
    </row>
    <row r="475" spans="1:11" x14ac:dyDescent="0.3">
      <c r="A475" t="s">
        <v>625</v>
      </c>
      <c r="B475" t="s">
        <v>1198</v>
      </c>
      <c r="C475" s="3" t="s">
        <v>1944</v>
      </c>
      <c r="D475" s="7">
        <v>385.16</v>
      </c>
      <c r="E475" t="s">
        <v>1192</v>
      </c>
      <c r="F475" s="29">
        <v>0</v>
      </c>
      <c r="G475" t="str">
        <f>IF(Table6[[#This Row],[InsuranceCoverage]], "Yes", "No")</f>
        <v>No</v>
      </c>
      <c r="H475" s="7">
        <f>Table6[[#This Row],[InsuranceCoverage]]*Table6[[#This Row],[TotalBill]]</f>
        <v>0</v>
      </c>
      <c r="I475" s="7">
        <f>Table6[[#This Row],[TotalBill]]-Table6[[#This Row],[InsuranceAmount]]</f>
        <v>385.16</v>
      </c>
      <c r="K475" s="7"/>
    </row>
    <row r="476" spans="1:11" x14ac:dyDescent="0.3">
      <c r="A476" t="s">
        <v>626</v>
      </c>
      <c r="B476" t="s">
        <v>1201</v>
      </c>
      <c r="C476" s="3" t="s">
        <v>1959</v>
      </c>
      <c r="D476" s="7">
        <v>250.49</v>
      </c>
      <c r="E476" t="s">
        <v>1192</v>
      </c>
      <c r="F476" s="29">
        <v>0.25</v>
      </c>
      <c r="G476" t="str">
        <f>IF(Table6[[#This Row],[InsuranceCoverage]], "Yes", "No")</f>
        <v>Yes</v>
      </c>
      <c r="H476" s="7">
        <f>Table6[[#This Row],[InsuranceCoverage]]*Table6[[#This Row],[TotalBill]]</f>
        <v>62.622500000000002</v>
      </c>
      <c r="I476" s="7">
        <f>Table6[[#This Row],[TotalBill]]-Table6[[#This Row],[InsuranceAmount]]</f>
        <v>187.86750000000001</v>
      </c>
      <c r="K476" s="7"/>
    </row>
    <row r="477" spans="1:11" x14ac:dyDescent="0.3">
      <c r="A477" t="s">
        <v>627</v>
      </c>
      <c r="B477" t="s">
        <v>1193</v>
      </c>
      <c r="C477" s="3" t="s">
        <v>1716</v>
      </c>
      <c r="D477" s="7">
        <v>99.05</v>
      </c>
      <c r="E477" t="s">
        <v>1192</v>
      </c>
      <c r="F477" s="29">
        <v>0.75</v>
      </c>
      <c r="G477" t="str">
        <f>IF(Table6[[#This Row],[InsuranceCoverage]], "Yes", "No")</f>
        <v>Yes</v>
      </c>
      <c r="H477" s="7">
        <f>Table6[[#This Row],[InsuranceCoverage]]*Table6[[#This Row],[TotalBill]]</f>
        <v>74.287499999999994</v>
      </c>
      <c r="I477" s="7">
        <f>Table6[[#This Row],[TotalBill]]-Table6[[#This Row],[InsuranceAmount]]</f>
        <v>24.762500000000003</v>
      </c>
      <c r="K477" s="7"/>
    </row>
    <row r="478" spans="1:11" x14ac:dyDescent="0.3">
      <c r="A478" t="s">
        <v>628</v>
      </c>
      <c r="B478" t="s">
        <v>1201</v>
      </c>
      <c r="C478" s="3" t="s">
        <v>1698</v>
      </c>
      <c r="D478" s="7">
        <v>346.91</v>
      </c>
      <c r="E478" t="s">
        <v>1195</v>
      </c>
      <c r="F478" s="29">
        <v>0.25</v>
      </c>
      <c r="G478" t="str">
        <f>IF(Table6[[#This Row],[InsuranceCoverage]], "Yes", "No")</f>
        <v>Yes</v>
      </c>
      <c r="H478" s="7">
        <f>Table6[[#This Row],[InsuranceCoverage]]*Table6[[#This Row],[TotalBill]]</f>
        <v>86.727500000000006</v>
      </c>
      <c r="I478" s="7">
        <f>Table6[[#This Row],[TotalBill]]-Table6[[#This Row],[InsuranceAmount]]</f>
        <v>260.1825</v>
      </c>
      <c r="K478" s="7"/>
    </row>
    <row r="479" spans="1:11" x14ac:dyDescent="0.3">
      <c r="A479" t="s">
        <v>629</v>
      </c>
      <c r="B479" t="s">
        <v>1193</v>
      </c>
      <c r="C479" s="3" t="s">
        <v>1960</v>
      </c>
      <c r="D479" s="7">
        <v>92.15</v>
      </c>
      <c r="E479" t="s">
        <v>1197</v>
      </c>
      <c r="F479" s="29">
        <v>0.25</v>
      </c>
      <c r="G479" t="str">
        <f>IF(Table6[[#This Row],[InsuranceCoverage]], "Yes", "No")</f>
        <v>Yes</v>
      </c>
      <c r="H479" s="7">
        <f>Table6[[#This Row],[InsuranceCoverage]]*Table6[[#This Row],[TotalBill]]</f>
        <v>23.037500000000001</v>
      </c>
      <c r="I479" s="7">
        <f>Table6[[#This Row],[TotalBill]]-Table6[[#This Row],[InsuranceAmount]]</f>
        <v>69.112500000000011</v>
      </c>
      <c r="K479" s="7"/>
    </row>
    <row r="480" spans="1:11" x14ac:dyDescent="0.3">
      <c r="A480" t="s">
        <v>630</v>
      </c>
      <c r="B480" t="s">
        <v>1198</v>
      </c>
      <c r="C480" s="3" t="s">
        <v>1824</v>
      </c>
      <c r="D480" s="7">
        <v>270.64999999999998</v>
      </c>
      <c r="E480" t="s">
        <v>1197</v>
      </c>
      <c r="F480" s="29">
        <v>0.25</v>
      </c>
      <c r="G480" t="str">
        <f>IF(Table6[[#This Row],[InsuranceCoverage]], "Yes", "No")</f>
        <v>Yes</v>
      </c>
      <c r="H480" s="7">
        <f>Table6[[#This Row],[InsuranceCoverage]]*Table6[[#This Row],[TotalBill]]</f>
        <v>67.662499999999994</v>
      </c>
      <c r="I480" s="7">
        <f>Table6[[#This Row],[TotalBill]]-Table6[[#This Row],[InsuranceAmount]]</f>
        <v>202.98749999999998</v>
      </c>
      <c r="K480" s="7"/>
    </row>
    <row r="481" spans="1:11" x14ac:dyDescent="0.3">
      <c r="A481" t="s">
        <v>631</v>
      </c>
      <c r="B481" t="s">
        <v>1193</v>
      </c>
      <c r="C481" s="3" t="s">
        <v>1957</v>
      </c>
      <c r="D481" s="7">
        <v>274.32</v>
      </c>
      <c r="E481" t="s">
        <v>1197</v>
      </c>
      <c r="F481" s="29">
        <v>0.25</v>
      </c>
      <c r="G481" t="str">
        <f>IF(Table6[[#This Row],[InsuranceCoverage]], "Yes", "No")</f>
        <v>Yes</v>
      </c>
      <c r="H481" s="7">
        <f>Table6[[#This Row],[InsuranceCoverage]]*Table6[[#This Row],[TotalBill]]</f>
        <v>68.58</v>
      </c>
      <c r="I481" s="7">
        <f>Table6[[#This Row],[TotalBill]]-Table6[[#This Row],[InsuranceAmount]]</f>
        <v>205.74</v>
      </c>
      <c r="K481" s="7"/>
    </row>
    <row r="482" spans="1:11" x14ac:dyDescent="0.3">
      <c r="A482" t="s">
        <v>632</v>
      </c>
      <c r="B482" t="s">
        <v>1201</v>
      </c>
      <c r="C482" s="3" t="s">
        <v>1707</v>
      </c>
      <c r="D482" s="7">
        <v>190.11</v>
      </c>
      <c r="E482" t="s">
        <v>1192</v>
      </c>
      <c r="F482" s="29">
        <v>0.75</v>
      </c>
      <c r="G482" t="str">
        <f>IF(Table6[[#This Row],[InsuranceCoverage]], "Yes", "No")</f>
        <v>Yes</v>
      </c>
      <c r="H482" s="7">
        <f>Table6[[#This Row],[InsuranceCoverage]]*Table6[[#This Row],[TotalBill]]</f>
        <v>142.58250000000001</v>
      </c>
      <c r="I482" s="7">
        <f>Table6[[#This Row],[TotalBill]]-Table6[[#This Row],[InsuranceAmount]]</f>
        <v>47.527500000000003</v>
      </c>
      <c r="K482" s="7"/>
    </row>
    <row r="483" spans="1:11" x14ac:dyDescent="0.3">
      <c r="A483" t="s">
        <v>633</v>
      </c>
      <c r="B483" t="s">
        <v>1196</v>
      </c>
      <c r="C483" s="3" t="s">
        <v>1902</v>
      </c>
      <c r="D483" s="7">
        <v>222.79</v>
      </c>
      <c r="E483" t="s">
        <v>1197</v>
      </c>
      <c r="F483" s="29">
        <v>0.75</v>
      </c>
      <c r="G483" t="str">
        <f>IF(Table6[[#This Row],[InsuranceCoverage]], "Yes", "No")</f>
        <v>Yes</v>
      </c>
      <c r="H483" s="7">
        <f>Table6[[#This Row],[InsuranceCoverage]]*Table6[[#This Row],[TotalBill]]</f>
        <v>167.0925</v>
      </c>
      <c r="I483" s="7">
        <f>Table6[[#This Row],[TotalBill]]-Table6[[#This Row],[InsuranceAmount]]</f>
        <v>55.697499999999991</v>
      </c>
      <c r="K483" s="7"/>
    </row>
    <row r="484" spans="1:11" x14ac:dyDescent="0.3">
      <c r="A484" t="s">
        <v>634</v>
      </c>
      <c r="B484" t="s">
        <v>1198</v>
      </c>
      <c r="C484" s="3" t="s">
        <v>1961</v>
      </c>
      <c r="D484" s="7">
        <v>150.25</v>
      </c>
      <c r="E484" t="s">
        <v>1192</v>
      </c>
      <c r="F484" s="29">
        <v>0.25</v>
      </c>
      <c r="G484" t="str">
        <f>IF(Table6[[#This Row],[InsuranceCoverage]], "Yes", "No")</f>
        <v>Yes</v>
      </c>
      <c r="H484" s="7">
        <f>Table6[[#This Row],[InsuranceCoverage]]*Table6[[#This Row],[TotalBill]]</f>
        <v>37.5625</v>
      </c>
      <c r="I484" s="7">
        <f>Table6[[#This Row],[TotalBill]]-Table6[[#This Row],[InsuranceAmount]]</f>
        <v>112.6875</v>
      </c>
      <c r="K484" s="7"/>
    </row>
    <row r="485" spans="1:11" x14ac:dyDescent="0.3">
      <c r="A485" t="s">
        <v>635</v>
      </c>
      <c r="B485" t="s">
        <v>1167</v>
      </c>
      <c r="C485" s="3" t="s">
        <v>1720</v>
      </c>
      <c r="D485" s="7">
        <v>132.85</v>
      </c>
      <c r="E485" t="s">
        <v>1197</v>
      </c>
      <c r="F485" s="29">
        <v>0</v>
      </c>
      <c r="G485" t="str">
        <f>IF(Table6[[#This Row],[InsuranceCoverage]], "Yes", "No")</f>
        <v>No</v>
      </c>
      <c r="H485" s="7">
        <f>Table6[[#This Row],[InsuranceCoverage]]*Table6[[#This Row],[TotalBill]]</f>
        <v>0</v>
      </c>
      <c r="I485" s="7">
        <f>Table6[[#This Row],[TotalBill]]-Table6[[#This Row],[InsuranceAmount]]</f>
        <v>132.85</v>
      </c>
      <c r="K485" s="7"/>
    </row>
    <row r="486" spans="1:11" x14ac:dyDescent="0.3">
      <c r="A486" t="s">
        <v>636</v>
      </c>
      <c r="B486" t="s">
        <v>1167</v>
      </c>
      <c r="C486" s="3" t="s">
        <v>1824</v>
      </c>
      <c r="D486" s="7">
        <v>438.62</v>
      </c>
      <c r="E486" t="s">
        <v>1197</v>
      </c>
      <c r="F486" s="29">
        <v>0.5</v>
      </c>
      <c r="G486" t="str">
        <f>IF(Table6[[#This Row],[InsuranceCoverage]], "Yes", "No")</f>
        <v>Yes</v>
      </c>
      <c r="H486" s="7">
        <f>Table6[[#This Row],[InsuranceCoverage]]*Table6[[#This Row],[TotalBill]]</f>
        <v>219.31</v>
      </c>
      <c r="I486" s="7">
        <f>Table6[[#This Row],[TotalBill]]-Table6[[#This Row],[InsuranceAmount]]</f>
        <v>219.31</v>
      </c>
      <c r="K486" s="7"/>
    </row>
    <row r="487" spans="1:11" x14ac:dyDescent="0.3">
      <c r="A487" t="s">
        <v>637</v>
      </c>
      <c r="B487" t="s">
        <v>1167</v>
      </c>
      <c r="C487" s="3" t="s">
        <v>1699</v>
      </c>
      <c r="D487" s="7">
        <v>51.43</v>
      </c>
      <c r="E487" t="s">
        <v>1197</v>
      </c>
      <c r="F487" s="29">
        <v>0.75</v>
      </c>
      <c r="G487" t="str">
        <f>IF(Table6[[#This Row],[InsuranceCoverage]], "Yes", "No")</f>
        <v>Yes</v>
      </c>
      <c r="H487" s="7">
        <f>Table6[[#This Row],[InsuranceCoverage]]*Table6[[#This Row],[TotalBill]]</f>
        <v>38.572499999999998</v>
      </c>
      <c r="I487" s="7">
        <f>Table6[[#This Row],[TotalBill]]-Table6[[#This Row],[InsuranceAmount]]</f>
        <v>12.857500000000002</v>
      </c>
      <c r="K487" s="7"/>
    </row>
    <row r="488" spans="1:11" x14ac:dyDescent="0.3">
      <c r="A488" t="s">
        <v>638</v>
      </c>
      <c r="B488" t="s">
        <v>1198</v>
      </c>
      <c r="C488" s="3" t="s">
        <v>1918</v>
      </c>
      <c r="D488" s="7">
        <v>141.4</v>
      </c>
      <c r="E488" t="s">
        <v>1197</v>
      </c>
      <c r="F488" s="29">
        <v>0.5</v>
      </c>
      <c r="G488" t="str">
        <f>IF(Table6[[#This Row],[InsuranceCoverage]], "Yes", "No")</f>
        <v>Yes</v>
      </c>
      <c r="H488" s="7">
        <f>Table6[[#This Row],[InsuranceCoverage]]*Table6[[#This Row],[TotalBill]]</f>
        <v>70.7</v>
      </c>
      <c r="I488" s="7">
        <f>Table6[[#This Row],[TotalBill]]-Table6[[#This Row],[InsuranceAmount]]</f>
        <v>70.7</v>
      </c>
      <c r="K488" s="7"/>
    </row>
    <row r="489" spans="1:11" x14ac:dyDescent="0.3">
      <c r="A489" t="s">
        <v>639</v>
      </c>
      <c r="B489" t="s">
        <v>1193</v>
      </c>
      <c r="C489" s="3" t="s">
        <v>1728</v>
      </c>
      <c r="D489" s="7">
        <v>496.5</v>
      </c>
      <c r="E489" t="s">
        <v>1197</v>
      </c>
      <c r="F489" s="29">
        <v>0.5</v>
      </c>
      <c r="G489" t="str">
        <f>IF(Table6[[#This Row],[InsuranceCoverage]], "Yes", "No")</f>
        <v>Yes</v>
      </c>
      <c r="H489" s="7">
        <f>Table6[[#This Row],[InsuranceCoverage]]*Table6[[#This Row],[TotalBill]]</f>
        <v>248.25</v>
      </c>
      <c r="I489" s="7">
        <f>Table6[[#This Row],[TotalBill]]-Table6[[#This Row],[InsuranceAmount]]</f>
        <v>248.25</v>
      </c>
      <c r="K489" s="7"/>
    </row>
    <row r="490" spans="1:11" x14ac:dyDescent="0.3">
      <c r="A490" t="s">
        <v>640</v>
      </c>
      <c r="B490" t="s">
        <v>1202</v>
      </c>
      <c r="C490" s="3" t="s">
        <v>1807</v>
      </c>
      <c r="D490" s="7">
        <v>432.11</v>
      </c>
      <c r="E490" t="s">
        <v>1195</v>
      </c>
      <c r="F490" s="29">
        <v>0.25</v>
      </c>
      <c r="G490" t="str">
        <f>IF(Table6[[#This Row],[InsuranceCoverage]], "Yes", "No")</f>
        <v>Yes</v>
      </c>
      <c r="H490" s="7">
        <f>Table6[[#This Row],[InsuranceCoverage]]*Table6[[#This Row],[TotalBill]]</f>
        <v>108.0275</v>
      </c>
      <c r="I490" s="7">
        <f>Table6[[#This Row],[TotalBill]]-Table6[[#This Row],[InsuranceAmount]]</f>
        <v>324.08249999999998</v>
      </c>
      <c r="K490" s="7"/>
    </row>
    <row r="491" spans="1:11" x14ac:dyDescent="0.3">
      <c r="A491" t="s">
        <v>641</v>
      </c>
      <c r="B491" t="s">
        <v>1201</v>
      </c>
      <c r="C491" s="3" t="s">
        <v>1814</v>
      </c>
      <c r="D491" s="7">
        <v>208.69</v>
      </c>
      <c r="E491" t="s">
        <v>1197</v>
      </c>
      <c r="F491" s="29">
        <v>0.75</v>
      </c>
      <c r="G491" t="str">
        <f>IF(Table6[[#This Row],[InsuranceCoverage]], "Yes", "No")</f>
        <v>Yes</v>
      </c>
      <c r="H491" s="7">
        <f>Table6[[#This Row],[InsuranceCoverage]]*Table6[[#This Row],[TotalBill]]</f>
        <v>156.51749999999998</v>
      </c>
      <c r="I491" s="7">
        <f>Table6[[#This Row],[TotalBill]]-Table6[[#This Row],[InsuranceAmount]]</f>
        <v>52.172500000000014</v>
      </c>
      <c r="K491" s="7"/>
    </row>
    <row r="492" spans="1:11" x14ac:dyDescent="0.3">
      <c r="A492" t="s">
        <v>642</v>
      </c>
      <c r="B492" t="s">
        <v>1202</v>
      </c>
      <c r="C492" s="3" t="s">
        <v>1797</v>
      </c>
      <c r="D492" s="7">
        <v>334.02</v>
      </c>
      <c r="E492" t="s">
        <v>1195</v>
      </c>
      <c r="F492" s="29">
        <v>0.25</v>
      </c>
      <c r="G492" t="str">
        <f>IF(Table6[[#This Row],[InsuranceCoverage]], "Yes", "No")</f>
        <v>Yes</v>
      </c>
      <c r="H492" s="7">
        <f>Table6[[#This Row],[InsuranceCoverage]]*Table6[[#This Row],[TotalBill]]</f>
        <v>83.504999999999995</v>
      </c>
      <c r="I492" s="7">
        <f>Table6[[#This Row],[TotalBill]]-Table6[[#This Row],[InsuranceAmount]]</f>
        <v>250.51499999999999</v>
      </c>
      <c r="K492" s="7"/>
    </row>
    <row r="493" spans="1:11" x14ac:dyDescent="0.3">
      <c r="A493" t="s">
        <v>643</v>
      </c>
      <c r="B493" t="s">
        <v>1202</v>
      </c>
      <c r="C493" s="3" t="s">
        <v>1883</v>
      </c>
      <c r="D493" s="7">
        <v>169.98</v>
      </c>
      <c r="E493" t="s">
        <v>1197</v>
      </c>
      <c r="F493" s="29">
        <v>0.5</v>
      </c>
      <c r="G493" t="str">
        <f>IF(Table6[[#This Row],[InsuranceCoverage]], "Yes", "No")</f>
        <v>Yes</v>
      </c>
      <c r="H493" s="7">
        <f>Table6[[#This Row],[InsuranceCoverage]]*Table6[[#This Row],[TotalBill]]</f>
        <v>84.99</v>
      </c>
      <c r="I493" s="7">
        <f>Table6[[#This Row],[TotalBill]]-Table6[[#This Row],[InsuranceAmount]]</f>
        <v>84.99</v>
      </c>
      <c r="K493" s="7"/>
    </row>
    <row r="494" spans="1:11" x14ac:dyDescent="0.3">
      <c r="A494" t="s">
        <v>644</v>
      </c>
      <c r="B494" t="s">
        <v>1198</v>
      </c>
      <c r="C494" s="3" t="s">
        <v>1962</v>
      </c>
      <c r="D494" s="7">
        <v>445.1</v>
      </c>
      <c r="E494" t="s">
        <v>1192</v>
      </c>
      <c r="F494" s="29">
        <v>0</v>
      </c>
      <c r="G494" t="str">
        <f>IF(Table6[[#This Row],[InsuranceCoverage]], "Yes", "No")</f>
        <v>No</v>
      </c>
      <c r="H494" s="7">
        <f>Table6[[#This Row],[InsuranceCoverage]]*Table6[[#This Row],[TotalBill]]</f>
        <v>0</v>
      </c>
      <c r="I494" s="7">
        <f>Table6[[#This Row],[TotalBill]]-Table6[[#This Row],[InsuranceAmount]]</f>
        <v>445.1</v>
      </c>
      <c r="K494" s="7"/>
    </row>
    <row r="495" spans="1:11" x14ac:dyDescent="0.3">
      <c r="A495" t="s">
        <v>645</v>
      </c>
      <c r="B495" t="s">
        <v>1202</v>
      </c>
      <c r="C495" s="3" t="s">
        <v>1963</v>
      </c>
      <c r="D495" s="7">
        <v>315.61</v>
      </c>
      <c r="E495" t="s">
        <v>1195</v>
      </c>
      <c r="F495" s="29">
        <v>0</v>
      </c>
      <c r="G495" t="str">
        <f>IF(Table6[[#This Row],[InsuranceCoverage]], "Yes", "No")</f>
        <v>No</v>
      </c>
      <c r="H495" s="7">
        <f>Table6[[#This Row],[InsuranceCoverage]]*Table6[[#This Row],[TotalBill]]</f>
        <v>0</v>
      </c>
      <c r="I495" s="7">
        <f>Table6[[#This Row],[TotalBill]]-Table6[[#This Row],[InsuranceAmount]]</f>
        <v>315.61</v>
      </c>
      <c r="K495" s="7"/>
    </row>
    <row r="496" spans="1:11" x14ac:dyDescent="0.3">
      <c r="A496" t="s">
        <v>646</v>
      </c>
      <c r="B496" t="s">
        <v>1167</v>
      </c>
      <c r="C496" s="3" t="s">
        <v>1964</v>
      </c>
      <c r="D496" s="7">
        <v>189.47</v>
      </c>
      <c r="E496" t="s">
        <v>1195</v>
      </c>
      <c r="F496" s="29">
        <v>0.5</v>
      </c>
      <c r="G496" t="str">
        <f>IF(Table6[[#This Row],[InsuranceCoverage]], "Yes", "No")</f>
        <v>Yes</v>
      </c>
      <c r="H496" s="7">
        <f>Table6[[#This Row],[InsuranceCoverage]]*Table6[[#This Row],[TotalBill]]</f>
        <v>94.734999999999999</v>
      </c>
      <c r="I496" s="7">
        <f>Table6[[#This Row],[TotalBill]]-Table6[[#This Row],[InsuranceAmount]]</f>
        <v>94.734999999999999</v>
      </c>
      <c r="K496" s="7"/>
    </row>
    <row r="497" spans="1:11" x14ac:dyDescent="0.3">
      <c r="A497" t="s">
        <v>647</v>
      </c>
      <c r="B497" t="s">
        <v>1201</v>
      </c>
      <c r="C497" s="3" t="s">
        <v>1683</v>
      </c>
      <c r="D497" s="7">
        <v>481.68</v>
      </c>
      <c r="E497" t="s">
        <v>1192</v>
      </c>
      <c r="F497" s="29">
        <v>0.75</v>
      </c>
      <c r="G497" t="str">
        <f>IF(Table6[[#This Row],[InsuranceCoverage]], "Yes", "No")</f>
        <v>Yes</v>
      </c>
      <c r="H497" s="7">
        <f>Table6[[#This Row],[InsuranceCoverage]]*Table6[[#This Row],[TotalBill]]</f>
        <v>361.26</v>
      </c>
      <c r="I497" s="7">
        <f>Table6[[#This Row],[TotalBill]]-Table6[[#This Row],[InsuranceAmount]]</f>
        <v>120.42000000000002</v>
      </c>
      <c r="K497" s="7"/>
    </row>
    <row r="498" spans="1:11" x14ac:dyDescent="0.3">
      <c r="A498" t="s">
        <v>648</v>
      </c>
      <c r="B498" t="s">
        <v>1198</v>
      </c>
      <c r="C498" s="3" t="s">
        <v>1741</v>
      </c>
      <c r="D498" s="7">
        <v>386.31</v>
      </c>
      <c r="E498" t="s">
        <v>1195</v>
      </c>
      <c r="F498" s="29">
        <v>0.75</v>
      </c>
      <c r="G498" t="str">
        <f>IF(Table6[[#This Row],[InsuranceCoverage]], "Yes", "No")</f>
        <v>Yes</v>
      </c>
      <c r="H498" s="7">
        <f>Table6[[#This Row],[InsuranceCoverage]]*Table6[[#This Row],[TotalBill]]</f>
        <v>289.73250000000002</v>
      </c>
      <c r="I498" s="7">
        <f>Table6[[#This Row],[TotalBill]]-Table6[[#This Row],[InsuranceAmount]]</f>
        <v>96.577499999999986</v>
      </c>
      <c r="K498" s="7"/>
    </row>
    <row r="499" spans="1:11" x14ac:dyDescent="0.3">
      <c r="A499" t="s">
        <v>649</v>
      </c>
      <c r="B499" t="s">
        <v>1167</v>
      </c>
      <c r="C499" s="3" t="s">
        <v>1693</v>
      </c>
      <c r="D499" s="7">
        <v>490.6</v>
      </c>
      <c r="E499" t="s">
        <v>1197</v>
      </c>
      <c r="F499" s="29">
        <v>0.5</v>
      </c>
      <c r="G499" t="str">
        <f>IF(Table6[[#This Row],[InsuranceCoverage]], "Yes", "No")</f>
        <v>Yes</v>
      </c>
      <c r="H499" s="7">
        <f>Table6[[#This Row],[InsuranceCoverage]]*Table6[[#This Row],[TotalBill]]</f>
        <v>245.3</v>
      </c>
      <c r="I499" s="7">
        <f>Table6[[#This Row],[TotalBill]]-Table6[[#This Row],[InsuranceAmount]]</f>
        <v>245.3</v>
      </c>
      <c r="K499" s="7"/>
    </row>
    <row r="500" spans="1:11" x14ac:dyDescent="0.3">
      <c r="A500" t="s">
        <v>650</v>
      </c>
      <c r="B500" t="s">
        <v>1167</v>
      </c>
      <c r="C500" s="3" t="s">
        <v>1737</v>
      </c>
      <c r="D500" s="7">
        <v>410.43</v>
      </c>
      <c r="E500" t="s">
        <v>1197</v>
      </c>
      <c r="F500" s="29">
        <v>0.75</v>
      </c>
      <c r="G500" t="str">
        <f>IF(Table6[[#This Row],[InsuranceCoverage]], "Yes", "No")</f>
        <v>Yes</v>
      </c>
      <c r="H500" s="7">
        <f>Table6[[#This Row],[InsuranceCoverage]]*Table6[[#This Row],[TotalBill]]</f>
        <v>307.82249999999999</v>
      </c>
      <c r="I500" s="7">
        <f>Table6[[#This Row],[TotalBill]]-Table6[[#This Row],[InsuranceAmount]]</f>
        <v>102.60750000000002</v>
      </c>
      <c r="K500" s="7"/>
    </row>
    <row r="501" spans="1:11" x14ac:dyDescent="0.3">
      <c r="A501" t="s">
        <v>651</v>
      </c>
      <c r="B501" t="s">
        <v>1193</v>
      </c>
      <c r="C501" s="3" t="s">
        <v>1896</v>
      </c>
      <c r="D501" s="7">
        <v>141.99</v>
      </c>
      <c r="E501" t="s">
        <v>1195</v>
      </c>
      <c r="F501" s="29">
        <v>0.75</v>
      </c>
      <c r="G501" t="str">
        <f>IF(Table6[[#This Row],[InsuranceCoverage]], "Yes", "No")</f>
        <v>Yes</v>
      </c>
      <c r="H501" s="7">
        <f>Table6[[#This Row],[InsuranceCoverage]]*Table6[[#This Row],[TotalBill]]</f>
        <v>106.49250000000001</v>
      </c>
      <c r="I501" s="7">
        <f>Table6[[#This Row],[TotalBill]]-Table6[[#This Row],[InsuranceAmount]]</f>
        <v>35.497500000000002</v>
      </c>
      <c r="K501" s="7"/>
    </row>
    <row r="502" spans="1:11" x14ac:dyDescent="0.3">
      <c r="A502" t="s">
        <v>652</v>
      </c>
      <c r="B502" t="s">
        <v>1198</v>
      </c>
      <c r="C502" s="3" t="s">
        <v>1833</v>
      </c>
      <c r="D502" s="7">
        <v>433.51</v>
      </c>
      <c r="E502" t="s">
        <v>1197</v>
      </c>
      <c r="F502" s="29">
        <v>0.25</v>
      </c>
      <c r="G502" t="str">
        <f>IF(Table6[[#This Row],[InsuranceCoverage]], "Yes", "No")</f>
        <v>Yes</v>
      </c>
      <c r="H502" s="7">
        <f>Table6[[#This Row],[InsuranceCoverage]]*Table6[[#This Row],[TotalBill]]</f>
        <v>108.3775</v>
      </c>
      <c r="I502" s="7">
        <f>Table6[[#This Row],[TotalBill]]-Table6[[#This Row],[InsuranceAmount]]</f>
        <v>325.13249999999999</v>
      </c>
      <c r="K502" s="7"/>
    </row>
    <row r="503" spans="1:11" x14ac:dyDescent="0.3">
      <c r="A503" t="s">
        <v>653</v>
      </c>
      <c r="B503" t="s">
        <v>1202</v>
      </c>
      <c r="C503" s="3" t="s">
        <v>1746</v>
      </c>
      <c r="D503" s="7">
        <v>160.91999999999999</v>
      </c>
      <c r="E503" t="s">
        <v>1197</v>
      </c>
      <c r="F503" s="29">
        <v>0</v>
      </c>
      <c r="G503" t="str">
        <f>IF(Table6[[#This Row],[InsuranceCoverage]], "Yes", "No")</f>
        <v>No</v>
      </c>
      <c r="H503" s="7">
        <f>Table6[[#This Row],[InsuranceCoverage]]*Table6[[#This Row],[TotalBill]]</f>
        <v>0</v>
      </c>
      <c r="I503" s="7">
        <f>Table6[[#This Row],[TotalBill]]-Table6[[#This Row],[InsuranceAmount]]</f>
        <v>160.91999999999999</v>
      </c>
      <c r="K503" s="7"/>
    </row>
    <row r="504" spans="1:11" x14ac:dyDescent="0.3">
      <c r="A504" t="s">
        <v>654</v>
      </c>
      <c r="B504" t="s">
        <v>1167</v>
      </c>
      <c r="C504" s="3" t="s">
        <v>1848</v>
      </c>
      <c r="D504" s="7">
        <v>321.08</v>
      </c>
      <c r="E504" t="s">
        <v>1197</v>
      </c>
      <c r="F504" s="29">
        <v>0.75</v>
      </c>
      <c r="G504" t="str">
        <f>IF(Table6[[#This Row],[InsuranceCoverage]], "Yes", "No")</f>
        <v>Yes</v>
      </c>
      <c r="H504" s="7">
        <f>Table6[[#This Row],[InsuranceCoverage]]*Table6[[#This Row],[TotalBill]]</f>
        <v>240.81</v>
      </c>
      <c r="I504" s="7">
        <f>Table6[[#This Row],[TotalBill]]-Table6[[#This Row],[InsuranceAmount]]</f>
        <v>80.269999999999982</v>
      </c>
      <c r="K504" s="7"/>
    </row>
    <row r="505" spans="1:11" x14ac:dyDescent="0.3">
      <c r="A505" t="s">
        <v>655</v>
      </c>
      <c r="B505" t="s">
        <v>1202</v>
      </c>
      <c r="C505" s="3" t="s">
        <v>1834</v>
      </c>
      <c r="D505" s="7">
        <v>371.34</v>
      </c>
      <c r="E505" t="s">
        <v>1192</v>
      </c>
      <c r="F505" s="29">
        <v>0.25</v>
      </c>
      <c r="G505" t="str">
        <f>IF(Table6[[#This Row],[InsuranceCoverage]], "Yes", "No")</f>
        <v>Yes</v>
      </c>
      <c r="H505" s="7">
        <f>Table6[[#This Row],[InsuranceCoverage]]*Table6[[#This Row],[TotalBill]]</f>
        <v>92.834999999999994</v>
      </c>
      <c r="I505" s="7">
        <f>Table6[[#This Row],[TotalBill]]-Table6[[#This Row],[InsuranceAmount]]</f>
        <v>278.505</v>
      </c>
      <c r="K505" s="7"/>
    </row>
    <row r="506" spans="1:11" x14ac:dyDescent="0.3">
      <c r="A506" t="s">
        <v>656</v>
      </c>
      <c r="B506" t="s">
        <v>1196</v>
      </c>
      <c r="C506" s="3" t="s">
        <v>1848</v>
      </c>
      <c r="D506" s="7">
        <v>349.47</v>
      </c>
      <c r="E506" t="s">
        <v>1195</v>
      </c>
      <c r="F506" s="29">
        <v>0.75</v>
      </c>
      <c r="G506" t="str">
        <f>IF(Table6[[#This Row],[InsuranceCoverage]], "Yes", "No")</f>
        <v>Yes</v>
      </c>
      <c r="H506" s="7">
        <f>Table6[[#This Row],[InsuranceCoverage]]*Table6[[#This Row],[TotalBill]]</f>
        <v>262.10250000000002</v>
      </c>
      <c r="I506" s="7">
        <f>Table6[[#This Row],[TotalBill]]-Table6[[#This Row],[InsuranceAmount]]</f>
        <v>87.367500000000007</v>
      </c>
      <c r="K506" s="7"/>
    </row>
    <row r="507" spans="1:11" x14ac:dyDescent="0.3">
      <c r="A507" t="s">
        <v>657</v>
      </c>
      <c r="B507" t="s">
        <v>1167</v>
      </c>
      <c r="C507" s="3" t="s">
        <v>1862</v>
      </c>
      <c r="D507" s="7">
        <v>61.56</v>
      </c>
      <c r="E507" t="s">
        <v>1195</v>
      </c>
      <c r="F507" s="29">
        <v>0.5</v>
      </c>
      <c r="G507" t="str">
        <f>IF(Table6[[#This Row],[InsuranceCoverage]], "Yes", "No")</f>
        <v>Yes</v>
      </c>
      <c r="H507" s="7">
        <f>Table6[[#This Row],[InsuranceCoverage]]*Table6[[#This Row],[TotalBill]]</f>
        <v>30.78</v>
      </c>
      <c r="I507" s="7">
        <f>Table6[[#This Row],[TotalBill]]-Table6[[#This Row],[InsuranceAmount]]</f>
        <v>30.78</v>
      </c>
      <c r="K507" s="7"/>
    </row>
    <row r="508" spans="1:11" x14ac:dyDescent="0.3">
      <c r="A508" t="s">
        <v>658</v>
      </c>
      <c r="B508" t="s">
        <v>1167</v>
      </c>
      <c r="C508" s="3" t="s">
        <v>1965</v>
      </c>
      <c r="D508" s="7">
        <v>370.09</v>
      </c>
      <c r="E508" t="s">
        <v>1197</v>
      </c>
      <c r="F508" s="29">
        <v>0</v>
      </c>
      <c r="G508" t="str">
        <f>IF(Table6[[#This Row],[InsuranceCoverage]], "Yes", "No")</f>
        <v>No</v>
      </c>
      <c r="H508" s="7">
        <f>Table6[[#This Row],[InsuranceCoverage]]*Table6[[#This Row],[TotalBill]]</f>
        <v>0</v>
      </c>
      <c r="I508" s="7">
        <f>Table6[[#This Row],[TotalBill]]-Table6[[#This Row],[InsuranceAmount]]</f>
        <v>370.09</v>
      </c>
      <c r="K508" s="7"/>
    </row>
    <row r="509" spans="1:11" x14ac:dyDescent="0.3">
      <c r="A509" t="s">
        <v>659</v>
      </c>
      <c r="B509" t="s">
        <v>1196</v>
      </c>
      <c r="C509" s="3" t="s">
        <v>1745</v>
      </c>
      <c r="D509" s="7">
        <v>167.98</v>
      </c>
      <c r="E509" t="s">
        <v>1192</v>
      </c>
      <c r="F509" s="29">
        <v>0.25</v>
      </c>
      <c r="G509" t="str">
        <f>IF(Table6[[#This Row],[InsuranceCoverage]], "Yes", "No")</f>
        <v>Yes</v>
      </c>
      <c r="H509" s="7">
        <f>Table6[[#This Row],[InsuranceCoverage]]*Table6[[#This Row],[TotalBill]]</f>
        <v>41.994999999999997</v>
      </c>
      <c r="I509" s="7">
        <f>Table6[[#This Row],[TotalBill]]-Table6[[#This Row],[InsuranceAmount]]</f>
        <v>125.98499999999999</v>
      </c>
      <c r="K509" s="7"/>
    </row>
    <row r="510" spans="1:11" x14ac:dyDescent="0.3">
      <c r="A510" t="s">
        <v>660</v>
      </c>
      <c r="B510" t="s">
        <v>1196</v>
      </c>
      <c r="C510" s="3" t="s">
        <v>1779</v>
      </c>
      <c r="D510" s="7">
        <v>75</v>
      </c>
      <c r="E510" t="s">
        <v>1197</v>
      </c>
      <c r="F510" s="29">
        <v>0.75</v>
      </c>
      <c r="G510" t="str">
        <f>IF(Table6[[#This Row],[InsuranceCoverage]], "Yes", "No")</f>
        <v>Yes</v>
      </c>
      <c r="H510" s="7">
        <f>Table6[[#This Row],[InsuranceCoverage]]*Table6[[#This Row],[TotalBill]]</f>
        <v>56.25</v>
      </c>
      <c r="I510" s="7">
        <f>Table6[[#This Row],[TotalBill]]-Table6[[#This Row],[InsuranceAmount]]</f>
        <v>18.75</v>
      </c>
      <c r="K510" s="7"/>
    </row>
    <row r="511" spans="1:11" x14ac:dyDescent="0.3">
      <c r="A511" t="s">
        <v>661</v>
      </c>
      <c r="B511" t="s">
        <v>1202</v>
      </c>
      <c r="C511" s="3" t="s">
        <v>1905</v>
      </c>
      <c r="D511" s="7">
        <v>428.2</v>
      </c>
      <c r="E511" t="s">
        <v>1197</v>
      </c>
      <c r="F511" s="29">
        <v>0.25</v>
      </c>
      <c r="G511" t="str">
        <f>IF(Table6[[#This Row],[InsuranceCoverage]], "Yes", "No")</f>
        <v>Yes</v>
      </c>
      <c r="H511" s="7">
        <f>Table6[[#This Row],[InsuranceCoverage]]*Table6[[#This Row],[TotalBill]]</f>
        <v>107.05</v>
      </c>
      <c r="I511" s="7">
        <f>Table6[[#This Row],[TotalBill]]-Table6[[#This Row],[InsuranceAmount]]</f>
        <v>321.14999999999998</v>
      </c>
      <c r="K511" s="7"/>
    </row>
    <row r="512" spans="1:11" x14ac:dyDescent="0.3">
      <c r="A512" t="s">
        <v>662</v>
      </c>
      <c r="B512" t="s">
        <v>1198</v>
      </c>
      <c r="C512" s="3" t="s">
        <v>1818</v>
      </c>
      <c r="D512" s="7">
        <v>375.06</v>
      </c>
      <c r="E512" t="s">
        <v>1197</v>
      </c>
      <c r="F512" s="29">
        <v>0.25</v>
      </c>
      <c r="G512" t="str">
        <f>IF(Table6[[#This Row],[InsuranceCoverage]], "Yes", "No")</f>
        <v>Yes</v>
      </c>
      <c r="H512" s="7">
        <f>Table6[[#This Row],[InsuranceCoverage]]*Table6[[#This Row],[TotalBill]]</f>
        <v>93.765000000000001</v>
      </c>
      <c r="I512" s="7">
        <f>Table6[[#This Row],[TotalBill]]-Table6[[#This Row],[InsuranceAmount]]</f>
        <v>281.29500000000002</v>
      </c>
      <c r="K512" s="7"/>
    </row>
    <row r="513" spans="1:11" x14ac:dyDescent="0.3">
      <c r="A513" t="s">
        <v>663</v>
      </c>
      <c r="B513" t="s">
        <v>1202</v>
      </c>
      <c r="C513" s="3" t="s">
        <v>1966</v>
      </c>
      <c r="D513" s="7">
        <v>472.05</v>
      </c>
      <c r="E513" t="s">
        <v>1197</v>
      </c>
      <c r="F513" s="29">
        <v>0.5</v>
      </c>
      <c r="G513" t="str">
        <f>IF(Table6[[#This Row],[InsuranceCoverage]], "Yes", "No")</f>
        <v>Yes</v>
      </c>
      <c r="H513" s="7">
        <f>Table6[[#This Row],[InsuranceCoverage]]*Table6[[#This Row],[TotalBill]]</f>
        <v>236.02500000000001</v>
      </c>
      <c r="I513" s="7">
        <f>Table6[[#This Row],[TotalBill]]-Table6[[#This Row],[InsuranceAmount]]</f>
        <v>236.02500000000001</v>
      </c>
      <c r="K513" s="7"/>
    </row>
    <row r="514" spans="1:11" x14ac:dyDescent="0.3">
      <c r="A514" t="s">
        <v>664</v>
      </c>
      <c r="B514" t="s">
        <v>1198</v>
      </c>
      <c r="C514" s="3" t="s">
        <v>1788</v>
      </c>
      <c r="D514" s="7">
        <v>385.55</v>
      </c>
      <c r="E514" t="s">
        <v>1197</v>
      </c>
      <c r="F514" s="29">
        <v>0.25</v>
      </c>
      <c r="G514" t="str">
        <f>IF(Table6[[#This Row],[InsuranceCoverage]], "Yes", "No")</f>
        <v>Yes</v>
      </c>
      <c r="H514" s="7">
        <f>Table6[[#This Row],[InsuranceCoverage]]*Table6[[#This Row],[TotalBill]]</f>
        <v>96.387500000000003</v>
      </c>
      <c r="I514" s="7">
        <f>Table6[[#This Row],[TotalBill]]-Table6[[#This Row],[InsuranceAmount]]</f>
        <v>289.16250000000002</v>
      </c>
      <c r="K514" s="7"/>
    </row>
    <row r="515" spans="1:11" x14ac:dyDescent="0.3">
      <c r="A515" t="s">
        <v>665</v>
      </c>
      <c r="B515" t="s">
        <v>1201</v>
      </c>
      <c r="C515" s="3" t="s">
        <v>1937</v>
      </c>
      <c r="D515" s="7">
        <v>93.72</v>
      </c>
      <c r="E515" t="s">
        <v>1192</v>
      </c>
      <c r="F515" s="29">
        <v>0.75</v>
      </c>
      <c r="G515" t="str">
        <f>IF(Table6[[#This Row],[InsuranceCoverage]], "Yes", "No")</f>
        <v>Yes</v>
      </c>
      <c r="H515" s="7">
        <f>Table6[[#This Row],[InsuranceCoverage]]*Table6[[#This Row],[TotalBill]]</f>
        <v>70.289999999999992</v>
      </c>
      <c r="I515" s="7">
        <f>Table6[[#This Row],[TotalBill]]-Table6[[#This Row],[InsuranceAmount]]</f>
        <v>23.430000000000007</v>
      </c>
      <c r="K515" s="7"/>
    </row>
    <row r="516" spans="1:11" x14ac:dyDescent="0.3">
      <c r="A516" t="s">
        <v>666</v>
      </c>
      <c r="B516" t="s">
        <v>1201</v>
      </c>
      <c r="C516" s="3" t="s">
        <v>1794</v>
      </c>
      <c r="D516" s="7">
        <v>98.4</v>
      </c>
      <c r="E516" t="s">
        <v>1197</v>
      </c>
      <c r="F516" s="29">
        <v>0.75</v>
      </c>
      <c r="G516" t="str">
        <f>IF(Table6[[#This Row],[InsuranceCoverage]], "Yes", "No")</f>
        <v>Yes</v>
      </c>
      <c r="H516" s="7">
        <f>Table6[[#This Row],[InsuranceCoverage]]*Table6[[#This Row],[TotalBill]]</f>
        <v>73.800000000000011</v>
      </c>
      <c r="I516" s="7">
        <f>Table6[[#This Row],[TotalBill]]-Table6[[#This Row],[InsuranceAmount]]</f>
        <v>24.599999999999994</v>
      </c>
      <c r="K516" s="7"/>
    </row>
    <row r="517" spans="1:11" x14ac:dyDescent="0.3">
      <c r="A517" t="s">
        <v>667</v>
      </c>
      <c r="B517" t="s">
        <v>1202</v>
      </c>
      <c r="C517" s="3" t="s">
        <v>1967</v>
      </c>
      <c r="D517" s="7">
        <v>421.41</v>
      </c>
      <c r="E517" t="s">
        <v>1197</v>
      </c>
      <c r="F517" s="29">
        <v>0.75</v>
      </c>
      <c r="G517" t="str">
        <f>IF(Table6[[#This Row],[InsuranceCoverage]], "Yes", "No")</f>
        <v>Yes</v>
      </c>
      <c r="H517" s="7">
        <f>Table6[[#This Row],[InsuranceCoverage]]*Table6[[#This Row],[TotalBill]]</f>
        <v>316.0575</v>
      </c>
      <c r="I517" s="7">
        <f>Table6[[#This Row],[TotalBill]]-Table6[[#This Row],[InsuranceAmount]]</f>
        <v>105.35250000000002</v>
      </c>
      <c r="K517" s="7"/>
    </row>
    <row r="518" spans="1:11" x14ac:dyDescent="0.3">
      <c r="A518" t="s">
        <v>668</v>
      </c>
      <c r="B518" t="s">
        <v>1196</v>
      </c>
      <c r="C518" s="3" t="s">
        <v>1690</v>
      </c>
      <c r="D518" s="7">
        <v>498.29</v>
      </c>
      <c r="E518" t="s">
        <v>1197</v>
      </c>
      <c r="F518" s="29">
        <v>0.75</v>
      </c>
      <c r="G518" t="str">
        <f>IF(Table6[[#This Row],[InsuranceCoverage]], "Yes", "No")</f>
        <v>Yes</v>
      </c>
      <c r="H518" s="7">
        <f>Table6[[#This Row],[InsuranceCoverage]]*Table6[[#This Row],[TotalBill]]</f>
        <v>373.71750000000003</v>
      </c>
      <c r="I518" s="7">
        <f>Table6[[#This Row],[TotalBill]]-Table6[[#This Row],[InsuranceAmount]]</f>
        <v>124.57249999999999</v>
      </c>
      <c r="K518" s="7"/>
    </row>
    <row r="519" spans="1:11" x14ac:dyDescent="0.3">
      <c r="A519" t="s">
        <v>669</v>
      </c>
      <c r="B519" t="s">
        <v>1201</v>
      </c>
      <c r="C519" s="3" t="s">
        <v>1702</v>
      </c>
      <c r="D519" s="7">
        <v>58.48</v>
      </c>
      <c r="E519" t="s">
        <v>1197</v>
      </c>
      <c r="F519" s="29">
        <v>0.5</v>
      </c>
      <c r="G519" t="str">
        <f>IF(Table6[[#This Row],[InsuranceCoverage]], "Yes", "No")</f>
        <v>Yes</v>
      </c>
      <c r="H519" s="7">
        <f>Table6[[#This Row],[InsuranceCoverage]]*Table6[[#This Row],[TotalBill]]</f>
        <v>29.24</v>
      </c>
      <c r="I519" s="7">
        <f>Table6[[#This Row],[TotalBill]]-Table6[[#This Row],[InsuranceAmount]]</f>
        <v>29.24</v>
      </c>
      <c r="K519" s="7"/>
    </row>
    <row r="520" spans="1:11" x14ac:dyDescent="0.3">
      <c r="A520" t="s">
        <v>670</v>
      </c>
      <c r="B520" t="s">
        <v>1201</v>
      </c>
      <c r="C520" s="3" t="s">
        <v>1702</v>
      </c>
      <c r="D520" s="7">
        <v>78.77</v>
      </c>
      <c r="E520" t="s">
        <v>1192</v>
      </c>
      <c r="F520" s="29">
        <v>0.25</v>
      </c>
      <c r="G520" t="str">
        <f>IF(Table6[[#This Row],[InsuranceCoverage]], "Yes", "No")</f>
        <v>Yes</v>
      </c>
      <c r="H520" s="7">
        <f>Table6[[#This Row],[InsuranceCoverage]]*Table6[[#This Row],[TotalBill]]</f>
        <v>19.692499999999999</v>
      </c>
      <c r="I520" s="7">
        <f>Table6[[#This Row],[TotalBill]]-Table6[[#This Row],[InsuranceAmount]]</f>
        <v>59.077500000000001</v>
      </c>
      <c r="K520" s="7"/>
    </row>
    <row r="521" spans="1:11" x14ac:dyDescent="0.3">
      <c r="A521" t="s">
        <v>671</v>
      </c>
      <c r="B521" t="s">
        <v>1198</v>
      </c>
      <c r="C521" s="3" t="s">
        <v>1968</v>
      </c>
      <c r="D521" s="7">
        <v>108.36</v>
      </c>
      <c r="E521" t="s">
        <v>1197</v>
      </c>
      <c r="F521" s="29">
        <v>0.25</v>
      </c>
      <c r="G521" t="str">
        <f>IF(Table6[[#This Row],[InsuranceCoverage]], "Yes", "No")</f>
        <v>Yes</v>
      </c>
      <c r="H521" s="7">
        <f>Table6[[#This Row],[InsuranceCoverage]]*Table6[[#This Row],[TotalBill]]</f>
        <v>27.09</v>
      </c>
      <c r="I521" s="7">
        <f>Table6[[#This Row],[TotalBill]]-Table6[[#This Row],[InsuranceAmount]]</f>
        <v>81.27</v>
      </c>
      <c r="K521" s="7"/>
    </row>
    <row r="522" spans="1:11" x14ac:dyDescent="0.3">
      <c r="A522" t="s">
        <v>672</v>
      </c>
      <c r="B522" t="s">
        <v>1202</v>
      </c>
      <c r="C522" s="3" t="s">
        <v>1860</v>
      </c>
      <c r="D522" s="7">
        <v>92.72</v>
      </c>
      <c r="E522" t="s">
        <v>1192</v>
      </c>
      <c r="F522" s="29">
        <v>0</v>
      </c>
      <c r="G522" t="str">
        <f>IF(Table6[[#This Row],[InsuranceCoverage]], "Yes", "No")</f>
        <v>No</v>
      </c>
      <c r="H522" s="7">
        <f>Table6[[#This Row],[InsuranceCoverage]]*Table6[[#This Row],[TotalBill]]</f>
        <v>0</v>
      </c>
      <c r="I522" s="7">
        <f>Table6[[#This Row],[TotalBill]]-Table6[[#This Row],[InsuranceAmount]]</f>
        <v>92.72</v>
      </c>
      <c r="K522" s="7"/>
    </row>
    <row r="523" spans="1:11" x14ac:dyDescent="0.3">
      <c r="A523" t="s">
        <v>673</v>
      </c>
      <c r="B523" t="s">
        <v>1201</v>
      </c>
      <c r="C523" s="3" t="s">
        <v>1969</v>
      </c>
      <c r="D523" s="7">
        <v>317.22000000000003</v>
      </c>
      <c r="E523" t="s">
        <v>1197</v>
      </c>
      <c r="F523" s="29">
        <v>0.25</v>
      </c>
      <c r="G523" t="str">
        <f>IF(Table6[[#This Row],[InsuranceCoverage]], "Yes", "No")</f>
        <v>Yes</v>
      </c>
      <c r="H523" s="7">
        <f>Table6[[#This Row],[InsuranceCoverage]]*Table6[[#This Row],[TotalBill]]</f>
        <v>79.305000000000007</v>
      </c>
      <c r="I523" s="7">
        <f>Table6[[#This Row],[TotalBill]]-Table6[[#This Row],[InsuranceAmount]]</f>
        <v>237.91500000000002</v>
      </c>
      <c r="K523" s="7"/>
    </row>
    <row r="524" spans="1:11" x14ac:dyDescent="0.3">
      <c r="A524" t="s">
        <v>674</v>
      </c>
      <c r="B524" t="s">
        <v>1202</v>
      </c>
      <c r="C524" s="3" t="s">
        <v>1898</v>
      </c>
      <c r="D524" s="7">
        <v>287.64</v>
      </c>
      <c r="E524" t="s">
        <v>1197</v>
      </c>
      <c r="F524" s="29">
        <v>0.25</v>
      </c>
      <c r="G524" t="str">
        <f>IF(Table6[[#This Row],[InsuranceCoverage]], "Yes", "No")</f>
        <v>Yes</v>
      </c>
      <c r="H524" s="7">
        <f>Table6[[#This Row],[InsuranceCoverage]]*Table6[[#This Row],[TotalBill]]</f>
        <v>71.91</v>
      </c>
      <c r="I524" s="7">
        <f>Table6[[#This Row],[TotalBill]]-Table6[[#This Row],[InsuranceAmount]]</f>
        <v>215.73</v>
      </c>
      <c r="K524" s="7"/>
    </row>
    <row r="525" spans="1:11" x14ac:dyDescent="0.3">
      <c r="A525" t="s">
        <v>675</v>
      </c>
      <c r="B525" t="s">
        <v>1198</v>
      </c>
      <c r="C525" s="3" t="s">
        <v>1965</v>
      </c>
      <c r="D525" s="7">
        <v>207.3</v>
      </c>
      <c r="E525" t="s">
        <v>1192</v>
      </c>
      <c r="F525" s="29">
        <v>0.75</v>
      </c>
      <c r="G525" t="str">
        <f>IF(Table6[[#This Row],[InsuranceCoverage]], "Yes", "No")</f>
        <v>Yes</v>
      </c>
      <c r="H525" s="7">
        <f>Table6[[#This Row],[InsuranceCoverage]]*Table6[[#This Row],[TotalBill]]</f>
        <v>155.47500000000002</v>
      </c>
      <c r="I525" s="7">
        <f>Table6[[#This Row],[TotalBill]]-Table6[[#This Row],[InsuranceAmount]]</f>
        <v>51.824999999999989</v>
      </c>
      <c r="K525" s="7"/>
    </row>
    <row r="526" spans="1:11" x14ac:dyDescent="0.3">
      <c r="A526" t="s">
        <v>676</v>
      </c>
      <c r="B526" t="s">
        <v>1201</v>
      </c>
      <c r="C526" s="3" t="s">
        <v>1838</v>
      </c>
      <c r="D526" s="7">
        <v>335.39</v>
      </c>
      <c r="E526" t="s">
        <v>1192</v>
      </c>
      <c r="F526" s="29">
        <v>0.75</v>
      </c>
      <c r="G526" t="str">
        <f>IF(Table6[[#This Row],[InsuranceCoverage]], "Yes", "No")</f>
        <v>Yes</v>
      </c>
      <c r="H526" s="7">
        <f>Table6[[#This Row],[InsuranceCoverage]]*Table6[[#This Row],[TotalBill]]</f>
        <v>251.54249999999999</v>
      </c>
      <c r="I526" s="7">
        <f>Table6[[#This Row],[TotalBill]]-Table6[[#This Row],[InsuranceAmount]]</f>
        <v>83.847499999999997</v>
      </c>
      <c r="K526" s="7"/>
    </row>
    <row r="527" spans="1:11" x14ac:dyDescent="0.3">
      <c r="A527" t="s">
        <v>677</v>
      </c>
      <c r="B527" t="s">
        <v>1202</v>
      </c>
      <c r="C527" s="3" t="s">
        <v>1970</v>
      </c>
      <c r="D527" s="7">
        <v>490.38</v>
      </c>
      <c r="E527" t="s">
        <v>1197</v>
      </c>
      <c r="F527" s="29">
        <v>0.5</v>
      </c>
      <c r="G527" t="str">
        <f>IF(Table6[[#This Row],[InsuranceCoverage]], "Yes", "No")</f>
        <v>Yes</v>
      </c>
      <c r="H527" s="7">
        <f>Table6[[#This Row],[InsuranceCoverage]]*Table6[[#This Row],[TotalBill]]</f>
        <v>245.19</v>
      </c>
      <c r="I527" s="7">
        <f>Table6[[#This Row],[TotalBill]]-Table6[[#This Row],[InsuranceAmount]]</f>
        <v>245.19</v>
      </c>
      <c r="K527" s="7"/>
    </row>
    <row r="528" spans="1:11" x14ac:dyDescent="0.3">
      <c r="A528" t="s">
        <v>678</v>
      </c>
      <c r="B528" t="s">
        <v>1201</v>
      </c>
      <c r="C528" s="3" t="s">
        <v>1971</v>
      </c>
      <c r="D528" s="7">
        <v>470.73</v>
      </c>
      <c r="E528" t="s">
        <v>1197</v>
      </c>
      <c r="F528" s="29">
        <v>0.75</v>
      </c>
      <c r="G528" t="str">
        <f>IF(Table6[[#This Row],[InsuranceCoverage]], "Yes", "No")</f>
        <v>Yes</v>
      </c>
      <c r="H528" s="7">
        <f>Table6[[#This Row],[InsuranceCoverage]]*Table6[[#This Row],[TotalBill]]</f>
        <v>353.04750000000001</v>
      </c>
      <c r="I528" s="7">
        <f>Table6[[#This Row],[TotalBill]]-Table6[[#This Row],[InsuranceAmount]]</f>
        <v>117.6825</v>
      </c>
      <c r="K528" s="7"/>
    </row>
    <row r="529" spans="1:11" x14ac:dyDescent="0.3">
      <c r="A529" t="s">
        <v>679</v>
      </c>
      <c r="B529" t="s">
        <v>1201</v>
      </c>
      <c r="C529" s="3" t="s">
        <v>1947</v>
      </c>
      <c r="D529" s="7">
        <v>476.41</v>
      </c>
      <c r="E529" t="s">
        <v>1197</v>
      </c>
      <c r="F529" s="29">
        <v>0.25</v>
      </c>
      <c r="G529" t="str">
        <f>IF(Table6[[#This Row],[InsuranceCoverage]], "Yes", "No")</f>
        <v>Yes</v>
      </c>
      <c r="H529" s="7">
        <f>Table6[[#This Row],[InsuranceCoverage]]*Table6[[#This Row],[TotalBill]]</f>
        <v>119.10250000000001</v>
      </c>
      <c r="I529" s="7">
        <f>Table6[[#This Row],[TotalBill]]-Table6[[#This Row],[InsuranceAmount]]</f>
        <v>357.3075</v>
      </c>
      <c r="K529" s="7"/>
    </row>
    <row r="530" spans="1:11" x14ac:dyDescent="0.3">
      <c r="A530" t="s">
        <v>680</v>
      </c>
      <c r="B530" t="s">
        <v>1201</v>
      </c>
      <c r="C530" s="3" t="s">
        <v>1901</v>
      </c>
      <c r="D530" s="7">
        <v>445.34</v>
      </c>
      <c r="E530" t="s">
        <v>1197</v>
      </c>
      <c r="F530" s="29">
        <v>0.25</v>
      </c>
      <c r="G530" t="str">
        <f>IF(Table6[[#This Row],[InsuranceCoverage]], "Yes", "No")</f>
        <v>Yes</v>
      </c>
      <c r="H530" s="7">
        <f>Table6[[#This Row],[InsuranceCoverage]]*Table6[[#This Row],[TotalBill]]</f>
        <v>111.33499999999999</v>
      </c>
      <c r="I530" s="7">
        <f>Table6[[#This Row],[TotalBill]]-Table6[[#This Row],[InsuranceAmount]]</f>
        <v>334.005</v>
      </c>
      <c r="K530" s="7"/>
    </row>
    <row r="531" spans="1:11" x14ac:dyDescent="0.3">
      <c r="A531" t="s">
        <v>681</v>
      </c>
      <c r="B531" t="s">
        <v>1196</v>
      </c>
      <c r="C531" s="3" t="s">
        <v>1972</v>
      </c>
      <c r="D531" s="7">
        <v>198.73</v>
      </c>
      <c r="E531" t="s">
        <v>1192</v>
      </c>
      <c r="F531" s="29">
        <v>0.75</v>
      </c>
      <c r="G531" t="str">
        <f>IF(Table6[[#This Row],[InsuranceCoverage]], "Yes", "No")</f>
        <v>Yes</v>
      </c>
      <c r="H531" s="7">
        <f>Table6[[#This Row],[InsuranceCoverage]]*Table6[[#This Row],[TotalBill]]</f>
        <v>149.04749999999999</v>
      </c>
      <c r="I531" s="7">
        <f>Table6[[#This Row],[TotalBill]]-Table6[[#This Row],[InsuranceAmount]]</f>
        <v>49.682500000000005</v>
      </c>
      <c r="K531" s="7"/>
    </row>
    <row r="532" spans="1:11" x14ac:dyDescent="0.3">
      <c r="A532" t="s">
        <v>682</v>
      </c>
      <c r="B532" t="s">
        <v>1198</v>
      </c>
      <c r="C532" s="3" t="s">
        <v>1973</v>
      </c>
      <c r="D532" s="7">
        <v>317.77999999999997</v>
      </c>
      <c r="E532" t="s">
        <v>1197</v>
      </c>
      <c r="F532" s="29">
        <v>0.75</v>
      </c>
      <c r="G532" t="str">
        <f>IF(Table6[[#This Row],[InsuranceCoverage]], "Yes", "No")</f>
        <v>Yes</v>
      </c>
      <c r="H532" s="7">
        <f>Table6[[#This Row],[InsuranceCoverage]]*Table6[[#This Row],[TotalBill]]</f>
        <v>238.33499999999998</v>
      </c>
      <c r="I532" s="7">
        <f>Table6[[#This Row],[TotalBill]]-Table6[[#This Row],[InsuranceAmount]]</f>
        <v>79.444999999999993</v>
      </c>
      <c r="K532" s="7"/>
    </row>
    <row r="533" spans="1:11" x14ac:dyDescent="0.3">
      <c r="A533" t="s">
        <v>683</v>
      </c>
      <c r="B533" t="s">
        <v>1196</v>
      </c>
      <c r="C533" s="3" t="s">
        <v>1974</v>
      </c>
      <c r="D533" s="7">
        <v>453.33</v>
      </c>
      <c r="E533" t="s">
        <v>1195</v>
      </c>
      <c r="F533" s="29">
        <v>0.75</v>
      </c>
      <c r="G533" t="str">
        <f>IF(Table6[[#This Row],[InsuranceCoverage]], "Yes", "No")</f>
        <v>Yes</v>
      </c>
      <c r="H533" s="7">
        <f>Table6[[#This Row],[InsuranceCoverage]]*Table6[[#This Row],[TotalBill]]</f>
        <v>339.9975</v>
      </c>
      <c r="I533" s="7">
        <f>Table6[[#This Row],[TotalBill]]-Table6[[#This Row],[InsuranceAmount]]</f>
        <v>113.33249999999998</v>
      </c>
      <c r="K533" s="7"/>
    </row>
    <row r="534" spans="1:11" x14ac:dyDescent="0.3">
      <c r="A534" t="s">
        <v>684</v>
      </c>
      <c r="B534" t="s">
        <v>1211</v>
      </c>
      <c r="C534" s="3" t="s">
        <v>1754</v>
      </c>
      <c r="D534" s="7">
        <v>300</v>
      </c>
      <c r="E534" t="s">
        <v>1192</v>
      </c>
      <c r="F534" s="29">
        <v>0.75</v>
      </c>
      <c r="G534" t="str">
        <f>IF(Table6[[#This Row],[InsuranceCoverage]], "Yes", "No")</f>
        <v>Yes</v>
      </c>
      <c r="H534" s="7">
        <f>Table6[[#This Row],[InsuranceCoverage]]*Table6[[#This Row],[TotalBill]]</f>
        <v>225</v>
      </c>
      <c r="I534" s="7">
        <f>Table6[[#This Row],[TotalBill]]-Table6[[#This Row],[InsuranceAmount]]</f>
        <v>75</v>
      </c>
      <c r="K534" s="7"/>
    </row>
    <row r="535" spans="1:11" x14ac:dyDescent="0.3">
      <c r="A535" t="s">
        <v>685</v>
      </c>
      <c r="B535" t="s">
        <v>1167</v>
      </c>
      <c r="C535" s="3" t="s">
        <v>1975</v>
      </c>
      <c r="D535" s="7">
        <v>322.08</v>
      </c>
      <c r="E535" t="s">
        <v>1192</v>
      </c>
      <c r="F535" s="29">
        <v>0</v>
      </c>
      <c r="G535" t="str">
        <f>IF(Table6[[#This Row],[InsuranceCoverage]], "Yes", "No")</f>
        <v>No</v>
      </c>
      <c r="H535" s="7">
        <f>Table6[[#This Row],[InsuranceCoverage]]*Table6[[#This Row],[TotalBill]]</f>
        <v>0</v>
      </c>
      <c r="I535" s="7">
        <f>Table6[[#This Row],[TotalBill]]-Table6[[#This Row],[InsuranceAmount]]</f>
        <v>322.08</v>
      </c>
      <c r="K535" s="7"/>
    </row>
    <row r="536" spans="1:11" x14ac:dyDescent="0.3">
      <c r="A536" t="s">
        <v>686</v>
      </c>
      <c r="B536" t="s">
        <v>1196</v>
      </c>
      <c r="C536" s="3" t="s">
        <v>1710</v>
      </c>
      <c r="D536" s="7">
        <v>164.49</v>
      </c>
      <c r="E536" t="s">
        <v>1197</v>
      </c>
      <c r="F536" s="29">
        <v>0.25</v>
      </c>
      <c r="G536" t="str">
        <f>IF(Table6[[#This Row],[InsuranceCoverage]], "Yes", "No")</f>
        <v>Yes</v>
      </c>
      <c r="H536" s="7">
        <f>Table6[[#This Row],[InsuranceCoverage]]*Table6[[#This Row],[TotalBill]]</f>
        <v>41.122500000000002</v>
      </c>
      <c r="I536" s="7">
        <f>Table6[[#This Row],[TotalBill]]-Table6[[#This Row],[InsuranceAmount]]</f>
        <v>123.36750000000001</v>
      </c>
      <c r="K536" s="7"/>
    </row>
    <row r="537" spans="1:11" x14ac:dyDescent="0.3">
      <c r="A537" t="s">
        <v>687</v>
      </c>
      <c r="B537" t="s">
        <v>1196</v>
      </c>
      <c r="C537" s="3" t="s">
        <v>1912</v>
      </c>
      <c r="D537" s="7">
        <v>188.26</v>
      </c>
      <c r="E537" t="s">
        <v>1197</v>
      </c>
      <c r="F537" s="29">
        <v>0.5</v>
      </c>
      <c r="G537" t="str">
        <f>IF(Table6[[#This Row],[InsuranceCoverage]], "Yes", "No")</f>
        <v>Yes</v>
      </c>
      <c r="H537" s="7">
        <f>Table6[[#This Row],[InsuranceCoverage]]*Table6[[#This Row],[TotalBill]]</f>
        <v>94.13</v>
      </c>
      <c r="I537" s="7">
        <f>Table6[[#This Row],[TotalBill]]-Table6[[#This Row],[InsuranceAmount]]</f>
        <v>94.13</v>
      </c>
      <c r="K537" s="7"/>
    </row>
    <row r="538" spans="1:11" x14ac:dyDescent="0.3">
      <c r="A538" t="s">
        <v>688</v>
      </c>
      <c r="B538" t="s">
        <v>1198</v>
      </c>
      <c r="C538" s="3" t="s">
        <v>1976</v>
      </c>
      <c r="D538" s="7">
        <v>238.15</v>
      </c>
      <c r="E538" t="s">
        <v>1197</v>
      </c>
      <c r="F538" s="29">
        <v>0.25</v>
      </c>
      <c r="G538" t="str">
        <f>IF(Table6[[#This Row],[InsuranceCoverage]], "Yes", "No")</f>
        <v>Yes</v>
      </c>
      <c r="H538" s="7">
        <f>Table6[[#This Row],[InsuranceCoverage]]*Table6[[#This Row],[TotalBill]]</f>
        <v>59.537500000000001</v>
      </c>
      <c r="I538" s="7">
        <f>Table6[[#This Row],[TotalBill]]-Table6[[#This Row],[InsuranceAmount]]</f>
        <v>178.61250000000001</v>
      </c>
      <c r="K538" s="7"/>
    </row>
    <row r="539" spans="1:11" x14ac:dyDescent="0.3">
      <c r="A539" t="s">
        <v>689</v>
      </c>
      <c r="B539" t="s">
        <v>1193</v>
      </c>
      <c r="C539" s="3" t="s">
        <v>1977</v>
      </c>
      <c r="D539" s="7">
        <v>245.37</v>
      </c>
      <c r="E539" t="s">
        <v>1197</v>
      </c>
      <c r="F539" s="29">
        <v>0.5</v>
      </c>
      <c r="G539" t="str">
        <f>IF(Table6[[#This Row],[InsuranceCoverage]], "Yes", "No")</f>
        <v>Yes</v>
      </c>
      <c r="H539" s="7">
        <f>Table6[[#This Row],[InsuranceCoverage]]*Table6[[#This Row],[TotalBill]]</f>
        <v>122.685</v>
      </c>
      <c r="I539" s="7">
        <f>Table6[[#This Row],[TotalBill]]-Table6[[#This Row],[InsuranceAmount]]</f>
        <v>122.685</v>
      </c>
      <c r="K539" s="7"/>
    </row>
    <row r="540" spans="1:11" x14ac:dyDescent="0.3">
      <c r="A540" t="s">
        <v>690</v>
      </c>
      <c r="B540" t="s">
        <v>1198</v>
      </c>
      <c r="C540" s="3" t="s">
        <v>1978</v>
      </c>
      <c r="D540" s="7">
        <v>204.73</v>
      </c>
      <c r="E540" t="s">
        <v>1192</v>
      </c>
      <c r="F540" s="29">
        <v>0.75</v>
      </c>
      <c r="G540" t="str">
        <f>IF(Table6[[#This Row],[InsuranceCoverage]], "Yes", "No")</f>
        <v>Yes</v>
      </c>
      <c r="H540" s="7">
        <f>Table6[[#This Row],[InsuranceCoverage]]*Table6[[#This Row],[TotalBill]]</f>
        <v>153.54749999999999</v>
      </c>
      <c r="I540" s="7">
        <f>Table6[[#This Row],[TotalBill]]-Table6[[#This Row],[InsuranceAmount]]</f>
        <v>51.182500000000005</v>
      </c>
      <c r="K540" s="7"/>
    </row>
    <row r="541" spans="1:11" x14ac:dyDescent="0.3">
      <c r="A541" t="s">
        <v>691</v>
      </c>
      <c r="B541" t="s">
        <v>1193</v>
      </c>
      <c r="C541" s="3" t="s">
        <v>1979</v>
      </c>
      <c r="D541" s="7">
        <v>282.27</v>
      </c>
      <c r="E541" t="s">
        <v>1197</v>
      </c>
      <c r="F541" s="29">
        <v>0</v>
      </c>
      <c r="G541" t="str">
        <f>IF(Table6[[#This Row],[InsuranceCoverage]], "Yes", "No")</f>
        <v>No</v>
      </c>
      <c r="H541" s="7">
        <f>Table6[[#This Row],[InsuranceCoverage]]*Table6[[#This Row],[TotalBill]]</f>
        <v>0</v>
      </c>
      <c r="I541" s="7">
        <f>Table6[[#This Row],[TotalBill]]-Table6[[#This Row],[InsuranceAmount]]</f>
        <v>282.27</v>
      </c>
      <c r="K541" s="7"/>
    </row>
    <row r="542" spans="1:11" x14ac:dyDescent="0.3">
      <c r="A542" t="s">
        <v>692</v>
      </c>
      <c r="B542" t="s">
        <v>1213</v>
      </c>
      <c r="C542" s="3" t="s">
        <v>1690</v>
      </c>
      <c r="D542" s="7">
        <v>50</v>
      </c>
      <c r="E542" t="s">
        <v>1197</v>
      </c>
      <c r="F542" s="29">
        <v>1</v>
      </c>
      <c r="G542" t="str">
        <f>IF(Table6[[#This Row],[InsuranceCoverage]], "Yes", "No")</f>
        <v>Yes</v>
      </c>
      <c r="H542" s="7">
        <f>Table6[[#This Row],[InsuranceCoverage]]*Table6[[#This Row],[TotalBill]]</f>
        <v>50</v>
      </c>
      <c r="I542" s="7">
        <f>Table6[[#This Row],[TotalBill]]-Table6[[#This Row],[InsuranceAmount]]</f>
        <v>0</v>
      </c>
      <c r="K542" s="7"/>
    </row>
    <row r="543" spans="1:11" x14ac:dyDescent="0.3">
      <c r="A543" t="s">
        <v>693</v>
      </c>
      <c r="B543" t="s">
        <v>1201</v>
      </c>
      <c r="C543" s="3" t="s">
        <v>1800</v>
      </c>
      <c r="D543" s="7">
        <v>218.37</v>
      </c>
      <c r="E543" t="s">
        <v>1195</v>
      </c>
      <c r="F543" s="29">
        <v>0.75</v>
      </c>
      <c r="G543" t="str">
        <f>IF(Table6[[#This Row],[InsuranceCoverage]], "Yes", "No")</f>
        <v>Yes</v>
      </c>
      <c r="H543" s="7">
        <f>Table6[[#This Row],[InsuranceCoverage]]*Table6[[#This Row],[TotalBill]]</f>
        <v>163.7775</v>
      </c>
      <c r="I543" s="7">
        <f>Table6[[#This Row],[TotalBill]]-Table6[[#This Row],[InsuranceAmount]]</f>
        <v>54.592500000000001</v>
      </c>
      <c r="K543" s="7"/>
    </row>
    <row r="544" spans="1:11" x14ac:dyDescent="0.3">
      <c r="A544" t="s">
        <v>694</v>
      </c>
      <c r="B544" t="s">
        <v>1167</v>
      </c>
      <c r="C544" s="3" t="s">
        <v>1870</v>
      </c>
      <c r="D544" s="7">
        <v>94.48</v>
      </c>
      <c r="E544" t="s">
        <v>1197</v>
      </c>
      <c r="F544" s="29">
        <v>0.25</v>
      </c>
      <c r="G544" t="str">
        <f>IF(Table6[[#This Row],[InsuranceCoverage]], "Yes", "No")</f>
        <v>Yes</v>
      </c>
      <c r="H544" s="7">
        <f>Table6[[#This Row],[InsuranceCoverage]]*Table6[[#This Row],[TotalBill]]</f>
        <v>23.62</v>
      </c>
      <c r="I544" s="7">
        <f>Table6[[#This Row],[TotalBill]]-Table6[[#This Row],[InsuranceAmount]]</f>
        <v>70.86</v>
      </c>
      <c r="K544" s="7"/>
    </row>
    <row r="545" spans="1:11" x14ac:dyDescent="0.3">
      <c r="A545" t="s">
        <v>695</v>
      </c>
      <c r="B545" t="s">
        <v>1196</v>
      </c>
      <c r="C545" s="3" t="s">
        <v>1786</v>
      </c>
      <c r="D545" s="7">
        <v>307.97000000000003</v>
      </c>
      <c r="E545" t="s">
        <v>1192</v>
      </c>
      <c r="F545" s="29">
        <v>0.75</v>
      </c>
      <c r="G545" t="str">
        <f>IF(Table6[[#This Row],[InsuranceCoverage]], "Yes", "No")</f>
        <v>Yes</v>
      </c>
      <c r="H545" s="7">
        <f>Table6[[#This Row],[InsuranceCoverage]]*Table6[[#This Row],[TotalBill]]</f>
        <v>230.97750000000002</v>
      </c>
      <c r="I545" s="7">
        <f>Table6[[#This Row],[TotalBill]]-Table6[[#This Row],[InsuranceAmount]]</f>
        <v>76.992500000000007</v>
      </c>
      <c r="K545" s="7"/>
    </row>
    <row r="546" spans="1:11" x14ac:dyDescent="0.3">
      <c r="A546" t="s">
        <v>696</v>
      </c>
      <c r="B546" t="s">
        <v>1196</v>
      </c>
      <c r="C546" s="3" t="s">
        <v>1813</v>
      </c>
      <c r="D546" s="7">
        <v>105.4</v>
      </c>
      <c r="E546" t="s">
        <v>1192</v>
      </c>
      <c r="F546" s="29">
        <v>0.25</v>
      </c>
      <c r="G546" t="str">
        <f>IF(Table6[[#This Row],[InsuranceCoverage]], "Yes", "No")</f>
        <v>Yes</v>
      </c>
      <c r="H546" s="7">
        <f>Table6[[#This Row],[InsuranceCoverage]]*Table6[[#This Row],[TotalBill]]</f>
        <v>26.35</v>
      </c>
      <c r="I546" s="7">
        <f>Table6[[#This Row],[TotalBill]]-Table6[[#This Row],[InsuranceAmount]]</f>
        <v>79.050000000000011</v>
      </c>
      <c r="K546" s="7"/>
    </row>
    <row r="547" spans="1:11" x14ac:dyDescent="0.3">
      <c r="A547" t="s">
        <v>697</v>
      </c>
      <c r="B547" t="s">
        <v>1201</v>
      </c>
      <c r="C547" s="3" t="s">
        <v>1725</v>
      </c>
      <c r="D547" s="7">
        <v>479.56</v>
      </c>
      <c r="E547" t="s">
        <v>1197</v>
      </c>
      <c r="F547" s="29">
        <v>0.75</v>
      </c>
      <c r="G547" t="str">
        <f>IF(Table6[[#This Row],[InsuranceCoverage]], "Yes", "No")</f>
        <v>Yes</v>
      </c>
      <c r="H547" s="7">
        <f>Table6[[#This Row],[InsuranceCoverage]]*Table6[[#This Row],[TotalBill]]</f>
        <v>359.67</v>
      </c>
      <c r="I547" s="7">
        <f>Table6[[#This Row],[TotalBill]]-Table6[[#This Row],[InsuranceAmount]]</f>
        <v>119.88999999999999</v>
      </c>
      <c r="K547" s="7"/>
    </row>
    <row r="548" spans="1:11" x14ac:dyDescent="0.3">
      <c r="A548" t="s">
        <v>698</v>
      </c>
      <c r="B548" t="s">
        <v>1196</v>
      </c>
      <c r="C548" s="3" t="s">
        <v>1894</v>
      </c>
      <c r="D548" s="7">
        <v>411.4</v>
      </c>
      <c r="E548" t="s">
        <v>1195</v>
      </c>
      <c r="F548" s="29">
        <v>0</v>
      </c>
      <c r="G548" t="str">
        <f>IF(Table6[[#This Row],[InsuranceCoverage]], "Yes", "No")</f>
        <v>No</v>
      </c>
      <c r="H548" s="7">
        <f>Table6[[#This Row],[InsuranceCoverage]]*Table6[[#This Row],[TotalBill]]</f>
        <v>0</v>
      </c>
      <c r="I548" s="7">
        <f>Table6[[#This Row],[TotalBill]]-Table6[[#This Row],[InsuranceAmount]]</f>
        <v>411.4</v>
      </c>
      <c r="K548" s="7"/>
    </row>
    <row r="549" spans="1:11" x14ac:dyDescent="0.3">
      <c r="A549" t="s">
        <v>699</v>
      </c>
      <c r="B549" t="s">
        <v>1167</v>
      </c>
      <c r="C549" s="3" t="s">
        <v>1898</v>
      </c>
      <c r="D549" s="7">
        <v>162.11000000000001</v>
      </c>
      <c r="E549" t="s">
        <v>1197</v>
      </c>
      <c r="F549" s="29">
        <v>0</v>
      </c>
      <c r="G549" t="str">
        <f>IF(Table6[[#This Row],[InsuranceCoverage]], "Yes", "No")</f>
        <v>No</v>
      </c>
      <c r="H549" s="7">
        <f>Table6[[#This Row],[InsuranceCoverage]]*Table6[[#This Row],[TotalBill]]</f>
        <v>0</v>
      </c>
      <c r="I549" s="7">
        <f>Table6[[#This Row],[TotalBill]]-Table6[[#This Row],[InsuranceAmount]]</f>
        <v>162.11000000000001</v>
      </c>
      <c r="K549" s="7"/>
    </row>
    <row r="550" spans="1:11" x14ac:dyDescent="0.3">
      <c r="A550" t="s">
        <v>700</v>
      </c>
      <c r="B550" t="s">
        <v>1198</v>
      </c>
      <c r="C550" s="3" t="s">
        <v>1980</v>
      </c>
      <c r="D550" s="7">
        <v>248.49</v>
      </c>
      <c r="E550" t="s">
        <v>1197</v>
      </c>
      <c r="F550" s="29">
        <v>0</v>
      </c>
      <c r="G550" t="str">
        <f>IF(Table6[[#This Row],[InsuranceCoverage]], "Yes", "No")</f>
        <v>No</v>
      </c>
      <c r="H550" s="7">
        <f>Table6[[#This Row],[InsuranceCoverage]]*Table6[[#This Row],[TotalBill]]</f>
        <v>0</v>
      </c>
      <c r="I550" s="7">
        <f>Table6[[#This Row],[TotalBill]]-Table6[[#This Row],[InsuranceAmount]]</f>
        <v>248.49</v>
      </c>
      <c r="K550" s="7"/>
    </row>
    <row r="551" spans="1:11" x14ac:dyDescent="0.3">
      <c r="A551" t="s">
        <v>701</v>
      </c>
      <c r="B551" t="s">
        <v>1193</v>
      </c>
      <c r="C551" s="3" t="s">
        <v>1906</v>
      </c>
      <c r="D551" s="7">
        <v>498.85</v>
      </c>
      <c r="E551" t="s">
        <v>1192</v>
      </c>
      <c r="F551" s="29">
        <v>0.25</v>
      </c>
      <c r="G551" t="str">
        <f>IF(Table6[[#This Row],[InsuranceCoverage]], "Yes", "No")</f>
        <v>Yes</v>
      </c>
      <c r="H551" s="7">
        <f>Table6[[#This Row],[InsuranceCoverage]]*Table6[[#This Row],[TotalBill]]</f>
        <v>124.71250000000001</v>
      </c>
      <c r="I551" s="7">
        <f>Table6[[#This Row],[TotalBill]]-Table6[[#This Row],[InsuranceAmount]]</f>
        <v>374.13750000000005</v>
      </c>
      <c r="K551" s="7"/>
    </row>
    <row r="552" spans="1:11" x14ac:dyDescent="0.3">
      <c r="A552" t="s">
        <v>702</v>
      </c>
      <c r="B552" t="s">
        <v>1198</v>
      </c>
      <c r="C552" s="3" t="s">
        <v>1816</v>
      </c>
      <c r="D552" s="7">
        <v>310.01</v>
      </c>
      <c r="E552" t="s">
        <v>1197</v>
      </c>
      <c r="F552" s="29">
        <v>0.75</v>
      </c>
      <c r="G552" t="str">
        <f>IF(Table6[[#This Row],[InsuranceCoverage]], "Yes", "No")</f>
        <v>Yes</v>
      </c>
      <c r="H552" s="7">
        <f>Table6[[#This Row],[InsuranceCoverage]]*Table6[[#This Row],[TotalBill]]</f>
        <v>232.50749999999999</v>
      </c>
      <c r="I552" s="7">
        <f>Table6[[#This Row],[TotalBill]]-Table6[[#This Row],[InsuranceAmount]]</f>
        <v>77.502499999999998</v>
      </c>
      <c r="K552" s="7"/>
    </row>
    <row r="553" spans="1:11" x14ac:dyDescent="0.3">
      <c r="A553" t="s">
        <v>703</v>
      </c>
      <c r="B553" t="s">
        <v>1201</v>
      </c>
      <c r="C553" s="3" t="s">
        <v>1691</v>
      </c>
      <c r="D553" s="7">
        <v>245.18</v>
      </c>
      <c r="E553" t="s">
        <v>1197</v>
      </c>
      <c r="F553" s="29">
        <v>0.75</v>
      </c>
      <c r="G553" t="str">
        <f>IF(Table6[[#This Row],[InsuranceCoverage]], "Yes", "No")</f>
        <v>Yes</v>
      </c>
      <c r="H553" s="7">
        <f>Table6[[#This Row],[InsuranceCoverage]]*Table6[[#This Row],[TotalBill]]</f>
        <v>183.88499999999999</v>
      </c>
      <c r="I553" s="7">
        <f>Table6[[#This Row],[TotalBill]]-Table6[[#This Row],[InsuranceAmount]]</f>
        <v>61.295000000000016</v>
      </c>
      <c r="K553" s="7"/>
    </row>
    <row r="554" spans="1:11" x14ac:dyDescent="0.3">
      <c r="A554" t="s">
        <v>704</v>
      </c>
      <c r="B554" t="s">
        <v>1193</v>
      </c>
      <c r="C554" s="3" t="s">
        <v>1981</v>
      </c>
      <c r="D554" s="7">
        <v>206.85</v>
      </c>
      <c r="E554" t="s">
        <v>1197</v>
      </c>
      <c r="F554" s="29">
        <v>0.5</v>
      </c>
      <c r="G554" t="str">
        <f>IF(Table6[[#This Row],[InsuranceCoverage]], "Yes", "No")</f>
        <v>Yes</v>
      </c>
      <c r="H554" s="7">
        <f>Table6[[#This Row],[InsuranceCoverage]]*Table6[[#This Row],[TotalBill]]</f>
        <v>103.425</v>
      </c>
      <c r="I554" s="7">
        <f>Table6[[#This Row],[TotalBill]]-Table6[[#This Row],[InsuranceAmount]]</f>
        <v>103.425</v>
      </c>
      <c r="K554" s="7"/>
    </row>
    <row r="555" spans="1:11" x14ac:dyDescent="0.3">
      <c r="A555" t="s">
        <v>705</v>
      </c>
      <c r="B555" t="s">
        <v>1202</v>
      </c>
      <c r="C555" s="3" t="s">
        <v>1982</v>
      </c>
      <c r="D555" s="7">
        <v>163.22999999999999</v>
      </c>
      <c r="E555" t="s">
        <v>1192</v>
      </c>
      <c r="F555" s="29">
        <v>0</v>
      </c>
      <c r="G555" t="str">
        <f>IF(Table6[[#This Row],[InsuranceCoverage]], "Yes", "No")</f>
        <v>No</v>
      </c>
      <c r="H555" s="7">
        <f>Table6[[#This Row],[InsuranceCoverage]]*Table6[[#This Row],[TotalBill]]</f>
        <v>0</v>
      </c>
      <c r="I555" s="7">
        <f>Table6[[#This Row],[TotalBill]]-Table6[[#This Row],[InsuranceAmount]]</f>
        <v>163.22999999999999</v>
      </c>
      <c r="K555" s="7"/>
    </row>
    <row r="556" spans="1:11" x14ac:dyDescent="0.3">
      <c r="A556" t="s">
        <v>706</v>
      </c>
      <c r="B556" t="s">
        <v>1196</v>
      </c>
      <c r="C556" s="3" t="s">
        <v>1807</v>
      </c>
      <c r="D556" s="7">
        <v>443.91</v>
      </c>
      <c r="E556" t="s">
        <v>1197</v>
      </c>
      <c r="F556" s="29">
        <v>0</v>
      </c>
      <c r="G556" t="str">
        <f>IF(Table6[[#This Row],[InsuranceCoverage]], "Yes", "No")</f>
        <v>No</v>
      </c>
      <c r="H556" s="7">
        <f>Table6[[#This Row],[InsuranceCoverage]]*Table6[[#This Row],[TotalBill]]</f>
        <v>0</v>
      </c>
      <c r="I556" s="7">
        <f>Table6[[#This Row],[TotalBill]]-Table6[[#This Row],[InsuranceAmount]]</f>
        <v>443.91</v>
      </c>
      <c r="K556" s="7"/>
    </row>
    <row r="557" spans="1:11" x14ac:dyDescent="0.3">
      <c r="A557" t="s">
        <v>707</v>
      </c>
      <c r="B557" t="s">
        <v>1202</v>
      </c>
      <c r="C557" s="3" t="s">
        <v>1767</v>
      </c>
      <c r="D557" s="7">
        <v>163.79</v>
      </c>
      <c r="E557" t="s">
        <v>1195</v>
      </c>
      <c r="F557" s="29">
        <v>0.25</v>
      </c>
      <c r="G557" t="str">
        <f>IF(Table6[[#This Row],[InsuranceCoverage]], "Yes", "No")</f>
        <v>Yes</v>
      </c>
      <c r="H557" s="7">
        <f>Table6[[#This Row],[InsuranceCoverage]]*Table6[[#This Row],[TotalBill]]</f>
        <v>40.947499999999998</v>
      </c>
      <c r="I557" s="7">
        <f>Table6[[#This Row],[TotalBill]]-Table6[[#This Row],[InsuranceAmount]]</f>
        <v>122.8425</v>
      </c>
      <c r="K557" s="7"/>
    </row>
    <row r="558" spans="1:11" x14ac:dyDescent="0.3">
      <c r="A558" t="s">
        <v>708</v>
      </c>
      <c r="B558" t="s">
        <v>1198</v>
      </c>
      <c r="C558" s="3" t="s">
        <v>1913</v>
      </c>
      <c r="D558" s="7">
        <v>168.49</v>
      </c>
      <c r="E558" t="s">
        <v>1192</v>
      </c>
      <c r="F558" s="29">
        <v>0.25</v>
      </c>
      <c r="G558" t="str">
        <f>IF(Table6[[#This Row],[InsuranceCoverage]], "Yes", "No")</f>
        <v>Yes</v>
      </c>
      <c r="H558" s="7">
        <f>Table6[[#This Row],[InsuranceCoverage]]*Table6[[#This Row],[TotalBill]]</f>
        <v>42.122500000000002</v>
      </c>
      <c r="I558" s="7">
        <f>Table6[[#This Row],[TotalBill]]-Table6[[#This Row],[InsuranceAmount]]</f>
        <v>126.36750000000001</v>
      </c>
      <c r="K558" s="7"/>
    </row>
    <row r="559" spans="1:11" x14ac:dyDescent="0.3">
      <c r="A559" t="s">
        <v>709</v>
      </c>
      <c r="B559" t="s">
        <v>1202</v>
      </c>
      <c r="C559" s="3" t="s">
        <v>1755</v>
      </c>
      <c r="D559" s="7">
        <v>208.24</v>
      </c>
      <c r="E559" t="s">
        <v>1195</v>
      </c>
      <c r="F559" s="29">
        <v>0.25</v>
      </c>
      <c r="G559" t="str">
        <f>IF(Table6[[#This Row],[InsuranceCoverage]], "Yes", "No")</f>
        <v>Yes</v>
      </c>
      <c r="H559" s="7">
        <f>Table6[[#This Row],[InsuranceCoverage]]*Table6[[#This Row],[TotalBill]]</f>
        <v>52.06</v>
      </c>
      <c r="I559" s="7">
        <f>Table6[[#This Row],[TotalBill]]-Table6[[#This Row],[InsuranceAmount]]</f>
        <v>156.18</v>
      </c>
      <c r="K559" s="7"/>
    </row>
    <row r="560" spans="1:11" x14ac:dyDescent="0.3">
      <c r="A560" t="s">
        <v>710</v>
      </c>
      <c r="B560" t="s">
        <v>1198</v>
      </c>
      <c r="C560" s="3" t="s">
        <v>1722</v>
      </c>
      <c r="D560" s="7">
        <v>320.77999999999997</v>
      </c>
      <c r="E560" t="s">
        <v>1195</v>
      </c>
      <c r="F560" s="29">
        <v>0.5</v>
      </c>
      <c r="G560" t="str">
        <f>IF(Table6[[#This Row],[InsuranceCoverage]], "Yes", "No")</f>
        <v>Yes</v>
      </c>
      <c r="H560" s="7">
        <f>Table6[[#This Row],[InsuranceCoverage]]*Table6[[#This Row],[TotalBill]]</f>
        <v>160.38999999999999</v>
      </c>
      <c r="I560" s="7">
        <f>Table6[[#This Row],[TotalBill]]-Table6[[#This Row],[InsuranceAmount]]</f>
        <v>160.38999999999999</v>
      </c>
      <c r="K560" s="7"/>
    </row>
    <row r="561" spans="1:11" x14ac:dyDescent="0.3">
      <c r="A561" t="s">
        <v>711</v>
      </c>
      <c r="B561" t="s">
        <v>1201</v>
      </c>
      <c r="C561" s="3" t="s">
        <v>1780</v>
      </c>
      <c r="D561" s="7">
        <v>456.26</v>
      </c>
      <c r="E561" t="s">
        <v>1195</v>
      </c>
      <c r="F561" s="29">
        <v>0</v>
      </c>
      <c r="G561" t="str">
        <f>IF(Table6[[#This Row],[InsuranceCoverage]], "Yes", "No")</f>
        <v>No</v>
      </c>
      <c r="H561" s="7">
        <f>Table6[[#This Row],[InsuranceCoverage]]*Table6[[#This Row],[TotalBill]]</f>
        <v>0</v>
      </c>
      <c r="I561" s="7">
        <f>Table6[[#This Row],[TotalBill]]-Table6[[#This Row],[InsuranceAmount]]</f>
        <v>456.26</v>
      </c>
      <c r="K561" s="7"/>
    </row>
    <row r="562" spans="1:11" x14ac:dyDescent="0.3">
      <c r="A562" t="s">
        <v>712</v>
      </c>
      <c r="B562" t="s">
        <v>1198</v>
      </c>
      <c r="C562" s="3" t="s">
        <v>1787</v>
      </c>
      <c r="D562" s="7">
        <v>243.93</v>
      </c>
      <c r="E562" t="s">
        <v>1195</v>
      </c>
      <c r="F562" s="29">
        <v>0.25</v>
      </c>
      <c r="G562" t="str">
        <f>IF(Table6[[#This Row],[InsuranceCoverage]], "Yes", "No")</f>
        <v>Yes</v>
      </c>
      <c r="H562" s="7">
        <f>Table6[[#This Row],[InsuranceCoverage]]*Table6[[#This Row],[TotalBill]]</f>
        <v>60.982500000000002</v>
      </c>
      <c r="I562" s="7">
        <f>Table6[[#This Row],[TotalBill]]-Table6[[#This Row],[InsuranceAmount]]</f>
        <v>182.94749999999999</v>
      </c>
      <c r="K562" s="7"/>
    </row>
    <row r="563" spans="1:11" x14ac:dyDescent="0.3">
      <c r="A563" t="s">
        <v>713</v>
      </c>
      <c r="B563" t="s">
        <v>1198</v>
      </c>
      <c r="C563" s="3" t="s">
        <v>1871</v>
      </c>
      <c r="D563" s="7">
        <v>340.11</v>
      </c>
      <c r="E563" t="s">
        <v>1197</v>
      </c>
      <c r="F563" s="29">
        <v>0.75</v>
      </c>
      <c r="G563" t="str">
        <f>IF(Table6[[#This Row],[InsuranceCoverage]], "Yes", "No")</f>
        <v>Yes</v>
      </c>
      <c r="H563" s="7">
        <f>Table6[[#This Row],[InsuranceCoverage]]*Table6[[#This Row],[TotalBill]]</f>
        <v>255.08250000000001</v>
      </c>
      <c r="I563" s="7">
        <f>Table6[[#This Row],[TotalBill]]-Table6[[#This Row],[InsuranceAmount]]</f>
        <v>85.027500000000003</v>
      </c>
      <c r="K563" s="7"/>
    </row>
    <row r="564" spans="1:11" x14ac:dyDescent="0.3">
      <c r="A564" t="s">
        <v>714</v>
      </c>
      <c r="B564" t="s">
        <v>1202</v>
      </c>
      <c r="C564" s="3" t="s">
        <v>1797</v>
      </c>
      <c r="D564" s="7">
        <v>375.75</v>
      </c>
      <c r="E564" t="s">
        <v>1197</v>
      </c>
      <c r="F564" s="29">
        <v>0.5</v>
      </c>
      <c r="G564" t="str">
        <f>IF(Table6[[#This Row],[InsuranceCoverage]], "Yes", "No")</f>
        <v>Yes</v>
      </c>
      <c r="H564" s="7">
        <f>Table6[[#This Row],[InsuranceCoverage]]*Table6[[#This Row],[TotalBill]]</f>
        <v>187.875</v>
      </c>
      <c r="I564" s="7">
        <f>Table6[[#This Row],[TotalBill]]-Table6[[#This Row],[InsuranceAmount]]</f>
        <v>187.875</v>
      </c>
      <c r="K564" s="7"/>
    </row>
    <row r="565" spans="1:11" x14ac:dyDescent="0.3">
      <c r="A565" t="s">
        <v>715</v>
      </c>
      <c r="B565" t="s">
        <v>1201</v>
      </c>
      <c r="C565" s="3" t="s">
        <v>1983</v>
      </c>
      <c r="D565" s="7">
        <v>221.25</v>
      </c>
      <c r="E565" t="s">
        <v>1195</v>
      </c>
      <c r="F565" s="29">
        <v>0.25</v>
      </c>
      <c r="G565" t="str">
        <f>IF(Table6[[#This Row],[InsuranceCoverage]], "Yes", "No")</f>
        <v>Yes</v>
      </c>
      <c r="H565" s="7">
        <f>Table6[[#This Row],[InsuranceCoverage]]*Table6[[#This Row],[TotalBill]]</f>
        <v>55.3125</v>
      </c>
      <c r="I565" s="7">
        <f>Table6[[#This Row],[TotalBill]]-Table6[[#This Row],[InsuranceAmount]]</f>
        <v>165.9375</v>
      </c>
      <c r="K565" s="7"/>
    </row>
    <row r="566" spans="1:11" x14ac:dyDescent="0.3">
      <c r="A566" t="s">
        <v>716</v>
      </c>
      <c r="B566" t="s">
        <v>1202</v>
      </c>
      <c r="C566" s="3" t="s">
        <v>1984</v>
      </c>
      <c r="D566" s="7">
        <v>424.4</v>
      </c>
      <c r="E566" t="s">
        <v>1197</v>
      </c>
      <c r="F566" s="29">
        <v>0.75</v>
      </c>
      <c r="G566" t="str">
        <f>IF(Table6[[#This Row],[InsuranceCoverage]], "Yes", "No")</f>
        <v>Yes</v>
      </c>
      <c r="H566" s="7">
        <f>Table6[[#This Row],[InsuranceCoverage]]*Table6[[#This Row],[TotalBill]]</f>
        <v>318.29999999999995</v>
      </c>
      <c r="I566" s="7">
        <f>Table6[[#This Row],[TotalBill]]-Table6[[#This Row],[InsuranceAmount]]</f>
        <v>106.10000000000002</v>
      </c>
      <c r="K566" s="7"/>
    </row>
    <row r="567" spans="1:11" x14ac:dyDescent="0.3">
      <c r="A567" t="s">
        <v>717</v>
      </c>
      <c r="B567" t="s">
        <v>1167</v>
      </c>
      <c r="C567" s="3" t="s">
        <v>1752</v>
      </c>
      <c r="D567" s="7">
        <v>51.39</v>
      </c>
      <c r="E567" t="s">
        <v>1195</v>
      </c>
      <c r="F567" s="29">
        <v>0.5</v>
      </c>
      <c r="G567" t="str">
        <f>IF(Table6[[#This Row],[InsuranceCoverage]], "Yes", "No")</f>
        <v>Yes</v>
      </c>
      <c r="H567" s="7">
        <f>Table6[[#This Row],[InsuranceCoverage]]*Table6[[#This Row],[TotalBill]]</f>
        <v>25.695</v>
      </c>
      <c r="I567" s="7">
        <f>Table6[[#This Row],[TotalBill]]-Table6[[#This Row],[InsuranceAmount]]</f>
        <v>25.695</v>
      </c>
      <c r="K567" s="7"/>
    </row>
    <row r="568" spans="1:11" x14ac:dyDescent="0.3">
      <c r="A568" t="s">
        <v>718</v>
      </c>
      <c r="B568" t="s">
        <v>1193</v>
      </c>
      <c r="C568" s="3" t="s">
        <v>1702</v>
      </c>
      <c r="D568" s="7">
        <v>53.03</v>
      </c>
      <c r="E568" t="s">
        <v>1197</v>
      </c>
      <c r="F568" s="29">
        <v>0.25</v>
      </c>
      <c r="G568" t="str">
        <f>IF(Table6[[#This Row],[InsuranceCoverage]], "Yes", "No")</f>
        <v>Yes</v>
      </c>
      <c r="H568" s="7">
        <f>Table6[[#This Row],[InsuranceCoverage]]*Table6[[#This Row],[TotalBill]]</f>
        <v>13.2575</v>
      </c>
      <c r="I568" s="7">
        <f>Table6[[#This Row],[TotalBill]]-Table6[[#This Row],[InsuranceAmount]]</f>
        <v>39.772500000000001</v>
      </c>
      <c r="K568" s="7"/>
    </row>
    <row r="569" spans="1:11" x14ac:dyDescent="0.3">
      <c r="A569" t="s">
        <v>719</v>
      </c>
      <c r="B569" t="s">
        <v>1193</v>
      </c>
      <c r="C569" s="3" t="s">
        <v>1709</v>
      </c>
      <c r="D569" s="7">
        <v>161.03</v>
      </c>
      <c r="E569" t="s">
        <v>1197</v>
      </c>
      <c r="F569" s="29">
        <v>0.25</v>
      </c>
      <c r="G569" t="str">
        <f>IF(Table6[[#This Row],[InsuranceCoverage]], "Yes", "No")</f>
        <v>Yes</v>
      </c>
      <c r="H569" s="7">
        <f>Table6[[#This Row],[InsuranceCoverage]]*Table6[[#This Row],[TotalBill]]</f>
        <v>40.2575</v>
      </c>
      <c r="I569" s="7">
        <f>Table6[[#This Row],[TotalBill]]-Table6[[#This Row],[InsuranceAmount]]</f>
        <v>120.77250000000001</v>
      </c>
      <c r="K569" s="7"/>
    </row>
    <row r="570" spans="1:11" x14ac:dyDescent="0.3">
      <c r="A570" t="s">
        <v>720</v>
      </c>
      <c r="B570" t="s">
        <v>1202</v>
      </c>
      <c r="C570" s="3" t="s">
        <v>1765</v>
      </c>
      <c r="D570" s="7">
        <v>79.34</v>
      </c>
      <c r="E570" t="s">
        <v>1197</v>
      </c>
      <c r="F570" s="29">
        <v>0.25</v>
      </c>
      <c r="G570" t="str">
        <f>IF(Table6[[#This Row],[InsuranceCoverage]], "Yes", "No")</f>
        <v>Yes</v>
      </c>
      <c r="H570" s="7">
        <f>Table6[[#This Row],[InsuranceCoverage]]*Table6[[#This Row],[TotalBill]]</f>
        <v>19.835000000000001</v>
      </c>
      <c r="I570" s="7">
        <f>Table6[[#This Row],[TotalBill]]-Table6[[#This Row],[InsuranceAmount]]</f>
        <v>59.505000000000003</v>
      </c>
      <c r="K570" s="7"/>
    </row>
    <row r="571" spans="1:11" x14ac:dyDescent="0.3">
      <c r="A571" t="s">
        <v>721</v>
      </c>
      <c r="B571" t="s">
        <v>1193</v>
      </c>
      <c r="C571" s="3" t="s">
        <v>1985</v>
      </c>
      <c r="D571" s="7">
        <v>440.53</v>
      </c>
      <c r="E571" t="s">
        <v>1197</v>
      </c>
      <c r="F571" s="29">
        <v>0</v>
      </c>
      <c r="G571" t="str">
        <f>IF(Table6[[#This Row],[InsuranceCoverage]], "Yes", "No")</f>
        <v>No</v>
      </c>
      <c r="H571" s="7">
        <f>Table6[[#This Row],[InsuranceCoverage]]*Table6[[#This Row],[TotalBill]]</f>
        <v>0</v>
      </c>
      <c r="I571" s="7">
        <f>Table6[[#This Row],[TotalBill]]-Table6[[#This Row],[InsuranceAmount]]</f>
        <v>440.53</v>
      </c>
      <c r="K571" s="7"/>
    </row>
    <row r="572" spans="1:11" x14ac:dyDescent="0.3">
      <c r="A572" t="s">
        <v>722</v>
      </c>
      <c r="B572" t="s">
        <v>1196</v>
      </c>
      <c r="C572" s="3" t="s">
        <v>1866</v>
      </c>
      <c r="D572" s="7">
        <v>187.42</v>
      </c>
      <c r="E572" t="s">
        <v>1197</v>
      </c>
      <c r="F572" s="29">
        <v>0.5</v>
      </c>
      <c r="G572" t="str">
        <f>IF(Table6[[#This Row],[InsuranceCoverage]], "Yes", "No")</f>
        <v>Yes</v>
      </c>
      <c r="H572" s="7">
        <f>Table6[[#This Row],[InsuranceCoverage]]*Table6[[#This Row],[TotalBill]]</f>
        <v>93.71</v>
      </c>
      <c r="I572" s="7">
        <f>Table6[[#This Row],[TotalBill]]-Table6[[#This Row],[InsuranceAmount]]</f>
        <v>93.71</v>
      </c>
      <c r="K572" s="7"/>
    </row>
    <row r="573" spans="1:11" x14ac:dyDescent="0.3">
      <c r="A573" t="s">
        <v>723</v>
      </c>
      <c r="B573" t="s">
        <v>1196</v>
      </c>
      <c r="C573" s="3" t="s">
        <v>1983</v>
      </c>
      <c r="D573" s="7">
        <v>105.92</v>
      </c>
      <c r="E573" t="s">
        <v>1197</v>
      </c>
      <c r="F573" s="29">
        <v>0.5</v>
      </c>
      <c r="G573" t="str">
        <f>IF(Table6[[#This Row],[InsuranceCoverage]], "Yes", "No")</f>
        <v>Yes</v>
      </c>
      <c r="H573" s="7">
        <f>Table6[[#This Row],[InsuranceCoverage]]*Table6[[#This Row],[TotalBill]]</f>
        <v>52.96</v>
      </c>
      <c r="I573" s="7">
        <f>Table6[[#This Row],[TotalBill]]-Table6[[#This Row],[InsuranceAmount]]</f>
        <v>52.96</v>
      </c>
      <c r="K573" s="7"/>
    </row>
    <row r="574" spans="1:11" x14ac:dyDescent="0.3">
      <c r="A574" t="s">
        <v>724</v>
      </c>
      <c r="B574" t="s">
        <v>1193</v>
      </c>
      <c r="C574" s="3" t="s">
        <v>1986</v>
      </c>
      <c r="D574" s="7">
        <v>485.43</v>
      </c>
      <c r="E574" t="s">
        <v>1197</v>
      </c>
      <c r="F574" s="29">
        <v>0.25</v>
      </c>
      <c r="G574" t="str">
        <f>IF(Table6[[#This Row],[InsuranceCoverage]], "Yes", "No")</f>
        <v>Yes</v>
      </c>
      <c r="H574" s="7">
        <f>Table6[[#This Row],[InsuranceCoverage]]*Table6[[#This Row],[TotalBill]]</f>
        <v>121.3575</v>
      </c>
      <c r="I574" s="7">
        <f>Table6[[#This Row],[TotalBill]]-Table6[[#This Row],[InsuranceAmount]]</f>
        <v>364.07249999999999</v>
      </c>
      <c r="K574" s="7"/>
    </row>
    <row r="575" spans="1:11" x14ac:dyDescent="0.3">
      <c r="A575" t="s">
        <v>725</v>
      </c>
      <c r="B575" t="s">
        <v>1201</v>
      </c>
      <c r="C575" s="3" t="s">
        <v>1945</v>
      </c>
      <c r="D575" s="7">
        <v>132.88</v>
      </c>
      <c r="E575" t="s">
        <v>1195</v>
      </c>
      <c r="F575" s="29">
        <v>0.5</v>
      </c>
      <c r="G575" t="str">
        <f>IF(Table6[[#This Row],[InsuranceCoverage]], "Yes", "No")</f>
        <v>Yes</v>
      </c>
      <c r="H575" s="7">
        <f>Table6[[#This Row],[InsuranceCoverage]]*Table6[[#This Row],[TotalBill]]</f>
        <v>66.44</v>
      </c>
      <c r="I575" s="7">
        <f>Table6[[#This Row],[TotalBill]]-Table6[[#This Row],[InsuranceAmount]]</f>
        <v>66.44</v>
      </c>
      <c r="K575" s="7"/>
    </row>
    <row r="576" spans="1:11" x14ac:dyDescent="0.3">
      <c r="A576" t="s">
        <v>726</v>
      </c>
      <c r="B576" t="s">
        <v>1196</v>
      </c>
      <c r="C576" s="3" t="s">
        <v>1715</v>
      </c>
      <c r="D576" s="7">
        <v>349.21</v>
      </c>
      <c r="E576" t="s">
        <v>1197</v>
      </c>
      <c r="F576" s="29">
        <v>0.25</v>
      </c>
      <c r="G576" t="str">
        <f>IF(Table6[[#This Row],[InsuranceCoverage]], "Yes", "No")</f>
        <v>Yes</v>
      </c>
      <c r="H576" s="7">
        <f>Table6[[#This Row],[InsuranceCoverage]]*Table6[[#This Row],[TotalBill]]</f>
        <v>87.302499999999995</v>
      </c>
      <c r="I576" s="7">
        <f>Table6[[#This Row],[TotalBill]]-Table6[[#This Row],[InsuranceAmount]]</f>
        <v>261.90749999999997</v>
      </c>
      <c r="K576" s="7"/>
    </row>
    <row r="577" spans="1:11" x14ac:dyDescent="0.3">
      <c r="A577" t="s">
        <v>727</v>
      </c>
      <c r="B577" t="s">
        <v>1198</v>
      </c>
      <c r="C577" s="3" t="s">
        <v>1735</v>
      </c>
      <c r="D577" s="7">
        <v>188.58</v>
      </c>
      <c r="E577" t="s">
        <v>1195</v>
      </c>
      <c r="F577" s="29">
        <v>0.25</v>
      </c>
      <c r="G577" t="str">
        <f>IF(Table6[[#This Row],[InsuranceCoverage]], "Yes", "No")</f>
        <v>Yes</v>
      </c>
      <c r="H577" s="7">
        <f>Table6[[#This Row],[InsuranceCoverage]]*Table6[[#This Row],[TotalBill]]</f>
        <v>47.145000000000003</v>
      </c>
      <c r="I577" s="7">
        <f>Table6[[#This Row],[TotalBill]]-Table6[[#This Row],[InsuranceAmount]]</f>
        <v>141.435</v>
      </c>
      <c r="K577" s="7"/>
    </row>
    <row r="578" spans="1:11" x14ac:dyDescent="0.3">
      <c r="A578" t="s">
        <v>728</v>
      </c>
      <c r="B578" t="s">
        <v>1167</v>
      </c>
      <c r="C578" s="3" t="s">
        <v>1694</v>
      </c>
      <c r="D578" s="7">
        <v>216.78</v>
      </c>
      <c r="E578" t="s">
        <v>1192</v>
      </c>
      <c r="F578" s="29">
        <v>0</v>
      </c>
      <c r="G578" t="str">
        <f>IF(Table6[[#This Row],[InsuranceCoverage]], "Yes", "No")</f>
        <v>No</v>
      </c>
      <c r="H578" s="7">
        <f>Table6[[#This Row],[InsuranceCoverage]]*Table6[[#This Row],[TotalBill]]</f>
        <v>0</v>
      </c>
      <c r="I578" s="7">
        <f>Table6[[#This Row],[TotalBill]]-Table6[[#This Row],[InsuranceAmount]]</f>
        <v>216.78</v>
      </c>
      <c r="K578" s="7"/>
    </row>
    <row r="579" spans="1:11" x14ac:dyDescent="0.3">
      <c r="A579" t="s">
        <v>729</v>
      </c>
      <c r="B579" t="s">
        <v>1202</v>
      </c>
      <c r="C579" s="3" t="s">
        <v>1770</v>
      </c>
      <c r="D579" s="7">
        <v>491.51</v>
      </c>
      <c r="E579" t="s">
        <v>1195</v>
      </c>
      <c r="F579" s="29">
        <v>0.5</v>
      </c>
      <c r="G579" t="str">
        <f>IF(Table6[[#This Row],[InsuranceCoverage]], "Yes", "No")</f>
        <v>Yes</v>
      </c>
      <c r="H579" s="7">
        <f>Table6[[#This Row],[InsuranceCoverage]]*Table6[[#This Row],[TotalBill]]</f>
        <v>245.755</v>
      </c>
      <c r="I579" s="7">
        <f>Table6[[#This Row],[TotalBill]]-Table6[[#This Row],[InsuranceAmount]]</f>
        <v>245.755</v>
      </c>
      <c r="K579" s="7"/>
    </row>
    <row r="580" spans="1:11" x14ac:dyDescent="0.3">
      <c r="A580" t="s">
        <v>730</v>
      </c>
      <c r="B580" t="s">
        <v>1202</v>
      </c>
      <c r="C580" s="3" t="s">
        <v>1693</v>
      </c>
      <c r="D580" s="7">
        <v>167.43</v>
      </c>
      <c r="E580" t="s">
        <v>1192</v>
      </c>
      <c r="F580" s="29">
        <v>0.75</v>
      </c>
      <c r="G580" t="str">
        <f>IF(Table6[[#This Row],[InsuranceCoverage]], "Yes", "No")</f>
        <v>Yes</v>
      </c>
      <c r="H580" s="7">
        <f>Table6[[#This Row],[InsuranceCoverage]]*Table6[[#This Row],[TotalBill]]</f>
        <v>125.57250000000001</v>
      </c>
      <c r="I580" s="7">
        <f>Table6[[#This Row],[TotalBill]]-Table6[[#This Row],[InsuranceAmount]]</f>
        <v>41.857500000000002</v>
      </c>
      <c r="K580" s="7"/>
    </row>
    <row r="581" spans="1:11" x14ac:dyDescent="0.3">
      <c r="A581" t="s">
        <v>731</v>
      </c>
      <c r="B581" t="s">
        <v>1202</v>
      </c>
      <c r="C581" s="3" t="s">
        <v>1723</v>
      </c>
      <c r="D581" s="7">
        <v>359.84</v>
      </c>
      <c r="E581" t="s">
        <v>1197</v>
      </c>
      <c r="F581" s="29">
        <v>0.75</v>
      </c>
      <c r="G581" t="str">
        <f>IF(Table6[[#This Row],[InsuranceCoverage]], "Yes", "No")</f>
        <v>Yes</v>
      </c>
      <c r="H581" s="7">
        <f>Table6[[#This Row],[InsuranceCoverage]]*Table6[[#This Row],[TotalBill]]</f>
        <v>269.88</v>
      </c>
      <c r="I581" s="7">
        <f>Table6[[#This Row],[TotalBill]]-Table6[[#This Row],[InsuranceAmount]]</f>
        <v>89.95999999999998</v>
      </c>
      <c r="K581" s="7"/>
    </row>
    <row r="582" spans="1:11" x14ac:dyDescent="0.3">
      <c r="A582" t="s">
        <v>732</v>
      </c>
      <c r="B582" t="s">
        <v>1202</v>
      </c>
      <c r="C582" s="3" t="s">
        <v>1987</v>
      </c>
      <c r="D582" s="7">
        <v>411.3</v>
      </c>
      <c r="E582" t="s">
        <v>1192</v>
      </c>
      <c r="F582" s="29">
        <v>0.5</v>
      </c>
      <c r="G582" t="str">
        <f>IF(Table6[[#This Row],[InsuranceCoverage]], "Yes", "No")</f>
        <v>Yes</v>
      </c>
      <c r="H582" s="7">
        <f>Table6[[#This Row],[InsuranceCoverage]]*Table6[[#This Row],[TotalBill]]</f>
        <v>205.65</v>
      </c>
      <c r="I582" s="7">
        <f>Table6[[#This Row],[TotalBill]]-Table6[[#This Row],[InsuranceAmount]]</f>
        <v>205.65</v>
      </c>
      <c r="K582" s="7"/>
    </row>
    <row r="583" spans="1:11" x14ac:dyDescent="0.3">
      <c r="A583" t="s">
        <v>733</v>
      </c>
      <c r="B583" t="s">
        <v>1196</v>
      </c>
      <c r="C583" s="3" t="s">
        <v>1988</v>
      </c>
      <c r="D583" s="7">
        <v>467.35</v>
      </c>
      <c r="E583" t="s">
        <v>1197</v>
      </c>
      <c r="F583" s="29">
        <v>0.75</v>
      </c>
      <c r="G583" t="str">
        <f>IF(Table6[[#This Row],[InsuranceCoverage]], "Yes", "No")</f>
        <v>Yes</v>
      </c>
      <c r="H583" s="7">
        <f>Table6[[#This Row],[InsuranceCoverage]]*Table6[[#This Row],[TotalBill]]</f>
        <v>350.51250000000005</v>
      </c>
      <c r="I583" s="7">
        <f>Table6[[#This Row],[TotalBill]]-Table6[[#This Row],[InsuranceAmount]]</f>
        <v>116.83749999999998</v>
      </c>
      <c r="K583" s="7"/>
    </row>
    <row r="584" spans="1:11" x14ac:dyDescent="0.3">
      <c r="A584" t="s">
        <v>734</v>
      </c>
      <c r="B584" t="s">
        <v>1201</v>
      </c>
      <c r="C584" s="3" t="s">
        <v>1813</v>
      </c>
      <c r="D584" s="7">
        <v>265.54000000000002</v>
      </c>
      <c r="E584" t="s">
        <v>1197</v>
      </c>
      <c r="F584" s="29">
        <v>0.75</v>
      </c>
      <c r="G584" t="str">
        <f>IF(Table6[[#This Row],[InsuranceCoverage]], "Yes", "No")</f>
        <v>Yes</v>
      </c>
      <c r="H584" s="7">
        <f>Table6[[#This Row],[InsuranceCoverage]]*Table6[[#This Row],[TotalBill]]</f>
        <v>199.15500000000003</v>
      </c>
      <c r="I584" s="7">
        <f>Table6[[#This Row],[TotalBill]]-Table6[[#This Row],[InsuranceAmount]]</f>
        <v>66.384999999999991</v>
      </c>
      <c r="K584" s="7"/>
    </row>
    <row r="585" spans="1:11" x14ac:dyDescent="0.3">
      <c r="A585" t="s">
        <v>735</v>
      </c>
      <c r="B585" t="s">
        <v>1196</v>
      </c>
      <c r="C585" s="3" t="s">
        <v>1703</v>
      </c>
      <c r="D585" s="7">
        <v>390.88</v>
      </c>
      <c r="E585" t="s">
        <v>1197</v>
      </c>
      <c r="F585" s="29">
        <v>0</v>
      </c>
      <c r="G585" t="str">
        <f>IF(Table6[[#This Row],[InsuranceCoverage]], "Yes", "No")</f>
        <v>No</v>
      </c>
      <c r="H585" s="7">
        <f>Table6[[#This Row],[InsuranceCoverage]]*Table6[[#This Row],[TotalBill]]</f>
        <v>0</v>
      </c>
      <c r="I585" s="7">
        <f>Table6[[#This Row],[TotalBill]]-Table6[[#This Row],[InsuranceAmount]]</f>
        <v>390.88</v>
      </c>
      <c r="K585" s="7"/>
    </row>
    <row r="586" spans="1:11" x14ac:dyDescent="0.3">
      <c r="A586" t="s">
        <v>736</v>
      </c>
      <c r="B586" t="s">
        <v>1202</v>
      </c>
      <c r="C586" s="3" t="s">
        <v>1816</v>
      </c>
      <c r="D586" s="7">
        <v>300.70999999999998</v>
      </c>
      <c r="E586" t="s">
        <v>1197</v>
      </c>
      <c r="F586" s="29">
        <v>0.5</v>
      </c>
      <c r="G586" t="str">
        <f>IF(Table6[[#This Row],[InsuranceCoverage]], "Yes", "No")</f>
        <v>Yes</v>
      </c>
      <c r="H586" s="7">
        <f>Table6[[#This Row],[InsuranceCoverage]]*Table6[[#This Row],[TotalBill]]</f>
        <v>150.35499999999999</v>
      </c>
      <c r="I586" s="7">
        <f>Table6[[#This Row],[TotalBill]]-Table6[[#This Row],[InsuranceAmount]]</f>
        <v>150.35499999999999</v>
      </c>
      <c r="K586" s="7"/>
    </row>
    <row r="587" spans="1:11" x14ac:dyDescent="0.3">
      <c r="A587" t="s">
        <v>737</v>
      </c>
      <c r="B587" t="s">
        <v>1193</v>
      </c>
      <c r="C587" s="3" t="s">
        <v>1976</v>
      </c>
      <c r="D587" s="7">
        <v>406.72</v>
      </c>
      <c r="E587" t="s">
        <v>1197</v>
      </c>
      <c r="F587" s="29">
        <v>0.25</v>
      </c>
      <c r="G587" t="str">
        <f>IF(Table6[[#This Row],[InsuranceCoverage]], "Yes", "No")</f>
        <v>Yes</v>
      </c>
      <c r="H587" s="7">
        <f>Table6[[#This Row],[InsuranceCoverage]]*Table6[[#This Row],[TotalBill]]</f>
        <v>101.68</v>
      </c>
      <c r="I587" s="7">
        <f>Table6[[#This Row],[TotalBill]]-Table6[[#This Row],[InsuranceAmount]]</f>
        <v>305.04000000000002</v>
      </c>
      <c r="K587" s="7"/>
    </row>
    <row r="588" spans="1:11" x14ac:dyDescent="0.3">
      <c r="A588" t="s">
        <v>738</v>
      </c>
      <c r="B588" t="s">
        <v>1201</v>
      </c>
      <c r="C588" s="3" t="s">
        <v>1759</v>
      </c>
      <c r="D588" s="7">
        <v>367.52</v>
      </c>
      <c r="E588" t="s">
        <v>1197</v>
      </c>
      <c r="F588" s="29">
        <v>0.5</v>
      </c>
      <c r="G588" t="str">
        <f>IF(Table6[[#This Row],[InsuranceCoverage]], "Yes", "No")</f>
        <v>Yes</v>
      </c>
      <c r="H588" s="7">
        <f>Table6[[#This Row],[InsuranceCoverage]]*Table6[[#This Row],[TotalBill]]</f>
        <v>183.76</v>
      </c>
      <c r="I588" s="7">
        <f>Table6[[#This Row],[TotalBill]]-Table6[[#This Row],[InsuranceAmount]]</f>
        <v>183.76</v>
      </c>
      <c r="K588" s="7"/>
    </row>
    <row r="589" spans="1:11" x14ac:dyDescent="0.3">
      <c r="A589" t="s">
        <v>739</v>
      </c>
      <c r="B589" t="s">
        <v>1167</v>
      </c>
      <c r="C589" s="3" t="s">
        <v>1752</v>
      </c>
      <c r="D589" s="7">
        <v>305.72000000000003</v>
      </c>
      <c r="E589" t="s">
        <v>1197</v>
      </c>
      <c r="F589" s="29">
        <v>0.5</v>
      </c>
      <c r="G589" t="str">
        <f>IF(Table6[[#This Row],[InsuranceCoverage]], "Yes", "No")</f>
        <v>Yes</v>
      </c>
      <c r="H589" s="7">
        <f>Table6[[#This Row],[InsuranceCoverage]]*Table6[[#This Row],[TotalBill]]</f>
        <v>152.86000000000001</v>
      </c>
      <c r="I589" s="7">
        <f>Table6[[#This Row],[TotalBill]]-Table6[[#This Row],[InsuranceAmount]]</f>
        <v>152.86000000000001</v>
      </c>
      <c r="K589" s="7"/>
    </row>
    <row r="590" spans="1:11" x14ac:dyDescent="0.3">
      <c r="A590" t="s">
        <v>740</v>
      </c>
      <c r="B590" t="s">
        <v>1167</v>
      </c>
      <c r="C590" s="3" t="s">
        <v>1761</v>
      </c>
      <c r="D590" s="7">
        <v>131.36000000000001</v>
      </c>
      <c r="E590" t="s">
        <v>1192</v>
      </c>
      <c r="F590" s="29">
        <v>0.25</v>
      </c>
      <c r="G590" t="str">
        <f>IF(Table6[[#This Row],[InsuranceCoverage]], "Yes", "No")</f>
        <v>Yes</v>
      </c>
      <c r="H590" s="7">
        <f>Table6[[#This Row],[InsuranceCoverage]]*Table6[[#This Row],[TotalBill]]</f>
        <v>32.840000000000003</v>
      </c>
      <c r="I590" s="7">
        <f>Table6[[#This Row],[TotalBill]]-Table6[[#This Row],[InsuranceAmount]]</f>
        <v>98.52000000000001</v>
      </c>
      <c r="K590" s="7"/>
    </row>
    <row r="591" spans="1:11" x14ac:dyDescent="0.3">
      <c r="A591" t="s">
        <v>741</v>
      </c>
      <c r="B591" t="s">
        <v>1202</v>
      </c>
      <c r="C591" s="3" t="s">
        <v>1983</v>
      </c>
      <c r="D591" s="7">
        <v>392.02</v>
      </c>
      <c r="E591" t="s">
        <v>1192</v>
      </c>
      <c r="F591" s="29">
        <v>0.75</v>
      </c>
      <c r="G591" t="str">
        <f>IF(Table6[[#This Row],[InsuranceCoverage]], "Yes", "No")</f>
        <v>Yes</v>
      </c>
      <c r="H591" s="7">
        <f>Table6[[#This Row],[InsuranceCoverage]]*Table6[[#This Row],[TotalBill]]</f>
        <v>294.01499999999999</v>
      </c>
      <c r="I591" s="7">
        <f>Table6[[#This Row],[TotalBill]]-Table6[[#This Row],[InsuranceAmount]]</f>
        <v>98.004999999999995</v>
      </c>
      <c r="K591" s="7"/>
    </row>
    <row r="592" spans="1:11" x14ac:dyDescent="0.3">
      <c r="A592" t="s">
        <v>742</v>
      </c>
      <c r="B592" t="s">
        <v>1193</v>
      </c>
      <c r="C592" s="3" t="s">
        <v>1739</v>
      </c>
      <c r="D592" s="7">
        <v>172.33</v>
      </c>
      <c r="E592" t="s">
        <v>1192</v>
      </c>
      <c r="F592" s="29">
        <v>0.5</v>
      </c>
      <c r="G592" t="str">
        <f>IF(Table6[[#This Row],[InsuranceCoverage]], "Yes", "No")</f>
        <v>Yes</v>
      </c>
      <c r="H592" s="7">
        <f>Table6[[#This Row],[InsuranceCoverage]]*Table6[[#This Row],[TotalBill]]</f>
        <v>86.165000000000006</v>
      </c>
      <c r="I592" s="7">
        <f>Table6[[#This Row],[TotalBill]]-Table6[[#This Row],[InsuranceAmount]]</f>
        <v>86.165000000000006</v>
      </c>
      <c r="K592" s="7"/>
    </row>
    <row r="593" spans="1:11" x14ac:dyDescent="0.3">
      <c r="A593" t="s">
        <v>743</v>
      </c>
      <c r="B593" t="s">
        <v>1167</v>
      </c>
      <c r="C593" s="3" t="s">
        <v>1954</v>
      </c>
      <c r="D593" s="7">
        <v>151.22999999999999</v>
      </c>
      <c r="E593" t="s">
        <v>1192</v>
      </c>
      <c r="F593" s="29">
        <v>0.5</v>
      </c>
      <c r="G593" t="str">
        <f>IF(Table6[[#This Row],[InsuranceCoverage]], "Yes", "No")</f>
        <v>Yes</v>
      </c>
      <c r="H593" s="7">
        <f>Table6[[#This Row],[InsuranceCoverage]]*Table6[[#This Row],[TotalBill]]</f>
        <v>75.614999999999995</v>
      </c>
      <c r="I593" s="7">
        <f>Table6[[#This Row],[TotalBill]]-Table6[[#This Row],[InsuranceAmount]]</f>
        <v>75.614999999999995</v>
      </c>
      <c r="K593" s="7"/>
    </row>
    <row r="594" spans="1:11" x14ac:dyDescent="0.3">
      <c r="A594" t="s">
        <v>744</v>
      </c>
      <c r="B594" t="s">
        <v>1193</v>
      </c>
      <c r="C594" s="3" t="s">
        <v>1719</v>
      </c>
      <c r="D594" s="7">
        <v>331.15</v>
      </c>
      <c r="E594" t="s">
        <v>1195</v>
      </c>
      <c r="F594" s="29">
        <v>0.25</v>
      </c>
      <c r="G594" t="str">
        <f>IF(Table6[[#This Row],[InsuranceCoverage]], "Yes", "No")</f>
        <v>Yes</v>
      </c>
      <c r="H594" s="7">
        <f>Table6[[#This Row],[InsuranceCoverage]]*Table6[[#This Row],[TotalBill]]</f>
        <v>82.787499999999994</v>
      </c>
      <c r="I594" s="7">
        <f>Table6[[#This Row],[TotalBill]]-Table6[[#This Row],[InsuranceAmount]]</f>
        <v>248.36249999999998</v>
      </c>
      <c r="K594" s="7"/>
    </row>
    <row r="595" spans="1:11" x14ac:dyDescent="0.3">
      <c r="A595" t="s">
        <v>745</v>
      </c>
      <c r="B595" t="s">
        <v>1167</v>
      </c>
      <c r="C595" s="3" t="s">
        <v>1989</v>
      </c>
      <c r="D595" s="7">
        <v>115.43</v>
      </c>
      <c r="E595" t="s">
        <v>1197</v>
      </c>
      <c r="F595" s="29">
        <v>0.75</v>
      </c>
      <c r="G595" t="str">
        <f>IF(Table6[[#This Row],[InsuranceCoverage]], "Yes", "No")</f>
        <v>Yes</v>
      </c>
      <c r="H595" s="7">
        <f>Table6[[#This Row],[InsuranceCoverage]]*Table6[[#This Row],[TotalBill]]</f>
        <v>86.572500000000005</v>
      </c>
      <c r="I595" s="7">
        <f>Table6[[#This Row],[TotalBill]]-Table6[[#This Row],[InsuranceAmount]]</f>
        <v>28.857500000000002</v>
      </c>
      <c r="K595" s="7"/>
    </row>
    <row r="596" spans="1:11" x14ac:dyDescent="0.3">
      <c r="A596" t="s">
        <v>746</v>
      </c>
      <c r="B596" t="s">
        <v>1202</v>
      </c>
      <c r="C596" s="3" t="s">
        <v>1777</v>
      </c>
      <c r="D596" s="7">
        <v>362.02</v>
      </c>
      <c r="E596" t="s">
        <v>1195</v>
      </c>
      <c r="F596" s="29">
        <v>0.5</v>
      </c>
      <c r="G596" t="str">
        <f>IF(Table6[[#This Row],[InsuranceCoverage]], "Yes", "No")</f>
        <v>Yes</v>
      </c>
      <c r="H596" s="7">
        <f>Table6[[#This Row],[InsuranceCoverage]]*Table6[[#This Row],[TotalBill]]</f>
        <v>181.01</v>
      </c>
      <c r="I596" s="7">
        <f>Table6[[#This Row],[TotalBill]]-Table6[[#This Row],[InsuranceAmount]]</f>
        <v>181.01</v>
      </c>
      <c r="K596" s="7"/>
    </row>
    <row r="597" spans="1:11" x14ac:dyDescent="0.3">
      <c r="A597" t="s">
        <v>747</v>
      </c>
      <c r="B597" t="s">
        <v>1193</v>
      </c>
      <c r="C597" s="3" t="s">
        <v>1986</v>
      </c>
      <c r="D597" s="7">
        <v>107.95</v>
      </c>
      <c r="E597" t="s">
        <v>1195</v>
      </c>
      <c r="F597" s="29">
        <v>0.25</v>
      </c>
      <c r="G597" t="str">
        <f>IF(Table6[[#This Row],[InsuranceCoverage]], "Yes", "No")</f>
        <v>Yes</v>
      </c>
      <c r="H597" s="7">
        <f>Table6[[#This Row],[InsuranceCoverage]]*Table6[[#This Row],[TotalBill]]</f>
        <v>26.987500000000001</v>
      </c>
      <c r="I597" s="7">
        <f>Table6[[#This Row],[TotalBill]]-Table6[[#This Row],[InsuranceAmount]]</f>
        <v>80.962500000000006</v>
      </c>
      <c r="K597" s="7"/>
    </row>
    <row r="598" spans="1:11" x14ac:dyDescent="0.3">
      <c r="A598" t="s">
        <v>748</v>
      </c>
      <c r="B598" t="s">
        <v>1202</v>
      </c>
      <c r="C598" s="3" t="s">
        <v>1834</v>
      </c>
      <c r="D598" s="7">
        <v>369.94</v>
      </c>
      <c r="E598" t="s">
        <v>1197</v>
      </c>
      <c r="F598" s="29">
        <v>0.5</v>
      </c>
      <c r="G598" t="str">
        <f>IF(Table6[[#This Row],[InsuranceCoverage]], "Yes", "No")</f>
        <v>Yes</v>
      </c>
      <c r="H598" s="7">
        <f>Table6[[#This Row],[InsuranceCoverage]]*Table6[[#This Row],[TotalBill]]</f>
        <v>184.97</v>
      </c>
      <c r="I598" s="7">
        <f>Table6[[#This Row],[TotalBill]]-Table6[[#This Row],[InsuranceAmount]]</f>
        <v>184.97</v>
      </c>
      <c r="K598" s="7"/>
    </row>
    <row r="599" spans="1:11" x14ac:dyDescent="0.3">
      <c r="A599" t="s">
        <v>749</v>
      </c>
      <c r="B599" t="s">
        <v>1202</v>
      </c>
      <c r="C599" s="3" t="s">
        <v>1760</v>
      </c>
      <c r="D599" s="7">
        <v>321.20999999999998</v>
      </c>
      <c r="E599" t="s">
        <v>1192</v>
      </c>
      <c r="F599" s="29">
        <v>0.5</v>
      </c>
      <c r="G599" t="str">
        <f>IF(Table6[[#This Row],[InsuranceCoverage]], "Yes", "No")</f>
        <v>Yes</v>
      </c>
      <c r="H599" s="7">
        <f>Table6[[#This Row],[InsuranceCoverage]]*Table6[[#This Row],[TotalBill]]</f>
        <v>160.60499999999999</v>
      </c>
      <c r="I599" s="7">
        <f>Table6[[#This Row],[TotalBill]]-Table6[[#This Row],[InsuranceAmount]]</f>
        <v>160.60499999999999</v>
      </c>
      <c r="K599" s="7"/>
    </row>
    <row r="600" spans="1:11" x14ac:dyDescent="0.3">
      <c r="A600" t="s">
        <v>750</v>
      </c>
      <c r="B600" t="s">
        <v>1196</v>
      </c>
      <c r="C600" s="3" t="s">
        <v>1799</v>
      </c>
      <c r="D600" s="7">
        <v>375.59</v>
      </c>
      <c r="E600" t="s">
        <v>1197</v>
      </c>
      <c r="F600" s="29">
        <v>0.5</v>
      </c>
      <c r="G600" t="str">
        <f>IF(Table6[[#This Row],[InsuranceCoverage]], "Yes", "No")</f>
        <v>Yes</v>
      </c>
      <c r="H600" s="7">
        <f>Table6[[#This Row],[InsuranceCoverage]]*Table6[[#This Row],[TotalBill]]</f>
        <v>187.79499999999999</v>
      </c>
      <c r="I600" s="7">
        <f>Table6[[#This Row],[TotalBill]]-Table6[[#This Row],[InsuranceAmount]]</f>
        <v>187.79499999999999</v>
      </c>
      <c r="K600" s="7"/>
    </row>
    <row r="601" spans="1:11" x14ac:dyDescent="0.3">
      <c r="A601" t="s">
        <v>751</v>
      </c>
      <c r="B601" t="s">
        <v>1193</v>
      </c>
      <c r="C601" s="3" t="s">
        <v>1795</v>
      </c>
      <c r="D601" s="7">
        <v>480.5</v>
      </c>
      <c r="E601" t="s">
        <v>1195</v>
      </c>
      <c r="F601" s="29">
        <v>0.25</v>
      </c>
      <c r="G601" t="str">
        <f>IF(Table6[[#This Row],[InsuranceCoverage]], "Yes", "No")</f>
        <v>Yes</v>
      </c>
      <c r="H601" s="7">
        <f>Table6[[#This Row],[InsuranceCoverage]]*Table6[[#This Row],[TotalBill]]</f>
        <v>120.125</v>
      </c>
      <c r="I601" s="7">
        <f>Table6[[#This Row],[TotalBill]]-Table6[[#This Row],[InsuranceAmount]]</f>
        <v>360.375</v>
      </c>
      <c r="K601" s="7"/>
    </row>
    <row r="602" spans="1:11" x14ac:dyDescent="0.3">
      <c r="A602" t="s">
        <v>752</v>
      </c>
      <c r="B602" t="s">
        <v>1193</v>
      </c>
      <c r="C602" s="3" t="s">
        <v>1990</v>
      </c>
      <c r="D602" s="7">
        <v>121.41</v>
      </c>
      <c r="E602" t="s">
        <v>1195</v>
      </c>
      <c r="F602" s="29">
        <v>0.5</v>
      </c>
      <c r="G602" t="str">
        <f>IF(Table6[[#This Row],[InsuranceCoverage]], "Yes", "No")</f>
        <v>Yes</v>
      </c>
      <c r="H602" s="7">
        <f>Table6[[#This Row],[InsuranceCoverage]]*Table6[[#This Row],[TotalBill]]</f>
        <v>60.704999999999998</v>
      </c>
      <c r="I602" s="7">
        <f>Table6[[#This Row],[TotalBill]]-Table6[[#This Row],[InsuranceAmount]]</f>
        <v>60.704999999999998</v>
      </c>
      <c r="K602" s="7"/>
    </row>
    <row r="603" spans="1:11" x14ac:dyDescent="0.3">
      <c r="A603" t="s">
        <v>753</v>
      </c>
      <c r="B603" t="s">
        <v>1201</v>
      </c>
      <c r="C603" s="3" t="s">
        <v>1779</v>
      </c>
      <c r="D603" s="7">
        <v>268.01</v>
      </c>
      <c r="E603" t="s">
        <v>1197</v>
      </c>
      <c r="F603" s="29">
        <v>0</v>
      </c>
      <c r="G603" t="str">
        <f>IF(Table6[[#This Row],[InsuranceCoverage]], "Yes", "No")</f>
        <v>No</v>
      </c>
      <c r="H603" s="7">
        <f>Table6[[#This Row],[InsuranceCoverage]]*Table6[[#This Row],[TotalBill]]</f>
        <v>0</v>
      </c>
      <c r="I603" s="7">
        <f>Table6[[#This Row],[TotalBill]]-Table6[[#This Row],[InsuranceAmount]]</f>
        <v>268.01</v>
      </c>
      <c r="K603" s="7"/>
    </row>
    <row r="604" spans="1:11" x14ac:dyDescent="0.3">
      <c r="A604" t="s">
        <v>754</v>
      </c>
      <c r="B604" t="s">
        <v>1202</v>
      </c>
      <c r="C604" s="3" t="s">
        <v>1842</v>
      </c>
      <c r="D604" s="7">
        <v>345.95</v>
      </c>
      <c r="E604" t="s">
        <v>1197</v>
      </c>
      <c r="F604" s="29">
        <v>0.25</v>
      </c>
      <c r="G604" t="str">
        <f>IF(Table6[[#This Row],[InsuranceCoverage]], "Yes", "No")</f>
        <v>Yes</v>
      </c>
      <c r="H604" s="7">
        <f>Table6[[#This Row],[InsuranceCoverage]]*Table6[[#This Row],[TotalBill]]</f>
        <v>86.487499999999997</v>
      </c>
      <c r="I604" s="7">
        <f>Table6[[#This Row],[TotalBill]]-Table6[[#This Row],[InsuranceAmount]]</f>
        <v>259.46249999999998</v>
      </c>
      <c r="K604" s="7"/>
    </row>
    <row r="605" spans="1:11" x14ac:dyDescent="0.3">
      <c r="A605" t="s">
        <v>755</v>
      </c>
      <c r="B605" t="s">
        <v>1193</v>
      </c>
      <c r="C605" s="3" t="s">
        <v>1977</v>
      </c>
      <c r="D605" s="7">
        <v>270.45999999999998</v>
      </c>
      <c r="E605" t="s">
        <v>1192</v>
      </c>
      <c r="F605" s="29">
        <v>0.25</v>
      </c>
      <c r="G605" t="str">
        <f>IF(Table6[[#This Row],[InsuranceCoverage]], "Yes", "No")</f>
        <v>Yes</v>
      </c>
      <c r="H605" s="7">
        <f>Table6[[#This Row],[InsuranceCoverage]]*Table6[[#This Row],[TotalBill]]</f>
        <v>67.614999999999995</v>
      </c>
      <c r="I605" s="7">
        <f>Table6[[#This Row],[TotalBill]]-Table6[[#This Row],[InsuranceAmount]]</f>
        <v>202.84499999999997</v>
      </c>
      <c r="K605" s="7"/>
    </row>
    <row r="606" spans="1:11" x14ac:dyDescent="0.3">
      <c r="A606" t="s">
        <v>756</v>
      </c>
      <c r="B606" t="s">
        <v>1198</v>
      </c>
      <c r="C606" s="3" t="s">
        <v>1982</v>
      </c>
      <c r="D606" s="7">
        <v>273.77999999999997</v>
      </c>
      <c r="E606" t="s">
        <v>1195</v>
      </c>
      <c r="F606" s="29">
        <v>0.75</v>
      </c>
      <c r="G606" t="str">
        <f>IF(Table6[[#This Row],[InsuranceCoverage]], "Yes", "No")</f>
        <v>Yes</v>
      </c>
      <c r="H606" s="7">
        <f>Table6[[#This Row],[InsuranceCoverage]]*Table6[[#This Row],[TotalBill]]</f>
        <v>205.33499999999998</v>
      </c>
      <c r="I606" s="7">
        <f>Table6[[#This Row],[TotalBill]]-Table6[[#This Row],[InsuranceAmount]]</f>
        <v>68.444999999999993</v>
      </c>
      <c r="K606" s="7"/>
    </row>
    <row r="607" spans="1:11" x14ac:dyDescent="0.3">
      <c r="A607" t="s">
        <v>757</v>
      </c>
      <c r="B607" t="s">
        <v>1196</v>
      </c>
      <c r="C607" s="3" t="s">
        <v>1991</v>
      </c>
      <c r="D607" s="7">
        <v>95.13</v>
      </c>
      <c r="E607" t="s">
        <v>1197</v>
      </c>
      <c r="F607" s="29">
        <v>0.25</v>
      </c>
      <c r="G607" t="str">
        <f>IF(Table6[[#This Row],[InsuranceCoverage]], "Yes", "No")</f>
        <v>Yes</v>
      </c>
      <c r="H607" s="7">
        <f>Table6[[#This Row],[InsuranceCoverage]]*Table6[[#This Row],[TotalBill]]</f>
        <v>23.782499999999999</v>
      </c>
      <c r="I607" s="7">
        <f>Table6[[#This Row],[TotalBill]]-Table6[[#This Row],[InsuranceAmount]]</f>
        <v>71.347499999999997</v>
      </c>
      <c r="K607" s="7"/>
    </row>
    <row r="608" spans="1:11" x14ac:dyDescent="0.3">
      <c r="A608" t="s">
        <v>758</v>
      </c>
      <c r="B608" t="s">
        <v>1201</v>
      </c>
      <c r="C608" s="3" t="s">
        <v>1957</v>
      </c>
      <c r="D608" s="7">
        <v>304.25</v>
      </c>
      <c r="E608" t="s">
        <v>1192</v>
      </c>
      <c r="F608" s="29">
        <v>0.25</v>
      </c>
      <c r="G608" t="str">
        <f>IF(Table6[[#This Row],[InsuranceCoverage]], "Yes", "No")</f>
        <v>Yes</v>
      </c>
      <c r="H608" s="7">
        <f>Table6[[#This Row],[InsuranceCoverage]]*Table6[[#This Row],[TotalBill]]</f>
        <v>76.0625</v>
      </c>
      <c r="I608" s="7">
        <f>Table6[[#This Row],[TotalBill]]-Table6[[#This Row],[InsuranceAmount]]</f>
        <v>228.1875</v>
      </c>
      <c r="K608" s="7"/>
    </row>
    <row r="609" spans="1:11" x14ac:dyDescent="0.3">
      <c r="A609" t="s">
        <v>759</v>
      </c>
      <c r="B609" t="s">
        <v>1201</v>
      </c>
      <c r="C609" s="3" t="s">
        <v>1899</v>
      </c>
      <c r="D609" s="7">
        <v>179.95</v>
      </c>
      <c r="E609" t="s">
        <v>1195</v>
      </c>
      <c r="F609" s="29">
        <v>0.75</v>
      </c>
      <c r="G609" t="str">
        <f>IF(Table6[[#This Row],[InsuranceCoverage]], "Yes", "No")</f>
        <v>Yes</v>
      </c>
      <c r="H609" s="7">
        <f>Table6[[#This Row],[InsuranceCoverage]]*Table6[[#This Row],[TotalBill]]</f>
        <v>134.96249999999998</v>
      </c>
      <c r="I609" s="7">
        <f>Table6[[#This Row],[TotalBill]]-Table6[[#This Row],[InsuranceAmount]]</f>
        <v>44.987500000000011</v>
      </c>
      <c r="K609" s="7"/>
    </row>
    <row r="610" spans="1:11" x14ac:dyDescent="0.3">
      <c r="A610" t="s">
        <v>760</v>
      </c>
      <c r="B610" t="s">
        <v>1201</v>
      </c>
      <c r="C610" s="3" t="s">
        <v>1850</v>
      </c>
      <c r="D610" s="7">
        <v>166.6</v>
      </c>
      <c r="E610" t="s">
        <v>1197</v>
      </c>
      <c r="F610" s="29">
        <v>0.75</v>
      </c>
      <c r="G610" t="str">
        <f>IF(Table6[[#This Row],[InsuranceCoverage]], "Yes", "No")</f>
        <v>Yes</v>
      </c>
      <c r="H610" s="7">
        <f>Table6[[#This Row],[InsuranceCoverage]]*Table6[[#This Row],[TotalBill]]</f>
        <v>124.94999999999999</v>
      </c>
      <c r="I610" s="7">
        <f>Table6[[#This Row],[TotalBill]]-Table6[[#This Row],[InsuranceAmount]]</f>
        <v>41.650000000000006</v>
      </c>
      <c r="K610" s="7"/>
    </row>
    <row r="611" spans="1:11" x14ac:dyDescent="0.3">
      <c r="A611" t="s">
        <v>761</v>
      </c>
      <c r="B611" t="s">
        <v>1167</v>
      </c>
      <c r="C611" s="3" t="s">
        <v>1868</v>
      </c>
      <c r="D611" s="7">
        <v>304.56</v>
      </c>
      <c r="E611" t="s">
        <v>1192</v>
      </c>
      <c r="F611" s="29">
        <v>0.5</v>
      </c>
      <c r="G611" t="str">
        <f>IF(Table6[[#This Row],[InsuranceCoverage]], "Yes", "No")</f>
        <v>Yes</v>
      </c>
      <c r="H611" s="7">
        <f>Table6[[#This Row],[InsuranceCoverage]]*Table6[[#This Row],[TotalBill]]</f>
        <v>152.28</v>
      </c>
      <c r="I611" s="7">
        <f>Table6[[#This Row],[TotalBill]]-Table6[[#This Row],[InsuranceAmount]]</f>
        <v>152.28</v>
      </c>
      <c r="K611" s="7"/>
    </row>
    <row r="612" spans="1:11" x14ac:dyDescent="0.3">
      <c r="A612" t="s">
        <v>762</v>
      </c>
      <c r="B612" t="s">
        <v>1193</v>
      </c>
      <c r="C612" s="3" t="s">
        <v>1992</v>
      </c>
      <c r="D612" s="7">
        <v>210.16</v>
      </c>
      <c r="E612" t="s">
        <v>1197</v>
      </c>
      <c r="F612" s="29">
        <v>0.25</v>
      </c>
      <c r="G612" t="str">
        <f>IF(Table6[[#This Row],[InsuranceCoverage]], "Yes", "No")</f>
        <v>Yes</v>
      </c>
      <c r="H612" s="7">
        <f>Table6[[#This Row],[InsuranceCoverage]]*Table6[[#This Row],[TotalBill]]</f>
        <v>52.54</v>
      </c>
      <c r="I612" s="7">
        <f>Table6[[#This Row],[TotalBill]]-Table6[[#This Row],[InsuranceAmount]]</f>
        <v>157.62</v>
      </c>
      <c r="K612" s="7"/>
    </row>
    <row r="613" spans="1:11" x14ac:dyDescent="0.3">
      <c r="A613" t="s">
        <v>763</v>
      </c>
      <c r="B613" t="s">
        <v>1201</v>
      </c>
      <c r="C613" s="3" t="s">
        <v>1824</v>
      </c>
      <c r="D613" s="7">
        <v>182.22</v>
      </c>
      <c r="E613" t="s">
        <v>1197</v>
      </c>
      <c r="F613" s="29">
        <v>0.25</v>
      </c>
      <c r="G613" t="str">
        <f>IF(Table6[[#This Row],[InsuranceCoverage]], "Yes", "No")</f>
        <v>Yes</v>
      </c>
      <c r="H613" s="7">
        <f>Table6[[#This Row],[InsuranceCoverage]]*Table6[[#This Row],[TotalBill]]</f>
        <v>45.555</v>
      </c>
      <c r="I613" s="7">
        <f>Table6[[#This Row],[TotalBill]]-Table6[[#This Row],[InsuranceAmount]]</f>
        <v>136.66499999999999</v>
      </c>
      <c r="K613" s="7"/>
    </row>
    <row r="614" spans="1:11" x14ac:dyDescent="0.3">
      <c r="A614" t="s">
        <v>764</v>
      </c>
      <c r="B614" t="s">
        <v>1202</v>
      </c>
      <c r="C614" s="3" t="s">
        <v>1900</v>
      </c>
      <c r="D614" s="7">
        <v>77.959999999999994</v>
      </c>
      <c r="E614" t="s">
        <v>1192</v>
      </c>
      <c r="F614" s="29">
        <v>0.5</v>
      </c>
      <c r="G614" t="str">
        <f>IF(Table6[[#This Row],[InsuranceCoverage]], "Yes", "No")</f>
        <v>Yes</v>
      </c>
      <c r="H614" s="7">
        <f>Table6[[#This Row],[InsuranceCoverage]]*Table6[[#This Row],[TotalBill]]</f>
        <v>38.979999999999997</v>
      </c>
      <c r="I614" s="7">
        <f>Table6[[#This Row],[TotalBill]]-Table6[[#This Row],[InsuranceAmount]]</f>
        <v>38.979999999999997</v>
      </c>
      <c r="K614" s="7"/>
    </row>
    <row r="615" spans="1:11" x14ac:dyDescent="0.3">
      <c r="A615" t="s">
        <v>765</v>
      </c>
      <c r="B615" t="s">
        <v>1202</v>
      </c>
      <c r="C615" s="3" t="s">
        <v>1993</v>
      </c>
      <c r="D615" s="7">
        <v>213.17</v>
      </c>
      <c r="E615" t="s">
        <v>1197</v>
      </c>
      <c r="F615" s="29">
        <v>0.75</v>
      </c>
      <c r="G615" t="str">
        <f>IF(Table6[[#This Row],[InsuranceCoverage]], "Yes", "No")</f>
        <v>Yes</v>
      </c>
      <c r="H615" s="7">
        <f>Table6[[#This Row],[InsuranceCoverage]]*Table6[[#This Row],[TotalBill]]</f>
        <v>159.8775</v>
      </c>
      <c r="I615" s="7">
        <f>Table6[[#This Row],[TotalBill]]-Table6[[#This Row],[InsuranceAmount]]</f>
        <v>53.29249999999999</v>
      </c>
      <c r="K615" s="7"/>
    </row>
    <row r="616" spans="1:11" x14ac:dyDescent="0.3">
      <c r="A616" t="s">
        <v>766</v>
      </c>
      <c r="B616" t="s">
        <v>1198</v>
      </c>
      <c r="C616" s="3" t="s">
        <v>1780</v>
      </c>
      <c r="D616" s="7">
        <v>483.72</v>
      </c>
      <c r="E616" t="s">
        <v>1195</v>
      </c>
      <c r="F616" s="29">
        <v>0.5</v>
      </c>
      <c r="G616" t="str">
        <f>IF(Table6[[#This Row],[InsuranceCoverage]], "Yes", "No")</f>
        <v>Yes</v>
      </c>
      <c r="H616" s="7">
        <f>Table6[[#This Row],[InsuranceCoverage]]*Table6[[#This Row],[TotalBill]]</f>
        <v>241.86</v>
      </c>
      <c r="I616" s="7">
        <f>Table6[[#This Row],[TotalBill]]-Table6[[#This Row],[InsuranceAmount]]</f>
        <v>241.86</v>
      </c>
      <c r="K616" s="7"/>
    </row>
    <row r="617" spans="1:11" x14ac:dyDescent="0.3">
      <c r="A617" t="s">
        <v>767</v>
      </c>
      <c r="B617" t="s">
        <v>1202</v>
      </c>
      <c r="C617" s="3" t="s">
        <v>1994</v>
      </c>
      <c r="D617" s="7">
        <v>407.93</v>
      </c>
      <c r="E617" t="s">
        <v>1192</v>
      </c>
      <c r="F617" s="29">
        <v>0</v>
      </c>
      <c r="G617" t="str">
        <f>IF(Table6[[#This Row],[InsuranceCoverage]], "Yes", "No")</f>
        <v>No</v>
      </c>
      <c r="H617" s="7">
        <f>Table6[[#This Row],[InsuranceCoverage]]*Table6[[#This Row],[TotalBill]]</f>
        <v>0</v>
      </c>
      <c r="I617" s="7">
        <f>Table6[[#This Row],[TotalBill]]-Table6[[#This Row],[InsuranceAmount]]</f>
        <v>407.93</v>
      </c>
      <c r="K617" s="7"/>
    </row>
    <row r="618" spans="1:11" x14ac:dyDescent="0.3">
      <c r="A618" t="s">
        <v>768</v>
      </c>
      <c r="B618" t="s">
        <v>1202</v>
      </c>
      <c r="C618" s="3" t="s">
        <v>1845</v>
      </c>
      <c r="D618" s="7">
        <v>468.16</v>
      </c>
      <c r="E618" t="s">
        <v>1192</v>
      </c>
      <c r="F618" s="29">
        <v>0</v>
      </c>
      <c r="G618" t="str">
        <f>IF(Table6[[#This Row],[InsuranceCoverage]], "Yes", "No")</f>
        <v>No</v>
      </c>
      <c r="H618" s="7">
        <f>Table6[[#This Row],[InsuranceCoverage]]*Table6[[#This Row],[TotalBill]]</f>
        <v>0</v>
      </c>
      <c r="I618" s="7">
        <f>Table6[[#This Row],[TotalBill]]-Table6[[#This Row],[InsuranceAmount]]</f>
        <v>468.16</v>
      </c>
      <c r="K618" s="7"/>
    </row>
    <row r="619" spans="1:11" x14ac:dyDescent="0.3">
      <c r="A619" t="s">
        <v>769</v>
      </c>
      <c r="B619" t="s">
        <v>1202</v>
      </c>
      <c r="C619" s="3" t="s">
        <v>1995</v>
      </c>
      <c r="D619" s="7">
        <v>357.58</v>
      </c>
      <c r="E619" t="s">
        <v>1195</v>
      </c>
      <c r="F619" s="29">
        <v>0</v>
      </c>
      <c r="G619" t="str">
        <f>IF(Table6[[#This Row],[InsuranceCoverage]], "Yes", "No")</f>
        <v>No</v>
      </c>
      <c r="H619" s="7">
        <f>Table6[[#This Row],[InsuranceCoverage]]*Table6[[#This Row],[TotalBill]]</f>
        <v>0</v>
      </c>
      <c r="I619" s="7">
        <f>Table6[[#This Row],[TotalBill]]-Table6[[#This Row],[InsuranceAmount]]</f>
        <v>357.58</v>
      </c>
      <c r="K619" s="7"/>
    </row>
    <row r="620" spans="1:11" x14ac:dyDescent="0.3">
      <c r="A620" t="s">
        <v>770</v>
      </c>
      <c r="B620" t="s">
        <v>1167</v>
      </c>
      <c r="C620" s="3" t="s">
        <v>1792</v>
      </c>
      <c r="D620" s="7">
        <v>423.75</v>
      </c>
      <c r="E620" t="s">
        <v>1195</v>
      </c>
      <c r="F620" s="29">
        <v>0</v>
      </c>
      <c r="G620" t="str">
        <f>IF(Table6[[#This Row],[InsuranceCoverage]], "Yes", "No")</f>
        <v>No</v>
      </c>
      <c r="H620" s="7">
        <f>Table6[[#This Row],[InsuranceCoverage]]*Table6[[#This Row],[TotalBill]]</f>
        <v>0</v>
      </c>
      <c r="I620" s="7">
        <f>Table6[[#This Row],[TotalBill]]-Table6[[#This Row],[InsuranceAmount]]</f>
        <v>423.75</v>
      </c>
      <c r="K620" s="7"/>
    </row>
    <row r="621" spans="1:11" x14ac:dyDescent="0.3">
      <c r="A621" t="s">
        <v>771</v>
      </c>
      <c r="B621" t="s">
        <v>1210</v>
      </c>
      <c r="C621" s="3" t="s">
        <v>1973</v>
      </c>
      <c r="D621" s="7">
        <v>80</v>
      </c>
      <c r="E621" t="s">
        <v>1197</v>
      </c>
      <c r="F621" s="29">
        <v>0.6</v>
      </c>
      <c r="G621" t="str">
        <f>IF(Table6[[#This Row],[InsuranceCoverage]], "Yes", "No")</f>
        <v>Yes</v>
      </c>
      <c r="H621" s="7">
        <f>Table6[[#This Row],[InsuranceCoverage]]*Table6[[#This Row],[TotalBill]]</f>
        <v>48</v>
      </c>
      <c r="I621" s="7">
        <f>Table6[[#This Row],[TotalBill]]-Table6[[#This Row],[InsuranceAmount]]</f>
        <v>32</v>
      </c>
      <c r="K621" s="7"/>
    </row>
    <row r="622" spans="1:11" x14ac:dyDescent="0.3">
      <c r="A622" t="s">
        <v>772</v>
      </c>
      <c r="B622" t="s">
        <v>1196</v>
      </c>
      <c r="C622" s="3" t="s">
        <v>1815</v>
      </c>
      <c r="D622" s="7">
        <v>466.62</v>
      </c>
      <c r="E622" t="s">
        <v>1197</v>
      </c>
      <c r="F622" s="29">
        <v>0.5</v>
      </c>
      <c r="G622" t="str">
        <f>IF(Table6[[#This Row],[InsuranceCoverage]], "Yes", "No")</f>
        <v>Yes</v>
      </c>
      <c r="H622" s="7">
        <f>Table6[[#This Row],[InsuranceCoverage]]*Table6[[#This Row],[TotalBill]]</f>
        <v>233.31</v>
      </c>
      <c r="I622" s="7">
        <f>Table6[[#This Row],[TotalBill]]-Table6[[#This Row],[InsuranceAmount]]</f>
        <v>233.31</v>
      </c>
      <c r="K622" s="7"/>
    </row>
    <row r="623" spans="1:11" x14ac:dyDescent="0.3">
      <c r="A623" t="s">
        <v>773</v>
      </c>
      <c r="B623" t="s">
        <v>1193</v>
      </c>
      <c r="C623" s="3" t="s">
        <v>1906</v>
      </c>
      <c r="D623" s="7">
        <v>176.17</v>
      </c>
      <c r="E623" t="s">
        <v>1197</v>
      </c>
      <c r="F623" s="29">
        <v>0</v>
      </c>
      <c r="G623" t="str">
        <f>IF(Table6[[#This Row],[InsuranceCoverage]], "Yes", "No")</f>
        <v>No</v>
      </c>
      <c r="H623" s="7">
        <f>Table6[[#This Row],[InsuranceCoverage]]*Table6[[#This Row],[TotalBill]]</f>
        <v>0</v>
      </c>
      <c r="I623" s="7">
        <f>Table6[[#This Row],[TotalBill]]-Table6[[#This Row],[InsuranceAmount]]</f>
        <v>176.17</v>
      </c>
      <c r="K623" s="7"/>
    </row>
    <row r="624" spans="1:11" x14ac:dyDescent="0.3">
      <c r="A624" t="s">
        <v>774</v>
      </c>
      <c r="B624" t="s">
        <v>1167</v>
      </c>
      <c r="C624" s="3" t="s">
        <v>1831</v>
      </c>
      <c r="D624" s="7">
        <v>304.06</v>
      </c>
      <c r="E624" t="s">
        <v>1195</v>
      </c>
      <c r="F624" s="29">
        <v>0.5</v>
      </c>
      <c r="G624" t="str">
        <f>IF(Table6[[#This Row],[InsuranceCoverage]], "Yes", "No")</f>
        <v>Yes</v>
      </c>
      <c r="H624" s="7">
        <f>Table6[[#This Row],[InsuranceCoverage]]*Table6[[#This Row],[TotalBill]]</f>
        <v>152.03</v>
      </c>
      <c r="I624" s="7">
        <f>Table6[[#This Row],[TotalBill]]-Table6[[#This Row],[InsuranceAmount]]</f>
        <v>152.03</v>
      </c>
      <c r="K624" s="7"/>
    </row>
    <row r="625" spans="1:11" x14ac:dyDescent="0.3">
      <c r="A625" t="s">
        <v>775</v>
      </c>
      <c r="B625" t="s">
        <v>1167</v>
      </c>
      <c r="C625" s="3" t="s">
        <v>1818</v>
      </c>
      <c r="D625" s="7">
        <v>261.51</v>
      </c>
      <c r="E625" t="s">
        <v>1192</v>
      </c>
      <c r="F625" s="29">
        <v>0.5</v>
      </c>
      <c r="G625" t="str">
        <f>IF(Table6[[#This Row],[InsuranceCoverage]], "Yes", "No")</f>
        <v>Yes</v>
      </c>
      <c r="H625" s="7">
        <f>Table6[[#This Row],[InsuranceCoverage]]*Table6[[#This Row],[TotalBill]]</f>
        <v>130.755</v>
      </c>
      <c r="I625" s="7">
        <f>Table6[[#This Row],[TotalBill]]-Table6[[#This Row],[InsuranceAmount]]</f>
        <v>130.755</v>
      </c>
      <c r="K625" s="7"/>
    </row>
    <row r="626" spans="1:11" x14ac:dyDescent="0.3">
      <c r="A626" t="s">
        <v>776</v>
      </c>
      <c r="B626" t="s">
        <v>1202</v>
      </c>
      <c r="C626" s="3" t="s">
        <v>1962</v>
      </c>
      <c r="D626" s="7">
        <v>240.22</v>
      </c>
      <c r="E626" t="s">
        <v>1195</v>
      </c>
      <c r="F626" s="29">
        <v>0.5</v>
      </c>
      <c r="G626" t="str">
        <f>IF(Table6[[#This Row],[InsuranceCoverage]], "Yes", "No")</f>
        <v>Yes</v>
      </c>
      <c r="H626" s="7">
        <f>Table6[[#This Row],[InsuranceCoverage]]*Table6[[#This Row],[TotalBill]]</f>
        <v>120.11</v>
      </c>
      <c r="I626" s="7">
        <f>Table6[[#This Row],[TotalBill]]-Table6[[#This Row],[InsuranceAmount]]</f>
        <v>120.11</v>
      </c>
      <c r="K626" s="7"/>
    </row>
    <row r="627" spans="1:11" x14ac:dyDescent="0.3">
      <c r="A627" t="s">
        <v>777</v>
      </c>
      <c r="B627" t="s">
        <v>1198</v>
      </c>
      <c r="C627" s="3" t="s">
        <v>1810</v>
      </c>
      <c r="D627" s="7">
        <v>480.68</v>
      </c>
      <c r="E627" t="s">
        <v>1192</v>
      </c>
      <c r="F627" s="29">
        <v>0</v>
      </c>
      <c r="G627" t="str">
        <f>IF(Table6[[#This Row],[InsuranceCoverage]], "Yes", "No")</f>
        <v>No</v>
      </c>
      <c r="H627" s="7">
        <f>Table6[[#This Row],[InsuranceCoverage]]*Table6[[#This Row],[TotalBill]]</f>
        <v>0</v>
      </c>
      <c r="I627" s="7">
        <f>Table6[[#This Row],[TotalBill]]-Table6[[#This Row],[InsuranceAmount]]</f>
        <v>480.68</v>
      </c>
      <c r="K627" s="7"/>
    </row>
    <row r="628" spans="1:11" x14ac:dyDescent="0.3">
      <c r="A628" t="s">
        <v>778</v>
      </c>
      <c r="B628" t="s">
        <v>1201</v>
      </c>
      <c r="C628" s="3" t="s">
        <v>1932</v>
      </c>
      <c r="D628" s="7">
        <v>172.19</v>
      </c>
      <c r="E628" t="s">
        <v>1195</v>
      </c>
      <c r="F628" s="29">
        <v>0.25</v>
      </c>
      <c r="G628" t="str">
        <f>IF(Table6[[#This Row],[InsuranceCoverage]], "Yes", "No")</f>
        <v>Yes</v>
      </c>
      <c r="H628" s="7">
        <f>Table6[[#This Row],[InsuranceCoverage]]*Table6[[#This Row],[TotalBill]]</f>
        <v>43.047499999999999</v>
      </c>
      <c r="I628" s="7">
        <f>Table6[[#This Row],[TotalBill]]-Table6[[#This Row],[InsuranceAmount]]</f>
        <v>129.14249999999998</v>
      </c>
      <c r="K628" s="7"/>
    </row>
    <row r="629" spans="1:11" x14ac:dyDescent="0.3">
      <c r="A629" t="s">
        <v>779</v>
      </c>
      <c r="B629" t="s">
        <v>1202</v>
      </c>
      <c r="C629" s="3" t="s">
        <v>1860</v>
      </c>
      <c r="D629" s="7">
        <v>145.28</v>
      </c>
      <c r="E629" t="s">
        <v>1197</v>
      </c>
      <c r="F629" s="29">
        <v>0</v>
      </c>
      <c r="G629" t="str">
        <f>IF(Table6[[#This Row],[InsuranceCoverage]], "Yes", "No")</f>
        <v>No</v>
      </c>
      <c r="H629" s="7">
        <f>Table6[[#This Row],[InsuranceCoverage]]*Table6[[#This Row],[TotalBill]]</f>
        <v>0</v>
      </c>
      <c r="I629" s="7">
        <f>Table6[[#This Row],[TotalBill]]-Table6[[#This Row],[InsuranceAmount]]</f>
        <v>145.28</v>
      </c>
      <c r="K629" s="7"/>
    </row>
    <row r="630" spans="1:11" x14ac:dyDescent="0.3">
      <c r="A630" t="s">
        <v>780</v>
      </c>
      <c r="B630" t="s">
        <v>1193</v>
      </c>
      <c r="C630" s="3" t="s">
        <v>1706</v>
      </c>
      <c r="D630" s="7">
        <v>104.56</v>
      </c>
      <c r="E630" t="s">
        <v>1197</v>
      </c>
      <c r="F630" s="29">
        <v>0.25</v>
      </c>
      <c r="G630" t="str">
        <f>IF(Table6[[#This Row],[InsuranceCoverage]], "Yes", "No")</f>
        <v>Yes</v>
      </c>
      <c r="H630" s="7">
        <f>Table6[[#This Row],[InsuranceCoverage]]*Table6[[#This Row],[TotalBill]]</f>
        <v>26.14</v>
      </c>
      <c r="I630" s="7">
        <f>Table6[[#This Row],[TotalBill]]-Table6[[#This Row],[InsuranceAmount]]</f>
        <v>78.42</v>
      </c>
      <c r="K630" s="7"/>
    </row>
    <row r="631" spans="1:11" x14ac:dyDescent="0.3">
      <c r="A631" t="s">
        <v>781</v>
      </c>
      <c r="B631" t="s">
        <v>1167</v>
      </c>
      <c r="C631" s="3" t="s">
        <v>1996</v>
      </c>
      <c r="D631" s="7">
        <v>385.88</v>
      </c>
      <c r="E631" t="s">
        <v>1197</v>
      </c>
      <c r="F631" s="29">
        <v>0.75</v>
      </c>
      <c r="G631" t="str">
        <f>IF(Table6[[#This Row],[InsuranceCoverage]], "Yes", "No")</f>
        <v>Yes</v>
      </c>
      <c r="H631" s="7">
        <f>Table6[[#This Row],[InsuranceCoverage]]*Table6[[#This Row],[TotalBill]]</f>
        <v>289.40999999999997</v>
      </c>
      <c r="I631" s="7">
        <f>Table6[[#This Row],[TotalBill]]-Table6[[#This Row],[InsuranceAmount]]</f>
        <v>96.470000000000027</v>
      </c>
      <c r="K631" s="7"/>
    </row>
    <row r="632" spans="1:11" x14ac:dyDescent="0.3">
      <c r="A632" t="s">
        <v>782</v>
      </c>
      <c r="B632" t="s">
        <v>1193</v>
      </c>
      <c r="C632" s="3" t="s">
        <v>1963</v>
      </c>
      <c r="D632" s="7">
        <v>174.61</v>
      </c>
      <c r="E632" t="s">
        <v>1197</v>
      </c>
      <c r="F632" s="29">
        <v>0.25</v>
      </c>
      <c r="G632" t="str">
        <f>IF(Table6[[#This Row],[InsuranceCoverage]], "Yes", "No")</f>
        <v>Yes</v>
      </c>
      <c r="H632" s="7">
        <f>Table6[[#This Row],[InsuranceCoverage]]*Table6[[#This Row],[TotalBill]]</f>
        <v>43.652500000000003</v>
      </c>
      <c r="I632" s="7">
        <f>Table6[[#This Row],[TotalBill]]-Table6[[#This Row],[InsuranceAmount]]</f>
        <v>130.95750000000001</v>
      </c>
      <c r="K632" s="7"/>
    </row>
    <row r="633" spans="1:11" x14ac:dyDescent="0.3">
      <c r="A633" t="s">
        <v>783</v>
      </c>
      <c r="B633" t="s">
        <v>1201</v>
      </c>
      <c r="C633" s="3" t="s">
        <v>1821</v>
      </c>
      <c r="D633" s="7">
        <v>478.29</v>
      </c>
      <c r="E633" t="s">
        <v>1197</v>
      </c>
      <c r="F633" s="29">
        <v>0.75</v>
      </c>
      <c r="G633" t="str">
        <f>IF(Table6[[#This Row],[InsuranceCoverage]], "Yes", "No")</f>
        <v>Yes</v>
      </c>
      <c r="H633" s="7">
        <f>Table6[[#This Row],[InsuranceCoverage]]*Table6[[#This Row],[TotalBill]]</f>
        <v>358.71750000000003</v>
      </c>
      <c r="I633" s="7">
        <f>Table6[[#This Row],[TotalBill]]-Table6[[#This Row],[InsuranceAmount]]</f>
        <v>119.57249999999999</v>
      </c>
      <c r="K633" s="7"/>
    </row>
    <row r="634" spans="1:11" x14ac:dyDescent="0.3">
      <c r="A634" t="s">
        <v>784</v>
      </c>
      <c r="B634" t="s">
        <v>1201</v>
      </c>
      <c r="C634" s="3" t="s">
        <v>1938</v>
      </c>
      <c r="D634" s="7">
        <v>455.17</v>
      </c>
      <c r="E634" t="s">
        <v>1197</v>
      </c>
      <c r="F634" s="29">
        <v>0.25</v>
      </c>
      <c r="G634" t="str">
        <f>IF(Table6[[#This Row],[InsuranceCoverage]], "Yes", "No")</f>
        <v>Yes</v>
      </c>
      <c r="H634" s="7">
        <f>Table6[[#This Row],[InsuranceCoverage]]*Table6[[#This Row],[TotalBill]]</f>
        <v>113.7925</v>
      </c>
      <c r="I634" s="7">
        <f>Table6[[#This Row],[TotalBill]]-Table6[[#This Row],[InsuranceAmount]]</f>
        <v>341.3775</v>
      </c>
      <c r="K634" s="7"/>
    </row>
    <row r="635" spans="1:11" x14ac:dyDescent="0.3">
      <c r="A635" t="s">
        <v>785</v>
      </c>
      <c r="B635" t="s">
        <v>1201</v>
      </c>
      <c r="C635" s="3" t="s">
        <v>1757</v>
      </c>
      <c r="D635" s="7">
        <v>202.2</v>
      </c>
      <c r="E635" t="s">
        <v>1197</v>
      </c>
      <c r="F635" s="29">
        <v>0.5</v>
      </c>
      <c r="G635" t="str">
        <f>IF(Table6[[#This Row],[InsuranceCoverage]], "Yes", "No")</f>
        <v>Yes</v>
      </c>
      <c r="H635" s="7">
        <f>Table6[[#This Row],[InsuranceCoverage]]*Table6[[#This Row],[TotalBill]]</f>
        <v>101.1</v>
      </c>
      <c r="I635" s="7">
        <f>Table6[[#This Row],[TotalBill]]-Table6[[#This Row],[InsuranceAmount]]</f>
        <v>101.1</v>
      </c>
      <c r="K635" s="7"/>
    </row>
    <row r="636" spans="1:11" x14ac:dyDescent="0.3">
      <c r="A636" t="s">
        <v>786</v>
      </c>
      <c r="B636" t="s">
        <v>1201</v>
      </c>
      <c r="C636" s="3" t="s">
        <v>1997</v>
      </c>
      <c r="D636" s="7">
        <v>312.79000000000002</v>
      </c>
      <c r="E636" t="s">
        <v>1195</v>
      </c>
      <c r="F636" s="29">
        <v>0.25</v>
      </c>
      <c r="G636" t="str">
        <f>IF(Table6[[#This Row],[InsuranceCoverage]], "Yes", "No")</f>
        <v>Yes</v>
      </c>
      <c r="H636" s="7">
        <f>Table6[[#This Row],[InsuranceCoverage]]*Table6[[#This Row],[TotalBill]]</f>
        <v>78.197500000000005</v>
      </c>
      <c r="I636" s="7">
        <f>Table6[[#This Row],[TotalBill]]-Table6[[#This Row],[InsuranceAmount]]</f>
        <v>234.59250000000003</v>
      </c>
      <c r="K636" s="7"/>
    </row>
    <row r="637" spans="1:11" x14ac:dyDescent="0.3">
      <c r="A637" t="s">
        <v>787</v>
      </c>
      <c r="B637" t="s">
        <v>1202</v>
      </c>
      <c r="C637" s="3" t="s">
        <v>1958</v>
      </c>
      <c r="D637" s="7">
        <v>272.07</v>
      </c>
      <c r="E637" t="s">
        <v>1192</v>
      </c>
      <c r="F637" s="29">
        <v>0.5</v>
      </c>
      <c r="G637" t="str">
        <f>IF(Table6[[#This Row],[InsuranceCoverage]], "Yes", "No")</f>
        <v>Yes</v>
      </c>
      <c r="H637" s="7">
        <f>Table6[[#This Row],[InsuranceCoverage]]*Table6[[#This Row],[TotalBill]]</f>
        <v>136.035</v>
      </c>
      <c r="I637" s="7">
        <f>Table6[[#This Row],[TotalBill]]-Table6[[#This Row],[InsuranceAmount]]</f>
        <v>136.035</v>
      </c>
      <c r="K637" s="7"/>
    </row>
    <row r="638" spans="1:11" x14ac:dyDescent="0.3">
      <c r="A638" t="s">
        <v>788</v>
      </c>
      <c r="B638" t="s">
        <v>1198</v>
      </c>
      <c r="C638" s="3" t="s">
        <v>1812</v>
      </c>
      <c r="D638" s="7">
        <v>122.14</v>
      </c>
      <c r="E638" t="s">
        <v>1192</v>
      </c>
      <c r="F638" s="29">
        <v>0.75</v>
      </c>
      <c r="G638" t="str">
        <f>IF(Table6[[#This Row],[InsuranceCoverage]], "Yes", "No")</f>
        <v>Yes</v>
      </c>
      <c r="H638" s="7">
        <f>Table6[[#This Row],[InsuranceCoverage]]*Table6[[#This Row],[TotalBill]]</f>
        <v>91.605000000000004</v>
      </c>
      <c r="I638" s="7">
        <f>Table6[[#This Row],[TotalBill]]-Table6[[#This Row],[InsuranceAmount]]</f>
        <v>30.534999999999997</v>
      </c>
      <c r="K638" s="7"/>
    </row>
    <row r="639" spans="1:11" x14ac:dyDescent="0.3">
      <c r="A639" t="s">
        <v>789</v>
      </c>
      <c r="B639" t="s">
        <v>1167</v>
      </c>
      <c r="C639" s="3" t="s">
        <v>1969</v>
      </c>
      <c r="D639" s="7">
        <v>99.23</v>
      </c>
      <c r="E639" t="s">
        <v>1195</v>
      </c>
      <c r="F639" s="29">
        <v>0.75</v>
      </c>
      <c r="G639" t="str">
        <f>IF(Table6[[#This Row],[InsuranceCoverage]], "Yes", "No")</f>
        <v>Yes</v>
      </c>
      <c r="H639" s="7">
        <f>Table6[[#This Row],[InsuranceCoverage]]*Table6[[#This Row],[TotalBill]]</f>
        <v>74.422499999999999</v>
      </c>
      <c r="I639" s="7">
        <f>Table6[[#This Row],[TotalBill]]-Table6[[#This Row],[InsuranceAmount]]</f>
        <v>24.807500000000005</v>
      </c>
      <c r="K639" s="7"/>
    </row>
    <row r="640" spans="1:11" x14ac:dyDescent="0.3">
      <c r="A640" t="s">
        <v>790</v>
      </c>
      <c r="B640" t="s">
        <v>1201</v>
      </c>
      <c r="C640" s="3" t="s">
        <v>1916</v>
      </c>
      <c r="D640" s="7">
        <v>410.6</v>
      </c>
      <c r="E640" t="s">
        <v>1192</v>
      </c>
      <c r="F640" s="29">
        <v>0.5</v>
      </c>
      <c r="G640" t="str">
        <f>IF(Table6[[#This Row],[InsuranceCoverage]], "Yes", "No")</f>
        <v>Yes</v>
      </c>
      <c r="H640" s="7">
        <f>Table6[[#This Row],[InsuranceCoverage]]*Table6[[#This Row],[TotalBill]]</f>
        <v>205.3</v>
      </c>
      <c r="I640" s="7">
        <f>Table6[[#This Row],[TotalBill]]-Table6[[#This Row],[InsuranceAmount]]</f>
        <v>205.3</v>
      </c>
      <c r="K640" s="7"/>
    </row>
    <row r="641" spans="1:11" x14ac:dyDescent="0.3">
      <c r="A641" t="s">
        <v>791</v>
      </c>
      <c r="B641" t="s">
        <v>1167</v>
      </c>
      <c r="C641" s="3" t="s">
        <v>1722</v>
      </c>
      <c r="D641" s="7">
        <v>421.07</v>
      </c>
      <c r="E641" t="s">
        <v>1195</v>
      </c>
      <c r="F641" s="29">
        <v>0.75</v>
      </c>
      <c r="G641" t="str">
        <f>IF(Table6[[#This Row],[InsuranceCoverage]], "Yes", "No")</f>
        <v>Yes</v>
      </c>
      <c r="H641" s="7">
        <f>Table6[[#This Row],[InsuranceCoverage]]*Table6[[#This Row],[TotalBill]]</f>
        <v>315.80250000000001</v>
      </c>
      <c r="I641" s="7">
        <f>Table6[[#This Row],[TotalBill]]-Table6[[#This Row],[InsuranceAmount]]</f>
        <v>105.26749999999998</v>
      </c>
      <c r="K641" s="7"/>
    </row>
    <row r="642" spans="1:11" x14ac:dyDescent="0.3">
      <c r="A642" t="s">
        <v>792</v>
      </c>
      <c r="B642" t="s">
        <v>1201</v>
      </c>
      <c r="C642" s="3" t="s">
        <v>1998</v>
      </c>
      <c r="D642" s="7">
        <v>340.53</v>
      </c>
      <c r="E642" t="s">
        <v>1195</v>
      </c>
      <c r="F642" s="29">
        <v>0.25</v>
      </c>
      <c r="G642" t="str">
        <f>IF(Table6[[#This Row],[InsuranceCoverage]], "Yes", "No")</f>
        <v>Yes</v>
      </c>
      <c r="H642" s="7">
        <f>Table6[[#This Row],[InsuranceCoverage]]*Table6[[#This Row],[TotalBill]]</f>
        <v>85.132499999999993</v>
      </c>
      <c r="I642" s="7">
        <f>Table6[[#This Row],[TotalBill]]-Table6[[#This Row],[InsuranceAmount]]</f>
        <v>255.39749999999998</v>
      </c>
      <c r="K642" s="7"/>
    </row>
    <row r="643" spans="1:11" x14ac:dyDescent="0.3">
      <c r="A643" t="s">
        <v>793</v>
      </c>
      <c r="B643" t="s">
        <v>1196</v>
      </c>
      <c r="C643" s="3" t="s">
        <v>1995</v>
      </c>
      <c r="D643" s="7">
        <v>204.82</v>
      </c>
      <c r="E643" t="s">
        <v>1197</v>
      </c>
      <c r="F643" s="29">
        <v>0.5</v>
      </c>
      <c r="G643" t="str">
        <f>IF(Table6[[#This Row],[InsuranceCoverage]], "Yes", "No")</f>
        <v>Yes</v>
      </c>
      <c r="H643" s="7">
        <f>Table6[[#This Row],[InsuranceCoverage]]*Table6[[#This Row],[TotalBill]]</f>
        <v>102.41</v>
      </c>
      <c r="I643" s="7">
        <f>Table6[[#This Row],[TotalBill]]-Table6[[#This Row],[InsuranceAmount]]</f>
        <v>102.41</v>
      </c>
      <c r="K643" s="7"/>
    </row>
    <row r="644" spans="1:11" x14ac:dyDescent="0.3">
      <c r="A644" t="s">
        <v>794</v>
      </c>
      <c r="B644" t="s">
        <v>1202</v>
      </c>
      <c r="C644" s="3" t="s">
        <v>1706</v>
      </c>
      <c r="D644" s="7">
        <v>135.96</v>
      </c>
      <c r="E644" t="s">
        <v>1197</v>
      </c>
      <c r="F644" s="29">
        <v>0.25</v>
      </c>
      <c r="G644" t="str">
        <f>IF(Table6[[#This Row],[InsuranceCoverage]], "Yes", "No")</f>
        <v>Yes</v>
      </c>
      <c r="H644" s="7">
        <f>Table6[[#This Row],[InsuranceCoverage]]*Table6[[#This Row],[TotalBill]]</f>
        <v>33.99</v>
      </c>
      <c r="I644" s="7">
        <f>Table6[[#This Row],[TotalBill]]-Table6[[#This Row],[InsuranceAmount]]</f>
        <v>101.97</v>
      </c>
      <c r="K644" s="7"/>
    </row>
    <row r="645" spans="1:11" x14ac:dyDescent="0.3">
      <c r="A645" t="s">
        <v>795</v>
      </c>
      <c r="B645" t="s">
        <v>1202</v>
      </c>
      <c r="C645" s="3" t="s">
        <v>1845</v>
      </c>
      <c r="D645" s="7">
        <v>468.27</v>
      </c>
      <c r="E645" t="s">
        <v>1197</v>
      </c>
      <c r="F645" s="29">
        <v>0.75</v>
      </c>
      <c r="G645" t="str">
        <f>IF(Table6[[#This Row],[InsuranceCoverage]], "Yes", "No")</f>
        <v>Yes</v>
      </c>
      <c r="H645" s="7">
        <f>Table6[[#This Row],[InsuranceCoverage]]*Table6[[#This Row],[TotalBill]]</f>
        <v>351.20249999999999</v>
      </c>
      <c r="I645" s="7">
        <f>Table6[[#This Row],[TotalBill]]-Table6[[#This Row],[InsuranceAmount]]</f>
        <v>117.0675</v>
      </c>
      <c r="K645" s="7"/>
    </row>
    <row r="646" spans="1:11" x14ac:dyDescent="0.3">
      <c r="A646" t="s">
        <v>796</v>
      </c>
      <c r="B646" t="s">
        <v>1198</v>
      </c>
      <c r="C646" s="3" t="s">
        <v>1836</v>
      </c>
      <c r="D646" s="7">
        <v>239.88</v>
      </c>
      <c r="E646" t="s">
        <v>1197</v>
      </c>
      <c r="F646" s="29">
        <v>0</v>
      </c>
      <c r="G646" t="str">
        <f>IF(Table6[[#This Row],[InsuranceCoverage]], "Yes", "No")</f>
        <v>No</v>
      </c>
      <c r="H646" s="7">
        <f>Table6[[#This Row],[InsuranceCoverage]]*Table6[[#This Row],[TotalBill]]</f>
        <v>0</v>
      </c>
      <c r="I646" s="7">
        <f>Table6[[#This Row],[TotalBill]]-Table6[[#This Row],[InsuranceAmount]]</f>
        <v>239.88</v>
      </c>
      <c r="K646" s="7"/>
    </row>
    <row r="647" spans="1:11" x14ac:dyDescent="0.3">
      <c r="A647" t="s">
        <v>797</v>
      </c>
      <c r="B647" t="s">
        <v>1198</v>
      </c>
      <c r="C647" s="3" t="s">
        <v>1737</v>
      </c>
      <c r="D647" s="7">
        <v>188.04</v>
      </c>
      <c r="E647" t="s">
        <v>1195</v>
      </c>
      <c r="F647" s="29">
        <v>0.25</v>
      </c>
      <c r="G647" t="str">
        <f>IF(Table6[[#This Row],[InsuranceCoverage]], "Yes", "No")</f>
        <v>Yes</v>
      </c>
      <c r="H647" s="7">
        <f>Table6[[#This Row],[InsuranceCoverage]]*Table6[[#This Row],[TotalBill]]</f>
        <v>47.01</v>
      </c>
      <c r="I647" s="7">
        <f>Table6[[#This Row],[TotalBill]]-Table6[[#This Row],[InsuranceAmount]]</f>
        <v>141.03</v>
      </c>
      <c r="K647" s="7"/>
    </row>
    <row r="648" spans="1:11" x14ac:dyDescent="0.3">
      <c r="A648" t="s">
        <v>798</v>
      </c>
      <c r="B648" t="s">
        <v>1167</v>
      </c>
      <c r="C648" s="3" t="s">
        <v>1935</v>
      </c>
      <c r="D648" s="7">
        <v>89.08</v>
      </c>
      <c r="E648" t="s">
        <v>1195</v>
      </c>
      <c r="F648" s="29">
        <v>0.25</v>
      </c>
      <c r="G648" t="str">
        <f>IF(Table6[[#This Row],[InsuranceCoverage]], "Yes", "No")</f>
        <v>Yes</v>
      </c>
      <c r="H648" s="7">
        <f>Table6[[#This Row],[InsuranceCoverage]]*Table6[[#This Row],[TotalBill]]</f>
        <v>22.27</v>
      </c>
      <c r="I648" s="7">
        <f>Table6[[#This Row],[TotalBill]]-Table6[[#This Row],[InsuranceAmount]]</f>
        <v>66.81</v>
      </c>
      <c r="K648" s="7"/>
    </row>
    <row r="649" spans="1:11" x14ac:dyDescent="0.3">
      <c r="A649" t="s">
        <v>799</v>
      </c>
      <c r="B649" t="s">
        <v>1198</v>
      </c>
      <c r="C649" s="3" t="s">
        <v>1859</v>
      </c>
      <c r="D649" s="7">
        <v>358.47</v>
      </c>
      <c r="E649" t="s">
        <v>1197</v>
      </c>
      <c r="F649" s="29">
        <v>0.25</v>
      </c>
      <c r="G649" t="str">
        <f>IF(Table6[[#This Row],[InsuranceCoverage]], "Yes", "No")</f>
        <v>Yes</v>
      </c>
      <c r="H649" s="7">
        <f>Table6[[#This Row],[InsuranceCoverage]]*Table6[[#This Row],[TotalBill]]</f>
        <v>89.617500000000007</v>
      </c>
      <c r="I649" s="7">
        <f>Table6[[#This Row],[TotalBill]]-Table6[[#This Row],[InsuranceAmount]]</f>
        <v>268.85250000000002</v>
      </c>
      <c r="K649" s="7"/>
    </row>
    <row r="650" spans="1:11" x14ac:dyDescent="0.3">
      <c r="A650" t="s">
        <v>800</v>
      </c>
      <c r="B650" t="s">
        <v>1201</v>
      </c>
      <c r="C650" s="3" t="s">
        <v>1913</v>
      </c>
      <c r="D650" s="7">
        <v>386.2</v>
      </c>
      <c r="E650" t="s">
        <v>1195</v>
      </c>
      <c r="F650" s="29">
        <v>0</v>
      </c>
      <c r="G650" t="str">
        <f>IF(Table6[[#This Row],[InsuranceCoverage]], "Yes", "No")</f>
        <v>No</v>
      </c>
      <c r="H650" s="7">
        <f>Table6[[#This Row],[InsuranceCoverage]]*Table6[[#This Row],[TotalBill]]</f>
        <v>0</v>
      </c>
      <c r="I650" s="7">
        <f>Table6[[#This Row],[TotalBill]]-Table6[[#This Row],[InsuranceAmount]]</f>
        <v>386.2</v>
      </c>
      <c r="K650" s="7"/>
    </row>
    <row r="651" spans="1:11" x14ac:dyDescent="0.3">
      <c r="A651" t="s">
        <v>801</v>
      </c>
      <c r="B651" t="s">
        <v>1198</v>
      </c>
      <c r="C651" s="3" t="s">
        <v>1999</v>
      </c>
      <c r="D651" s="7">
        <v>99.89</v>
      </c>
      <c r="E651" t="s">
        <v>1195</v>
      </c>
      <c r="F651" s="29">
        <v>0.5</v>
      </c>
      <c r="G651" t="str">
        <f>IF(Table6[[#This Row],[InsuranceCoverage]], "Yes", "No")</f>
        <v>Yes</v>
      </c>
      <c r="H651" s="7">
        <f>Table6[[#This Row],[InsuranceCoverage]]*Table6[[#This Row],[TotalBill]]</f>
        <v>49.945</v>
      </c>
      <c r="I651" s="7">
        <f>Table6[[#This Row],[TotalBill]]-Table6[[#This Row],[InsuranceAmount]]</f>
        <v>49.945</v>
      </c>
      <c r="K651" s="7"/>
    </row>
    <row r="652" spans="1:11" x14ac:dyDescent="0.3">
      <c r="A652" t="s">
        <v>802</v>
      </c>
      <c r="B652" t="s">
        <v>1193</v>
      </c>
      <c r="C652" s="3" t="s">
        <v>1949</v>
      </c>
      <c r="D652" s="7">
        <v>260.69</v>
      </c>
      <c r="E652" t="s">
        <v>1197</v>
      </c>
      <c r="F652" s="29">
        <v>0.25</v>
      </c>
      <c r="G652" t="str">
        <f>IF(Table6[[#This Row],[InsuranceCoverage]], "Yes", "No")</f>
        <v>Yes</v>
      </c>
      <c r="H652" s="7">
        <f>Table6[[#This Row],[InsuranceCoverage]]*Table6[[#This Row],[TotalBill]]</f>
        <v>65.172499999999999</v>
      </c>
      <c r="I652" s="7">
        <f>Table6[[#This Row],[TotalBill]]-Table6[[#This Row],[InsuranceAmount]]</f>
        <v>195.51749999999998</v>
      </c>
      <c r="K652" s="7"/>
    </row>
    <row r="653" spans="1:11" x14ac:dyDescent="0.3">
      <c r="A653" t="s">
        <v>803</v>
      </c>
      <c r="B653" t="s">
        <v>1167</v>
      </c>
      <c r="C653" s="3" t="s">
        <v>1954</v>
      </c>
      <c r="D653" s="7">
        <v>226.82</v>
      </c>
      <c r="E653" t="s">
        <v>1192</v>
      </c>
      <c r="F653" s="29">
        <v>0.75</v>
      </c>
      <c r="G653" t="str">
        <f>IF(Table6[[#This Row],[InsuranceCoverage]], "Yes", "No")</f>
        <v>Yes</v>
      </c>
      <c r="H653" s="7">
        <f>Table6[[#This Row],[InsuranceCoverage]]*Table6[[#This Row],[TotalBill]]</f>
        <v>170.11500000000001</v>
      </c>
      <c r="I653" s="7">
        <f>Table6[[#This Row],[TotalBill]]-Table6[[#This Row],[InsuranceAmount]]</f>
        <v>56.704999999999984</v>
      </c>
      <c r="K653" s="7"/>
    </row>
    <row r="654" spans="1:11" x14ac:dyDescent="0.3">
      <c r="A654" t="s">
        <v>804</v>
      </c>
      <c r="B654" t="s">
        <v>1193</v>
      </c>
      <c r="C654" s="3" t="s">
        <v>1899</v>
      </c>
      <c r="D654" s="7">
        <v>118.12</v>
      </c>
      <c r="E654" t="s">
        <v>1197</v>
      </c>
      <c r="F654" s="29">
        <v>0.5</v>
      </c>
      <c r="G654" t="str">
        <f>IF(Table6[[#This Row],[InsuranceCoverage]], "Yes", "No")</f>
        <v>Yes</v>
      </c>
      <c r="H654" s="7">
        <f>Table6[[#This Row],[InsuranceCoverage]]*Table6[[#This Row],[TotalBill]]</f>
        <v>59.06</v>
      </c>
      <c r="I654" s="7">
        <f>Table6[[#This Row],[TotalBill]]-Table6[[#This Row],[InsuranceAmount]]</f>
        <v>59.06</v>
      </c>
      <c r="K654" s="7"/>
    </row>
    <row r="655" spans="1:11" x14ac:dyDescent="0.3">
      <c r="A655" t="s">
        <v>806</v>
      </c>
      <c r="B655" t="s">
        <v>1193</v>
      </c>
      <c r="C655" s="3" t="s">
        <v>1680</v>
      </c>
      <c r="D655" s="7">
        <v>261.7</v>
      </c>
      <c r="E655" t="s">
        <v>1197</v>
      </c>
      <c r="F655" s="29">
        <v>0.25</v>
      </c>
      <c r="G655" t="str">
        <f>IF(Table6[[#This Row],[InsuranceCoverage]], "Yes", "No")</f>
        <v>Yes</v>
      </c>
      <c r="H655" s="7">
        <f>Table6[[#This Row],[InsuranceCoverage]]*Table6[[#This Row],[TotalBill]]</f>
        <v>65.424999999999997</v>
      </c>
      <c r="I655" s="7">
        <f>Table6[[#This Row],[TotalBill]]-Table6[[#This Row],[InsuranceAmount]]</f>
        <v>196.27499999999998</v>
      </c>
      <c r="K655" s="7"/>
    </row>
    <row r="656" spans="1:11" x14ac:dyDescent="0.3">
      <c r="A656" t="s">
        <v>807</v>
      </c>
      <c r="B656" t="s">
        <v>1202</v>
      </c>
      <c r="C656" s="3" t="s">
        <v>1794</v>
      </c>
      <c r="D656" s="7">
        <v>363.39</v>
      </c>
      <c r="E656" t="s">
        <v>1197</v>
      </c>
      <c r="F656" s="29">
        <v>0.5</v>
      </c>
      <c r="G656" t="str">
        <f>IF(Table6[[#This Row],[InsuranceCoverage]], "Yes", "No")</f>
        <v>Yes</v>
      </c>
      <c r="H656" s="7">
        <f>Table6[[#This Row],[InsuranceCoverage]]*Table6[[#This Row],[TotalBill]]</f>
        <v>181.69499999999999</v>
      </c>
      <c r="I656" s="7">
        <f>Table6[[#This Row],[TotalBill]]-Table6[[#This Row],[InsuranceAmount]]</f>
        <v>181.69499999999999</v>
      </c>
      <c r="K656" s="7"/>
    </row>
    <row r="657" spans="1:11" x14ac:dyDescent="0.3">
      <c r="A657" t="s">
        <v>808</v>
      </c>
      <c r="B657" t="s">
        <v>1167</v>
      </c>
      <c r="C657" s="3" t="s">
        <v>1886</v>
      </c>
      <c r="D657" s="7">
        <v>261.51</v>
      </c>
      <c r="E657" t="s">
        <v>1195</v>
      </c>
      <c r="F657" s="29">
        <v>0.5</v>
      </c>
      <c r="G657" t="str">
        <f>IF(Table6[[#This Row],[InsuranceCoverage]], "Yes", "No")</f>
        <v>Yes</v>
      </c>
      <c r="H657" s="7">
        <f>Table6[[#This Row],[InsuranceCoverage]]*Table6[[#This Row],[TotalBill]]</f>
        <v>130.755</v>
      </c>
      <c r="I657" s="7">
        <f>Table6[[#This Row],[TotalBill]]-Table6[[#This Row],[InsuranceAmount]]</f>
        <v>130.755</v>
      </c>
      <c r="K657" s="7"/>
    </row>
    <row r="658" spans="1:11" x14ac:dyDescent="0.3">
      <c r="A658" t="s">
        <v>809</v>
      </c>
      <c r="B658" t="s">
        <v>1198</v>
      </c>
      <c r="C658" s="3" t="s">
        <v>1792</v>
      </c>
      <c r="D658" s="7">
        <v>377.22</v>
      </c>
      <c r="E658" t="s">
        <v>1197</v>
      </c>
      <c r="F658" s="29">
        <v>0.5</v>
      </c>
      <c r="G658" t="str">
        <f>IF(Table6[[#This Row],[InsuranceCoverage]], "Yes", "No")</f>
        <v>Yes</v>
      </c>
      <c r="H658" s="7">
        <f>Table6[[#This Row],[InsuranceCoverage]]*Table6[[#This Row],[TotalBill]]</f>
        <v>188.61</v>
      </c>
      <c r="I658" s="7">
        <f>Table6[[#This Row],[TotalBill]]-Table6[[#This Row],[InsuranceAmount]]</f>
        <v>188.61</v>
      </c>
      <c r="K658" s="7"/>
    </row>
    <row r="659" spans="1:11" x14ac:dyDescent="0.3">
      <c r="A659" t="s">
        <v>810</v>
      </c>
      <c r="B659" t="s">
        <v>1198</v>
      </c>
      <c r="C659" s="3" t="s">
        <v>2000</v>
      </c>
      <c r="D659" s="7">
        <v>467.56</v>
      </c>
      <c r="E659" t="s">
        <v>1192</v>
      </c>
      <c r="F659" s="29">
        <v>0.5</v>
      </c>
      <c r="G659" t="str">
        <f>IF(Table6[[#This Row],[InsuranceCoverage]], "Yes", "No")</f>
        <v>Yes</v>
      </c>
      <c r="H659" s="7">
        <f>Table6[[#This Row],[InsuranceCoverage]]*Table6[[#This Row],[TotalBill]]</f>
        <v>233.78</v>
      </c>
      <c r="I659" s="7">
        <f>Table6[[#This Row],[TotalBill]]-Table6[[#This Row],[InsuranceAmount]]</f>
        <v>233.78</v>
      </c>
      <c r="K659" s="7"/>
    </row>
    <row r="660" spans="1:11" x14ac:dyDescent="0.3">
      <c r="A660" t="s">
        <v>811</v>
      </c>
      <c r="B660" t="s">
        <v>1193</v>
      </c>
      <c r="C660" s="3" t="s">
        <v>2001</v>
      </c>
      <c r="D660" s="7">
        <v>123.17</v>
      </c>
      <c r="E660" t="s">
        <v>1192</v>
      </c>
      <c r="F660" s="29">
        <v>0</v>
      </c>
      <c r="G660" t="str">
        <f>IF(Table6[[#This Row],[InsuranceCoverage]], "Yes", "No")</f>
        <v>No</v>
      </c>
      <c r="H660" s="7">
        <f>Table6[[#This Row],[InsuranceCoverage]]*Table6[[#This Row],[TotalBill]]</f>
        <v>0</v>
      </c>
      <c r="I660" s="7">
        <f>Table6[[#This Row],[TotalBill]]-Table6[[#This Row],[InsuranceAmount]]</f>
        <v>123.17</v>
      </c>
      <c r="K660" s="7"/>
    </row>
    <row r="661" spans="1:11" x14ac:dyDescent="0.3">
      <c r="A661" t="s">
        <v>812</v>
      </c>
      <c r="B661" t="s">
        <v>1202</v>
      </c>
      <c r="C661" s="3" t="s">
        <v>1826</v>
      </c>
      <c r="D661" s="7">
        <v>341.63</v>
      </c>
      <c r="E661" t="s">
        <v>1197</v>
      </c>
      <c r="F661" s="29">
        <v>0.5</v>
      </c>
      <c r="G661" t="str">
        <f>IF(Table6[[#This Row],[InsuranceCoverage]], "Yes", "No")</f>
        <v>Yes</v>
      </c>
      <c r="H661" s="7">
        <f>Table6[[#This Row],[InsuranceCoverage]]*Table6[[#This Row],[TotalBill]]</f>
        <v>170.815</v>
      </c>
      <c r="I661" s="7">
        <f>Table6[[#This Row],[TotalBill]]-Table6[[#This Row],[InsuranceAmount]]</f>
        <v>170.815</v>
      </c>
      <c r="K661" s="7"/>
    </row>
    <row r="662" spans="1:11" x14ac:dyDescent="0.3">
      <c r="A662" t="s">
        <v>813</v>
      </c>
      <c r="B662" t="s">
        <v>1198</v>
      </c>
      <c r="C662" s="3" t="s">
        <v>1843</v>
      </c>
      <c r="D662" s="7">
        <v>294.58</v>
      </c>
      <c r="E662" t="s">
        <v>1197</v>
      </c>
      <c r="F662" s="29">
        <v>0.5</v>
      </c>
      <c r="G662" t="str">
        <f>IF(Table6[[#This Row],[InsuranceCoverage]], "Yes", "No")</f>
        <v>Yes</v>
      </c>
      <c r="H662" s="7">
        <f>Table6[[#This Row],[InsuranceCoverage]]*Table6[[#This Row],[TotalBill]]</f>
        <v>147.29</v>
      </c>
      <c r="I662" s="7">
        <f>Table6[[#This Row],[TotalBill]]-Table6[[#This Row],[InsuranceAmount]]</f>
        <v>147.29</v>
      </c>
      <c r="K662" s="7"/>
    </row>
    <row r="663" spans="1:11" x14ac:dyDescent="0.3">
      <c r="A663" t="s">
        <v>814</v>
      </c>
      <c r="B663" t="s">
        <v>1196</v>
      </c>
      <c r="C663" s="3" t="s">
        <v>1987</v>
      </c>
      <c r="D663" s="7">
        <v>113.43</v>
      </c>
      <c r="E663" t="s">
        <v>1192</v>
      </c>
      <c r="F663" s="29">
        <v>0.25</v>
      </c>
      <c r="G663" t="str">
        <f>IF(Table6[[#This Row],[InsuranceCoverage]], "Yes", "No")</f>
        <v>Yes</v>
      </c>
      <c r="H663" s="7">
        <f>Table6[[#This Row],[InsuranceCoverage]]*Table6[[#This Row],[TotalBill]]</f>
        <v>28.357500000000002</v>
      </c>
      <c r="I663" s="7">
        <f>Table6[[#This Row],[TotalBill]]-Table6[[#This Row],[InsuranceAmount]]</f>
        <v>85.072500000000005</v>
      </c>
      <c r="K663" s="7"/>
    </row>
    <row r="664" spans="1:11" x14ac:dyDescent="0.3">
      <c r="A664" t="s">
        <v>815</v>
      </c>
      <c r="B664" t="s">
        <v>1198</v>
      </c>
      <c r="C664" s="3" t="s">
        <v>1943</v>
      </c>
      <c r="D664" s="7">
        <v>452.65</v>
      </c>
      <c r="E664" t="s">
        <v>1192</v>
      </c>
      <c r="F664" s="29">
        <v>0.25</v>
      </c>
      <c r="G664" t="str">
        <f>IF(Table6[[#This Row],[InsuranceCoverage]], "Yes", "No")</f>
        <v>Yes</v>
      </c>
      <c r="H664" s="7">
        <f>Table6[[#This Row],[InsuranceCoverage]]*Table6[[#This Row],[TotalBill]]</f>
        <v>113.16249999999999</v>
      </c>
      <c r="I664" s="7">
        <f>Table6[[#This Row],[TotalBill]]-Table6[[#This Row],[InsuranceAmount]]</f>
        <v>339.48749999999995</v>
      </c>
      <c r="K664" s="7"/>
    </row>
    <row r="665" spans="1:11" x14ac:dyDescent="0.3">
      <c r="A665" t="s">
        <v>816</v>
      </c>
      <c r="B665" t="s">
        <v>1198</v>
      </c>
      <c r="C665" s="3" t="s">
        <v>1883</v>
      </c>
      <c r="D665" s="7">
        <v>236.04</v>
      </c>
      <c r="E665" t="s">
        <v>1195</v>
      </c>
      <c r="F665" s="29">
        <v>0.5</v>
      </c>
      <c r="G665" t="str">
        <f>IF(Table6[[#This Row],[InsuranceCoverage]], "Yes", "No")</f>
        <v>Yes</v>
      </c>
      <c r="H665" s="7">
        <f>Table6[[#This Row],[InsuranceCoverage]]*Table6[[#This Row],[TotalBill]]</f>
        <v>118.02</v>
      </c>
      <c r="I665" s="7">
        <f>Table6[[#This Row],[TotalBill]]-Table6[[#This Row],[InsuranceAmount]]</f>
        <v>118.02</v>
      </c>
      <c r="K665" s="7"/>
    </row>
    <row r="666" spans="1:11" x14ac:dyDescent="0.3">
      <c r="A666" t="s">
        <v>817</v>
      </c>
      <c r="B666" t="s">
        <v>1201</v>
      </c>
      <c r="C666" s="3" t="s">
        <v>1706</v>
      </c>
      <c r="D666" s="7">
        <v>357.79</v>
      </c>
      <c r="E666" t="s">
        <v>1197</v>
      </c>
      <c r="F666" s="29">
        <v>0.75</v>
      </c>
      <c r="G666" t="str">
        <f>IF(Table6[[#This Row],[InsuranceCoverage]], "Yes", "No")</f>
        <v>Yes</v>
      </c>
      <c r="H666" s="7">
        <f>Table6[[#This Row],[InsuranceCoverage]]*Table6[[#This Row],[TotalBill]]</f>
        <v>268.34250000000003</v>
      </c>
      <c r="I666" s="7">
        <f>Table6[[#This Row],[TotalBill]]-Table6[[#This Row],[InsuranceAmount]]</f>
        <v>89.447499999999991</v>
      </c>
      <c r="K666" s="7"/>
    </row>
    <row r="667" spans="1:11" x14ac:dyDescent="0.3">
      <c r="A667" t="s">
        <v>818</v>
      </c>
      <c r="B667" t="s">
        <v>1202</v>
      </c>
      <c r="C667" s="3" t="s">
        <v>2002</v>
      </c>
      <c r="D667" s="7">
        <v>131.96</v>
      </c>
      <c r="E667" t="s">
        <v>1197</v>
      </c>
      <c r="F667" s="29">
        <v>0.75</v>
      </c>
      <c r="G667" t="str">
        <f>IF(Table6[[#This Row],[InsuranceCoverage]], "Yes", "No")</f>
        <v>Yes</v>
      </c>
      <c r="H667" s="7">
        <f>Table6[[#This Row],[InsuranceCoverage]]*Table6[[#This Row],[TotalBill]]</f>
        <v>98.97</v>
      </c>
      <c r="I667" s="7">
        <f>Table6[[#This Row],[TotalBill]]-Table6[[#This Row],[InsuranceAmount]]</f>
        <v>32.990000000000009</v>
      </c>
      <c r="K667" s="7"/>
    </row>
    <row r="668" spans="1:11" x14ac:dyDescent="0.3">
      <c r="A668" t="s">
        <v>819</v>
      </c>
      <c r="B668" t="s">
        <v>1167</v>
      </c>
      <c r="C668" s="3" t="s">
        <v>1812</v>
      </c>
      <c r="D668" s="7">
        <v>399.43</v>
      </c>
      <c r="E668" t="s">
        <v>1197</v>
      </c>
      <c r="F668" s="29">
        <v>0.5</v>
      </c>
      <c r="G668" t="str">
        <f>IF(Table6[[#This Row],[InsuranceCoverage]], "Yes", "No")</f>
        <v>Yes</v>
      </c>
      <c r="H668" s="7">
        <f>Table6[[#This Row],[InsuranceCoverage]]*Table6[[#This Row],[TotalBill]]</f>
        <v>199.715</v>
      </c>
      <c r="I668" s="7">
        <f>Table6[[#This Row],[TotalBill]]-Table6[[#This Row],[InsuranceAmount]]</f>
        <v>199.715</v>
      </c>
      <c r="K668" s="7"/>
    </row>
    <row r="669" spans="1:11" x14ac:dyDescent="0.3">
      <c r="A669" t="s">
        <v>820</v>
      </c>
      <c r="B669" t="s">
        <v>1193</v>
      </c>
      <c r="C669" s="3" t="s">
        <v>1764</v>
      </c>
      <c r="D669" s="7">
        <v>341.42</v>
      </c>
      <c r="E669" t="s">
        <v>1192</v>
      </c>
      <c r="F669" s="29">
        <v>0.75</v>
      </c>
      <c r="G669" t="str">
        <f>IF(Table6[[#This Row],[InsuranceCoverage]], "Yes", "No")</f>
        <v>Yes</v>
      </c>
      <c r="H669" s="7">
        <f>Table6[[#This Row],[InsuranceCoverage]]*Table6[[#This Row],[TotalBill]]</f>
        <v>256.065</v>
      </c>
      <c r="I669" s="7">
        <f>Table6[[#This Row],[TotalBill]]-Table6[[#This Row],[InsuranceAmount]]</f>
        <v>85.355000000000018</v>
      </c>
      <c r="K669" s="7"/>
    </row>
    <row r="670" spans="1:11" x14ac:dyDescent="0.3">
      <c r="A670" t="s">
        <v>821</v>
      </c>
      <c r="B670" t="s">
        <v>1167</v>
      </c>
      <c r="C670" s="3" t="s">
        <v>1775</v>
      </c>
      <c r="D670" s="7">
        <v>51.09</v>
      </c>
      <c r="E670" t="s">
        <v>1197</v>
      </c>
      <c r="F670" s="29">
        <v>0.5</v>
      </c>
      <c r="G670" t="str">
        <f>IF(Table6[[#This Row],[InsuranceCoverage]], "Yes", "No")</f>
        <v>Yes</v>
      </c>
      <c r="H670" s="7">
        <f>Table6[[#This Row],[InsuranceCoverage]]*Table6[[#This Row],[TotalBill]]</f>
        <v>25.545000000000002</v>
      </c>
      <c r="I670" s="7">
        <f>Table6[[#This Row],[TotalBill]]-Table6[[#This Row],[InsuranceAmount]]</f>
        <v>25.545000000000002</v>
      </c>
      <c r="K670" s="7"/>
    </row>
    <row r="671" spans="1:11" x14ac:dyDescent="0.3">
      <c r="A671" t="s">
        <v>822</v>
      </c>
      <c r="B671" t="s">
        <v>1196</v>
      </c>
      <c r="C671" s="3" t="s">
        <v>1695</v>
      </c>
      <c r="D671" s="7">
        <v>187.51</v>
      </c>
      <c r="E671" t="s">
        <v>1192</v>
      </c>
      <c r="F671" s="29">
        <v>0</v>
      </c>
      <c r="G671" t="str">
        <f>IF(Table6[[#This Row],[InsuranceCoverage]], "Yes", "No")</f>
        <v>No</v>
      </c>
      <c r="H671" s="7">
        <f>Table6[[#This Row],[InsuranceCoverage]]*Table6[[#This Row],[TotalBill]]</f>
        <v>0</v>
      </c>
      <c r="I671" s="7">
        <f>Table6[[#This Row],[TotalBill]]-Table6[[#This Row],[InsuranceAmount]]</f>
        <v>187.51</v>
      </c>
      <c r="K671" s="7"/>
    </row>
    <row r="672" spans="1:11" x14ac:dyDescent="0.3">
      <c r="A672" t="s">
        <v>823</v>
      </c>
      <c r="B672" t="s">
        <v>1193</v>
      </c>
      <c r="C672" s="3" t="s">
        <v>2003</v>
      </c>
      <c r="D672" s="7">
        <v>150.76</v>
      </c>
      <c r="E672" t="s">
        <v>1197</v>
      </c>
      <c r="F672" s="29">
        <v>0.25</v>
      </c>
      <c r="G672" t="str">
        <f>IF(Table6[[#This Row],[InsuranceCoverage]], "Yes", "No")</f>
        <v>Yes</v>
      </c>
      <c r="H672" s="7">
        <f>Table6[[#This Row],[InsuranceCoverage]]*Table6[[#This Row],[TotalBill]]</f>
        <v>37.69</v>
      </c>
      <c r="I672" s="7">
        <f>Table6[[#This Row],[TotalBill]]-Table6[[#This Row],[InsuranceAmount]]</f>
        <v>113.07</v>
      </c>
      <c r="K672" s="7"/>
    </row>
    <row r="673" spans="1:11" x14ac:dyDescent="0.3">
      <c r="A673" t="s">
        <v>824</v>
      </c>
      <c r="B673" t="s">
        <v>1196</v>
      </c>
      <c r="C673" s="3" t="s">
        <v>1962</v>
      </c>
      <c r="D673" s="7">
        <v>64.819999999999993</v>
      </c>
      <c r="E673" t="s">
        <v>1197</v>
      </c>
      <c r="F673" s="29">
        <v>0.75</v>
      </c>
      <c r="G673" t="str">
        <f>IF(Table6[[#This Row],[InsuranceCoverage]], "Yes", "No")</f>
        <v>Yes</v>
      </c>
      <c r="H673" s="7">
        <f>Table6[[#This Row],[InsuranceCoverage]]*Table6[[#This Row],[TotalBill]]</f>
        <v>48.614999999999995</v>
      </c>
      <c r="I673" s="7">
        <f>Table6[[#This Row],[TotalBill]]-Table6[[#This Row],[InsuranceAmount]]</f>
        <v>16.204999999999998</v>
      </c>
      <c r="K673" s="7"/>
    </row>
    <row r="674" spans="1:11" x14ac:dyDescent="0.3">
      <c r="A674" t="s">
        <v>825</v>
      </c>
      <c r="B674" t="s">
        <v>1196</v>
      </c>
      <c r="C674" s="3" t="s">
        <v>1926</v>
      </c>
      <c r="D674" s="7">
        <v>189.26</v>
      </c>
      <c r="E674" t="s">
        <v>1192</v>
      </c>
      <c r="F674" s="29">
        <v>0.25</v>
      </c>
      <c r="G674" t="str">
        <f>IF(Table6[[#This Row],[InsuranceCoverage]], "Yes", "No")</f>
        <v>Yes</v>
      </c>
      <c r="H674" s="7">
        <f>Table6[[#This Row],[InsuranceCoverage]]*Table6[[#This Row],[TotalBill]]</f>
        <v>47.314999999999998</v>
      </c>
      <c r="I674" s="7">
        <f>Table6[[#This Row],[TotalBill]]-Table6[[#This Row],[InsuranceAmount]]</f>
        <v>141.94499999999999</v>
      </c>
      <c r="K674" s="7"/>
    </row>
    <row r="675" spans="1:11" x14ac:dyDescent="0.3">
      <c r="A675" t="s">
        <v>826</v>
      </c>
      <c r="B675" t="s">
        <v>1193</v>
      </c>
      <c r="C675" s="3" t="s">
        <v>1760</v>
      </c>
      <c r="D675" s="7">
        <v>269.64999999999998</v>
      </c>
      <c r="E675" t="s">
        <v>1192</v>
      </c>
      <c r="F675" s="29">
        <v>0.25</v>
      </c>
      <c r="G675" t="str">
        <f>IF(Table6[[#This Row],[InsuranceCoverage]], "Yes", "No")</f>
        <v>Yes</v>
      </c>
      <c r="H675" s="7">
        <f>Table6[[#This Row],[InsuranceCoverage]]*Table6[[#This Row],[TotalBill]]</f>
        <v>67.412499999999994</v>
      </c>
      <c r="I675" s="7">
        <f>Table6[[#This Row],[TotalBill]]-Table6[[#This Row],[InsuranceAmount]]</f>
        <v>202.23749999999998</v>
      </c>
      <c r="K675" s="7"/>
    </row>
    <row r="676" spans="1:11" x14ac:dyDescent="0.3">
      <c r="A676" t="s">
        <v>827</v>
      </c>
      <c r="B676" t="s">
        <v>1193</v>
      </c>
      <c r="C676" s="3" t="s">
        <v>1736</v>
      </c>
      <c r="D676" s="7">
        <v>491.49</v>
      </c>
      <c r="E676" t="s">
        <v>1197</v>
      </c>
      <c r="F676" s="29">
        <v>0.75</v>
      </c>
      <c r="G676" t="str">
        <f>IF(Table6[[#This Row],[InsuranceCoverage]], "Yes", "No")</f>
        <v>Yes</v>
      </c>
      <c r="H676" s="7">
        <f>Table6[[#This Row],[InsuranceCoverage]]*Table6[[#This Row],[TotalBill]]</f>
        <v>368.61750000000001</v>
      </c>
      <c r="I676" s="7">
        <f>Table6[[#This Row],[TotalBill]]-Table6[[#This Row],[InsuranceAmount]]</f>
        <v>122.8725</v>
      </c>
      <c r="K676" s="7"/>
    </row>
    <row r="677" spans="1:11" x14ac:dyDescent="0.3">
      <c r="A677" t="s">
        <v>828</v>
      </c>
      <c r="B677" t="s">
        <v>1167</v>
      </c>
      <c r="C677" s="3" t="s">
        <v>1868</v>
      </c>
      <c r="D677" s="7">
        <v>252.29</v>
      </c>
      <c r="E677" t="s">
        <v>1197</v>
      </c>
      <c r="F677" s="29">
        <v>0.5</v>
      </c>
      <c r="G677" t="str">
        <f>IF(Table6[[#This Row],[InsuranceCoverage]], "Yes", "No")</f>
        <v>Yes</v>
      </c>
      <c r="H677" s="7">
        <f>Table6[[#This Row],[InsuranceCoverage]]*Table6[[#This Row],[TotalBill]]</f>
        <v>126.145</v>
      </c>
      <c r="I677" s="7">
        <f>Table6[[#This Row],[TotalBill]]-Table6[[#This Row],[InsuranceAmount]]</f>
        <v>126.145</v>
      </c>
      <c r="K677" s="7"/>
    </row>
    <row r="678" spans="1:11" x14ac:dyDescent="0.3">
      <c r="A678" t="s">
        <v>829</v>
      </c>
      <c r="B678" t="s">
        <v>1201</v>
      </c>
      <c r="C678" s="3" t="s">
        <v>1907</v>
      </c>
      <c r="D678" s="7">
        <v>110.24</v>
      </c>
      <c r="E678" t="s">
        <v>1192</v>
      </c>
      <c r="F678" s="29">
        <v>0.5</v>
      </c>
      <c r="G678" t="str">
        <f>IF(Table6[[#This Row],[InsuranceCoverage]], "Yes", "No")</f>
        <v>Yes</v>
      </c>
      <c r="H678" s="7">
        <f>Table6[[#This Row],[InsuranceCoverage]]*Table6[[#This Row],[TotalBill]]</f>
        <v>55.12</v>
      </c>
      <c r="I678" s="7">
        <f>Table6[[#This Row],[TotalBill]]-Table6[[#This Row],[InsuranceAmount]]</f>
        <v>55.12</v>
      </c>
      <c r="K678" s="7"/>
    </row>
    <row r="679" spans="1:11" x14ac:dyDescent="0.3">
      <c r="A679" t="s">
        <v>830</v>
      </c>
      <c r="B679" t="s">
        <v>1201</v>
      </c>
      <c r="C679" s="3" t="s">
        <v>1909</v>
      </c>
      <c r="D679" s="7">
        <v>428.46</v>
      </c>
      <c r="E679" t="s">
        <v>1192</v>
      </c>
      <c r="F679" s="29">
        <v>0.75</v>
      </c>
      <c r="G679" t="str">
        <f>IF(Table6[[#This Row],[InsuranceCoverage]], "Yes", "No")</f>
        <v>Yes</v>
      </c>
      <c r="H679" s="7">
        <f>Table6[[#This Row],[InsuranceCoverage]]*Table6[[#This Row],[TotalBill]]</f>
        <v>321.34499999999997</v>
      </c>
      <c r="I679" s="7">
        <f>Table6[[#This Row],[TotalBill]]-Table6[[#This Row],[InsuranceAmount]]</f>
        <v>107.11500000000001</v>
      </c>
      <c r="K679" s="7"/>
    </row>
    <row r="680" spans="1:11" x14ac:dyDescent="0.3">
      <c r="A680" t="s">
        <v>831</v>
      </c>
      <c r="B680" t="s">
        <v>1201</v>
      </c>
      <c r="C680" s="3" t="s">
        <v>2004</v>
      </c>
      <c r="D680" s="7">
        <v>172.75</v>
      </c>
      <c r="E680" t="s">
        <v>1197</v>
      </c>
      <c r="F680" s="29">
        <v>0</v>
      </c>
      <c r="G680" t="str">
        <f>IF(Table6[[#This Row],[InsuranceCoverage]], "Yes", "No")</f>
        <v>No</v>
      </c>
      <c r="H680" s="7">
        <f>Table6[[#This Row],[InsuranceCoverage]]*Table6[[#This Row],[TotalBill]]</f>
        <v>0</v>
      </c>
      <c r="I680" s="7">
        <f>Table6[[#This Row],[TotalBill]]-Table6[[#This Row],[InsuranceAmount]]</f>
        <v>172.75</v>
      </c>
      <c r="K680" s="7"/>
    </row>
    <row r="681" spans="1:11" x14ac:dyDescent="0.3">
      <c r="A681" t="s">
        <v>832</v>
      </c>
      <c r="B681" t="s">
        <v>1201</v>
      </c>
      <c r="C681" s="3" t="s">
        <v>1950</v>
      </c>
      <c r="D681" s="7">
        <v>285.79000000000002</v>
      </c>
      <c r="E681" t="s">
        <v>1195</v>
      </c>
      <c r="F681" s="29">
        <v>0.5</v>
      </c>
      <c r="G681" t="str">
        <f>IF(Table6[[#This Row],[InsuranceCoverage]], "Yes", "No")</f>
        <v>Yes</v>
      </c>
      <c r="H681" s="7">
        <f>Table6[[#This Row],[InsuranceCoverage]]*Table6[[#This Row],[TotalBill]]</f>
        <v>142.89500000000001</v>
      </c>
      <c r="I681" s="7">
        <f>Table6[[#This Row],[TotalBill]]-Table6[[#This Row],[InsuranceAmount]]</f>
        <v>142.89500000000001</v>
      </c>
      <c r="K681" s="7"/>
    </row>
    <row r="682" spans="1:11" x14ac:dyDescent="0.3">
      <c r="A682" t="s">
        <v>833</v>
      </c>
      <c r="B682" t="s">
        <v>1201</v>
      </c>
      <c r="C682" s="3" t="s">
        <v>2005</v>
      </c>
      <c r="D682" s="7">
        <v>443.43</v>
      </c>
      <c r="E682" t="s">
        <v>1192</v>
      </c>
      <c r="F682" s="29">
        <v>0.75</v>
      </c>
      <c r="G682" t="str">
        <f>IF(Table6[[#This Row],[InsuranceCoverage]], "Yes", "No")</f>
        <v>Yes</v>
      </c>
      <c r="H682" s="7">
        <f>Table6[[#This Row],[InsuranceCoverage]]*Table6[[#This Row],[TotalBill]]</f>
        <v>332.57249999999999</v>
      </c>
      <c r="I682" s="7">
        <f>Table6[[#This Row],[TotalBill]]-Table6[[#This Row],[InsuranceAmount]]</f>
        <v>110.85750000000002</v>
      </c>
      <c r="K682" s="7"/>
    </row>
    <row r="683" spans="1:11" x14ac:dyDescent="0.3">
      <c r="A683" t="s">
        <v>834</v>
      </c>
      <c r="B683" t="s">
        <v>1167</v>
      </c>
      <c r="C683" s="3" t="s">
        <v>1863</v>
      </c>
      <c r="D683" s="7">
        <v>308.63</v>
      </c>
      <c r="E683" t="s">
        <v>1197</v>
      </c>
      <c r="F683" s="29">
        <v>0</v>
      </c>
      <c r="G683" t="str">
        <f>IF(Table6[[#This Row],[InsuranceCoverage]], "Yes", "No")</f>
        <v>No</v>
      </c>
      <c r="H683" s="7">
        <f>Table6[[#This Row],[InsuranceCoverage]]*Table6[[#This Row],[TotalBill]]</f>
        <v>0</v>
      </c>
      <c r="I683" s="7">
        <f>Table6[[#This Row],[TotalBill]]-Table6[[#This Row],[InsuranceAmount]]</f>
        <v>308.63</v>
      </c>
      <c r="K683" s="7"/>
    </row>
    <row r="684" spans="1:11" x14ac:dyDescent="0.3">
      <c r="A684" t="s">
        <v>835</v>
      </c>
      <c r="B684" t="s">
        <v>1206</v>
      </c>
      <c r="C684" s="3" t="s">
        <v>1766</v>
      </c>
      <c r="D684" s="7">
        <v>100</v>
      </c>
      <c r="E684" t="s">
        <v>1192</v>
      </c>
      <c r="F684" s="29">
        <v>0.7</v>
      </c>
      <c r="G684" t="str">
        <f>IF(Table6[[#This Row],[InsuranceCoverage]], "Yes", "No")</f>
        <v>Yes</v>
      </c>
      <c r="H684" s="7">
        <f>Table6[[#This Row],[InsuranceCoverage]]*Table6[[#This Row],[TotalBill]]</f>
        <v>70</v>
      </c>
      <c r="I684" s="7">
        <f>Table6[[#This Row],[TotalBill]]-Table6[[#This Row],[InsuranceAmount]]</f>
        <v>30</v>
      </c>
      <c r="K684" s="7"/>
    </row>
    <row r="685" spans="1:11" x14ac:dyDescent="0.3">
      <c r="A685" t="s">
        <v>836</v>
      </c>
      <c r="B685" t="s">
        <v>1198</v>
      </c>
      <c r="C685" s="3" t="s">
        <v>1735</v>
      </c>
      <c r="D685" s="7">
        <v>354.38</v>
      </c>
      <c r="E685" t="s">
        <v>1197</v>
      </c>
      <c r="F685" s="29">
        <v>0.25</v>
      </c>
      <c r="G685" t="str">
        <f>IF(Table6[[#This Row],[InsuranceCoverage]], "Yes", "No")</f>
        <v>Yes</v>
      </c>
      <c r="H685" s="7">
        <f>Table6[[#This Row],[InsuranceCoverage]]*Table6[[#This Row],[TotalBill]]</f>
        <v>88.594999999999999</v>
      </c>
      <c r="I685" s="7">
        <f>Table6[[#This Row],[TotalBill]]-Table6[[#This Row],[InsuranceAmount]]</f>
        <v>265.78499999999997</v>
      </c>
      <c r="K685" s="7"/>
    </row>
    <row r="686" spans="1:11" x14ac:dyDescent="0.3">
      <c r="A686" t="s">
        <v>837</v>
      </c>
      <c r="B686" t="s">
        <v>1201</v>
      </c>
      <c r="C686" s="3" t="s">
        <v>1970</v>
      </c>
      <c r="D686" s="7">
        <v>361.61</v>
      </c>
      <c r="E686" t="s">
        <v>1197</v>
      </c>
      <c r="F686" s="29">
        <v>0.75</v>
      </c>
      <c r="G686" t="str">
        <f>IF(Table6[[#This Row],[InsuranceCoverage]], "Yes", "No")</f>
        <v>Yes</v>
      </c>
      <c r="H686" s="7">
        <f>Table6[[#This Row],[InsuranceCoverage]]*Table6[[#This Row],[TotalBill]]</f>
        <v>271.20749999999998</v>
      </c>
      <c r="I686" s="7">
        <f>Table6[[#This Row],[TotalBill]]-Table6[[#This Row],[InsuranceAmount]]</f>
        <v>90.402500000000032</v>
      </c>
      <c r="K686" s="7"/>
    </row>
    <row r="687" spans="1:11" x14ac:dyDescent="0.3">
      <c r="A687" t="s">
        <v>838</v>
      </c>
      <c r="B687" t="s">
        <v>1193</v>
      </c>
      <c r="C687" s="3" t="s">
        <v>1907</v>
      </c>
      <c r="D687" s="7">
        <v>273.95999999999998</v>
      </c>
      <c r="E687" t="s">
        <v>1192</v>
      </c>
      <c r="F687" s="29">
        <v>0.25</v>
      </c>
      <c r="G687" t="str">
        <f>IF(Table6[[#This Row],[InsuranceCoverage]], "Yes", "No")</f>
        <v>Yes</v>
      </c>
      <c r="H687" s="7">
        <f>Table6[[#This Row],[InsuranceCoverage]]*Table6[[#This Row],[TotalBill]]</f>
        <v>68.489999999999995</v>
      </c>
      <c r="I687" s="7">
        <f>Table6[[#This Row],[TotalBill]]-Table6[[#This Row],[InsuranceAmount]]</f>
        <v>205.46999999999997</v>
      </c>
      <c r="K687" s="7"/>
    </row>
    <row r="688" spans="1:11" x14ac:dyDescent="0.3">
      <c r="A688" t="s">
        <v>839</v>
      </c>
      <c r="B688" t="s">
        <v>1193</v>
      </c>
      <c r="C688" s="3" t="s">
        <v>1828</v>
      </c>
      <c r="D688" s="7">
        <v>127.79</v>
      </c>
      <c r="E688" t="s">
        <v>1192</v>
      </c>
      <c r="F688" s="29">
        <v>0.25</v>
      </c>
      <c r="G688" t="str">
        <f>IF(Table6[[#This Row],[InsuranceCoverage]], "Yes", "No")</f>
        <v>Yes</v>
      </c>
      <c r="H688" s="7">
        <f>Table6[[#This Row],[InsuranceCoverage]]*Table6[[#This Row],[TotalBill]]</f>
        <v>31.947500000000002</v>
      </c>
      <c r="I688" s="7">
        <f>Table6[[#This Row],[TotalBill]]-Table6[[#This Row],[InsuranceAmount]]</f>
        <v>95.842500000000001</v>
      </c>
      <c r="K688" s="7"/>
    </row>
    <row r="689" spans="1:11" x14ac:dyDescent="0.3">
      <c r="A689" t="s">
        <v>840</v>
      </c>
      <c r="B689" t="s">
        <v>1193</v>
      </c>
      <c r="C689" s="3" t="s">
        <v>1922</v>
      </c>
      <c r="D689" s="7">
        <v>96.09</v>
      </c>
      <c r="E689" t="s">
        <v>1195</v>
      </c>
      <c r="F689" s="29">
        <v>0.25</v>
      </c>
      <c r="G689" t="str">
        <f>IF(Table6[[#This Row],[InsuranceCoverage]], "Yes", "No")</f>
        <v>Yes</v>
      </c>
      <c r="H689" s="7">
        <f>Table6[[#This Row],[InsuranceCoverage]]*Table6[[#This Row],[TotalBill]]</f>
        <v>24.022500000000001</v>
      </c>
      <c r="I689" s="7">
        <f>Table6[[#This Row],[TotalBill]]-Table6[[#This Row],[InsuranceAmount]]</f>
        <v>72.067499999999995</v>
      </c>
      <c r="K689" s="7"/>
    </row>
    <row r="690" spans="1:11" x14ac:dyDescent="0.3">
      <c r="A690" t="s">
        <v>841</v>
      </c>
      <c r="B690" t="s">
        <v>1193</v>
      </c>
      <c r="C690" s="3" t="s">
        <v>1847</v>
      </c>
      <c r="D690" s="7">
        <v>263.95999999999998</v>
      </c>
      <c r="E690" t="s">
        <v>1195</v>
      </c>
      <c r="F690" s="29">
        <v>0.5</v>
      </c>
      <c r="G690" t="str">
        <f>IF(Table6[[#This Row],[InsuranceCoverage]], "Yes", "No")</f>
        <v>Yes</v>
      </c>
      <c r="H690" s="7">
        <f>Table6[[#This Row],[InsuranceCoverage]]*Table6[[#This Row],[TotalBill]]</f>
        <v>131.97999999999999</v>
      </c>
      <c r="I690" s="7">
        <f>Table6[[#This Row],[TotalBill]]-Table6[[#This Row],[InsuranceAmount]]</f>
        <v>131.97999999999999</v>
      </c>
      <c r="K690" s="7"/>
    </row>
    <row r="691" spans="1:11" x14ac:dyDescent="0.3">
      <c r="A691" t="s">
        <v>842</v>
      </c>
      <c r="B691" t="s">
        <v>1167</v>
      </c>
      <c r="C691" s="3" t="s">
        <v>1789</v>
      </c>
      <c r="D691" s="7">
        <v>437.56</v>
      </c>
      <c r="E691" t="s">
        <v>1195</v>
      </c>
      <c r="F691" s="29">
        <v>0</v>
      </c>
      <c r="G691" t="str">
        <f>IF(Table6[[#This Row],[InsuranceCoverage]], "Yes", "No")</f>
        <v>No</v>
      </c>
      <c r="H691" s="7">
        <f>Table6[[#This Row],[InsuranceCoverage]]*Table6[[#This Row],[TotalBill]]</f>
        <v>0</v>
      </c>
      <c r="I691" s="7">
        <f>Table6[[#This Row],[TotalBill]]-Table6[[#This Row],[InsuranceAmount]]</f>
        <v>437.56</v>
      </c>
      <c r="K691" s="7"/>
    </row>
    <row r="692" spans="1:11" x14ac:dyDescent="0.3">
      <c r="A692" t="s">
        <v>843</v>
      </c>
      <c r="B692" t="s">
        <v>1167</v>
      </c>
      <c r="C692" s="3" t="s">
        <v>1937</v>
      </c>
      <c r="D692" s="7">
        <v>455.83</v>
      </c>
      <c r="E692" t="s">
        <v>1195</v>
      </c>
      <c r="F692" s="29">
        <v>0.5</v>
      </c>
      <c r="G692" t="str">
        <f>IF(Table6[[#This Row],[InsuranceCoverage]], "Yes", "No")</f>
        <v>Yes</v>
      </c>
      <c r="H692" s="7">
        <f>Table6[[#This Row],[InsuranceCoverage]]*Table6[[#This Row],[TotalBill]]</f>
        <v>227.91499999999999</v>
      </c>
      <c r="I692" s="7">
        <f>Table6[[#This Row],[TotalBill]]-Table6[[#This Row],[InsuranceAmount]]</f>
        <v>227.91499999999999</v>
      </c>
      <c r="K692" s="7"/>
    </row>
    <row r="693" spans="1:11" x14ac:dyDescent="0.3">
      <c r="A693" t="s">
        <v>844</v>
      </c>
      <c r="B693" t="s">
        <v>1202</v>
      </c>
      <c r="C693" s="3" t="s">
        <v>1831</v>
      </c>
      <c r="D693" s="7">
        <v>409.37</v>
      </c>
      <c r="E693" t="s">
        <v>1192</v>
      </c>
      <c r="F693" s="29">
        <v>0.25</v>
      </c>
      <c r="G693" t="str">
        <f>IF(Table6[[#This Row],[InsuranceCoverage]], "Yes", "No")</f>
        <v>Yes</v>
      </c>
      <c r="H693" s="7">
        <f>Table6[[#This Row],[InsuranceCoverage]]*Table6[[#This Row],[TotalBill]]</f>
        <v>102.3425</v>
      </c>
      <c r="I693" s="7">
        <f>Table6[[#This Row],[TotalBill]]-Table6[[#This Row],[InsuranceAmount]]</f>
        <v>307.02750000000003</v>
      </c>
      <c r="K693" s="7"/>
    </row>
    <row r="694" spans="1:11" x14ac:dyDescent="0.3">
      <c r="A694" t="s">
        <v>845</v>
      </c>
      <c r="B694" t="s">
        <v>1198</v>
      </c>
      <c r="C694" s="3" t="s">
        <v>1991</v>
      </c>
      <c r="D694" s="7">
        <v>369.02</v>
      </c>
      <c r="E694" t="s">
        <v>1197</v>
      </c>
      <c r="F694" s="29">
        <v>0.75</v>
      </c>
      <c r="G694" t="str">
        <f>IF(Table6[[#This Row],[InsuranceCoverage]], "Yes", "No")</f>
        <v>Yes</v>
      </c>
      <c r="H694" s="7">
        <f>Table6[[#This Row],[InsuranceCoverage]]*Table6[[#This Row],[TotalBill]]</f>
        <v>276.76499999999999</v>
      </c>
      <c r="I694" s="7">
        <f>Table6[[#This Row],[TotalBill]]-Table6[[#This Row],[InsuranceAmount]]</f>
        <v>92.254999999999995</v>
      </c>
      <c r="K694" s="7"/>
    </row>
    <row r="695" spans="1:11" x14ac:dyDescent="0.3">
      <c r="A695" t="s">
        <v>846</v>
      </c>
      <c r="B695" t="s">
        <v>1196</v>
      </c>
      <c r="C695" s="3" t="s">
        <v>1751</v>
      </c>
      <c r="D695" s="7">
        <v>159.87</v>
      </c>
      <c r="E695" t="s">
        <v>1195</v>
      </c>
      <c r="F695" s="29">
        <v>0</v>
      </c>
      <c r="G695" t="str">
        <f>IF(Table6[[#This Row],[InsuranceCoverage]], "Yes", "No")</f>
        <v>No</v>
      </c>
      <c r="H695" s="7">
        <f>Table6[[#This Row],[InsuranceCoverage]]*Table6[[#This Row],[TotalBill]]</f>
        <v>0</v>
      </c>
      <c r="I695" s="7">
        <f>Table6[[#This Row],[TotalBill]]-Table6[[#This Row],[InsuranceAmount]]</f>
        <v>159.87</v>
      </c>
      <c r="K695" s="7"/>
    </row>
    <row r="696" spans="1:11" x14ac:dyDescent="0.3">
      <c r="A696" t="s">
        <v>847</v>
      </c>
      <c r="B696" t="s">
        <v>1208</v>
      </c>
      <c r="C696" s="3" t="s">
        <v>1748</v>
      </c>
      <c r="D696" s="7">
        <v>120</v>
      </c>
      <c r="E696" t="s">
        <v>1192</v>
      </c>
      <c r="F696" s="29">
        <v>0.85</v>
      </c>
      <c r="G696" t="str">
        <f>IF(Table6[[#This Row],[InsuranceCoverage]], "Yes", "No")</f>
        <v>Yes</v>
      </c>
      <c r="H696" s="7">
        <f>Table6[[#This Row],[InsuranceCoverage]]*Table6[[#This Row],[TotalBill]]</f>
        <v>102</v>
      </c>
      <c r="I696" s="7">
        <f>Table6[[#This Row],[TotalBill]]-Table6[[#This Row],[InsuranceAmount]]</f>
        <v>18</v>
      </c>
      <c r="K696" s="7"/>
    </row>
    <row r="697" spans="1:11" x14ac:dyDescent="0.3">
      <c r="A697" t="s">
        <v>848</v>
      </c>
      <c r="B697" t="s">
        <v>1167</v>
      </c>
      <c r="C697" s="3" t="s">
        <v>1809</v>
      </c>
      <c r="D697" s="7">
        <v>60.28</v>
      </c>
      <c r="E697" t="s">
        <v>1192</v>
      </c>
      <c r="F697" s="29">
        <v>0.75</v>
      </c>
      <c r="G697" t="str">
        <f>IF(Table6[[#This Row],[InsuranceCoverage]], "Yes", "No")</f>
        <v>Yes</v>
      </c>
      <c r="H697" s="7">
        <f>Table6[[#This Row],[InsuranceCoverage]]*Table6[[#This Row],[TotalBill]]</f>
        <v>45.21</v>
      </c>
      <c r="I697" s="7">
        <f>Table6[[#This Row],[TotalBill]]-Table6[[#This Row],[InsuranceAmount]]</f>
        <v>15.07</v>
      </c>
      <c r="K697" s="7"/>
    </row>
    <row r="698" spans="1:11" x14ac:dyDescent="0.3">
      <c r="A698" t="s">
        <v>849</v>
      </c>
      <c r="B698" t="s">
        <v>1167</v>
      </c>
      <c r="C698" s="3" t="s">
        <v>1840</v>
      </c>
      <c r="D698" s="7">
        <v>443.81</v>
      </c>
      <c r="E698" t="s">
        <v>1192</v>
      </c>
      <c r="F698" s="29">
        <v>0.75</v>
      </c>
      <c r="G698" t="str">
        <f>IF(Table6[[#This Row],[InsuranceCoverage]], "Yes", "No")</f>
        <v>Yes</v>
      </c>
      <c r="H698" s="7">
        <f>Table6[[#This Row],[InsuranceCoverage]]*Table6[[#This Row],[TotalBill]]</f>
        <v>332.85750000000002</v>
      </c>
      <c r="I698" s="7">
        <f>Table6[[#This Row],[TotalBill]]-Table6[[#This Row],[InsuranceAmount]]</f>
        <v>110.95249999999999</v>
      </c>
      <c r="K698" s="7"/>
    </row>
    <row r="699" spans="1:11" x14ac:dyDescent="0.3">
      <c r="A699" t="s">
        <v>850</v>
      </c>
      <c r="B699" t="s">
        <v>1193</v>
      </c>
      <c r="C699" s="3" t="s">
        <v>1866</v>
      </c>
      <c r="D699" s="7">
        <v>340.47</v>
      </c>
      <c r="E699" t="s">
        <v>1195</v>
      </c>
      <c r="F699" s="29">
        <v>0.25</v>
      </c>
      <c r="G699" t="str">
        <f>IF(Table6[[#This Row],[InsuranceCoverage]], "Yes", "No")</f>
        <v>Yes</v>
      </c>
      <c r="H699" s="7">
        <f>Table6[[#This Row],[InsuranceCoverage]]*Table6[[#This Row],[TotalBill]]</f>
        <v>85.117500000000007</v>
      </c>
      <c r="I699" s="7">
        <f>Table6[[#This Row],[TotalBill]]-Table6[[#This Row],[InsuranceAmount]]</f>
        <v>255.35250000000002</v>
      </c>
      <c r="K699" s="7"/>
    </row>
    <row r="700" spans="1:11" x14ac:dyDescent="0.3">
      <c r="A700" t="s">
        <v>851</v>
      </c>
      <c r="B700" t="s">
        <v>1202</v>
      </c>
      <c r="C700" s="3" t="s">
        <v>1748</v>
      </c>
      <c r="D700" s="7">
        <v>255.89</v>
      </c>
      <c r="E700" t="s">
        <v>1195</v>
      </c>
      <c r="F700" s="29">
        <v>0</v>
      </c>
      <c r="G700" t="str">
        <f>IF(Table6[[#This Row],[InsuranceCoverage]], "Yes", "No")</f>
        <v>No</v>
      </c>
      <c r="H700" s="7">
        <f>Table6[[#This Row],[InsuranceCoverage]]*Table6[[#This Row],[TotalBill]]</f>
        <v>0</v>
      </c>
      <c r="I700" s="7">
        <f>Table6[[#This Row],[TotalBill]]-Table6[[#This Row],[InsuranceAmount]]</f>
        <v>255.89</v>
      </c>
      <c r="K700" s="7"/>
    </row>
    <row r="701" spans="1:11" x14ac:dyDescent="0.3">
      <c r="A701" t="s">
        <v>852</v>
      </c>
      <c r="B701" t="s">
        <v>1167</v>
      </c>
      <c r="C701" s="3" t="s">
        <v>1692</v>
      </c>
      <c r="D701" s="7">
        <v>54.94</v>
      </c>
      <c r="E701" t="s">
        <v>1192</v>
      </c>
      <c r="F701" s="29">
        <v>0.75</v>
      </c>
      <c r="G701" t="str">
        <f>IF(Table6[[#This Row],[InsuranceCoverage]], "Yes", "No")</f>
        <v>Yes</v>
      </c>
      <c r="H701" s="7">
        <f>Table6[[#This Row],[InsuranceCoverage]]*Table6[[#This Row],[TotalBill]]</f>
        <v>41.204999999999998</v>
      </c>
      <c r="I701" s="7">
        <f>Table6[[#This Row],[TotalBill]]-Table6[[#This Row],[InsuranceAmount]]</f>
        <v>13.734999999999999</v>
      </c>
      <c r="K701" s="7"/>
    </row>
    <row r="702" spans="1:11" x14ac:dyDescent="0.3">
      <c r="A702" t="s">
        <v>853</v>
      </c>
      <c r="B702" t="s">
        <v>1202</v>
      </c>
      <c r="C702" s="3" t="s">
        <v>1986</v>
      </c>
      <c r="D702" s="7">
        <v>293.68</v>
      </c>
      <c r="E702" t="s">
        <v>1197</v>
      </c>
      <c r="F702" s="29">
        <v>0.5</v>
      </c>
      <c r="G702" t="str">
        <f>IF(Table6[[#This Row],[InsuranceCoverage]], "Yes", "No")</f>
        <v>Yes</v>
      </c>
      <c r="H702" s="7">
        <f>Table6[[#This Row],[InsuranceCoverage]]*Table6[[#This Row],[TotalBill]]</f>
        <v>146.84</v>
      </c>
      <c r="I702" s="7">
        <f>Table6[[#This Row],[TotalBill]]-Table6[[#This Row],[InsuranceAmount]]</f>
        <v>146.84</v>
      </c>
      <c r="K702" s="7"/>
    </row>
    <row r="703" spans="1:11" x14ac:dyDescent="0.3">
      <c r="A703" t="s">
        <v>854</v>
      </c>
      <c r="B703" t="s">
        <v>1193</v>
      </c>
      <c r="C703" s="3" t="s">
        <v>1795</v>
      </c>
      <c r="D703" s="7">
        <v>149.5</v>
      </c>
      <c r="E703" t="s">
        <v>1195</v>
      </c>
      <c r="F703" s="29">
        <v>0.75</v>
      </c>
      <c r="G703" t="str">
        <f>IF(Table6[[#This Row],[InsuranceCoverage]], "Yes", "No")</f>
        <v>Yes</v>
      </c>
      <c r="H703" s="7">
        <f>Table6[[#This Row],[InsuranceCoverage]]*Table6[[#This Row],[TotalBill]]</f>
        <v>112.125</v>
      </c>
      <c r="I703" s="7">
        <f>Table6[[#This Row],[TotalBill]]-Table6[[#This Row],[InsuranceAmount]]</f>
        <v>37.375</v>
      </c>
      <c r="K703" s="7"/>
    </row>
    <row r="704" spans="1:11" x14ac:dyDescent="0.3">
      <c r="A704" t="s">
        <v>855</v>
      </c>
      <c r="B704" t="s">
        <v>1201</v>
      </c>
      <c r="C704" s="3" t="s">
        <v>1808</v>
      </c>
      <c r="D704" s="7">
        <v>353.84</v>
      </c>
      <c r="E704" t="s">
        <v>1197</v>
      </c>
      <c r="F704" s="29">
        <v>0.25</v>
      </c>
      <c r="G704" t="str">
        <f>IF(Table6[[#This Row],[InsuranceCoverage]], "Yes", "No")</f>
        <v>Yes</v>
      </c>
      <c r="H704" s="7">
        <f>Table6[[#This Row],[InsuranceCoverage]]*Table6[[#This Row],[TotalBill]]</f>
        <v>88.46</v>
      </c>
      <c r="I704" s="7">
        <f>Table6[[#This Row],[TotalBill]]-Table6[[#This Row],[InsuranceAmount]]</f>
        <v>265.38</v>
      </c>
      <c r="K704" s="7"/>
    </row>
    <row r="705" spans="1:11" x14ac:dyDescent="0.3">
      <c r="A705" t="s">
        <v>856</v>
      </c>
      <c r="B705" t="s">
        <v>1196</v>
      </c>
      <c r="C705" s="3" t="s">
        <v>2006</v>
      </c>
      <c r="D705" s="7">
        <v>200.86</v>
      </c>
      <c r="E705" t="s">
        <v>1192</v>
      </c>
      <c r="F705" s="29">
        <v>0.75</v>
      </c>
      <c r="G705" t="str">
        <f>IF(Table6[[#This Row],[InsuranceCoverage]], "Yes", "No")</f>
        <v>Yes</v>
      </c>
      <c r="H705" s="7">
        <f>Table6[[#This Row],[InsuranceCoverage]]*Table6[[#This Row],[TotalBill]]</f>
        <v>150.64500000000001</v>
      </c>
      <c r="I705" s="7">
        <f>Table6[[#This Row],[TotalBill]]-Table6[[#This Row],[InsuranceAmount]]</f>
        <v>50.215000000000003</v>
      </c>
      <c r="K705" s="7"/>
    </row>
    <row r="706" spans="1:11" x14ac:dyDescent="0.3">
      <c r="A706" t="s">
        <v>857</v>
      </c>
      <c r="B706" t="s">
        <v>1201</v>
      </c>
      <c r="C706" s="3" t="s">
        <v>1774</v>
      </c>
      <c r="D706" s="7">
        <v>171.74</v>
      </c>
      <c r="E706" t="s">
        <v>1197</v>
      </c>
      <c r="F706" s="29">
        <v>0</v>
      </c>
      <c r="G706" t="str">
        <f>IF(Table6[[#This Row],[InsuranceCoverage]], "Yes", "No")</f>
        <v>No</v>
      </c>
      <c r="H706" s="7">
        <f>Table6[[#This Row],[InsuranceCoverage]]*Table6[[#This Row],[TotalBill]]</f>
        <v>0</v>
      </c>
      <c r="I706" s="7">
        <f>Table6[[#This Row],[TotalBill]]-Table6[[#This Row],[InsuranceAmount]]</f>
        <v>171.74</v>
      </c>
      <c r="K706" s="7"/>
    </row>
    <row r="707" spans="1:11" x14ac:dyDescent="0.3">
      <c r="A707" t="s">
        <v>858</v>
      </c>
      <c r="B707" t="s">
        <v>1193</v>
      </c>
      <c r="C707" s="3" t="s">
        <v>1800</v>
      </c>
      <c r="D707" s="7">
        <v>160.16999999999999</v>
      </c>
      <c r="E707" t="s">
        <v>1195</v>
      </c>
      <c r="F707" s="29">
        <v>0.25</v>
      </c>
      <c r="G707" t="str">
        <f>IF(Table6[[#This Row],[InsuranceCoverage]], "Yes", "No")</f>
        <v>Yes</v>
      </c>
      <c r="H707" s="7">
        <f>Table6[[#This Row],[InsuranceCoverage]]*Table6[[#This Row],[TotalBill]]</f>
        <v>40.042499999999997</v>
      </c>
      <c r="I707" s="7">
        <f>Table6[[#This Row],[TotalBill]]-Table6[[#This Row],[InsuranceAmount]]</f>
        <v>120.1275</v>
      </c>
      <c r="K707" s="7"/>
    </row>
    <row r="708" spans="1:11" x14ac:dyDescent="0.3">
      <c r="A708" t="s">
        <v>859</v>
      </c>
      <c r="B708" t="s">
        <v>1201</v>
      </c>
      <c r="C708" s="3" t="s">
        <v>2007</v>
      </c>
      <c r="D708" s="7">
        <v>60.09</v>
      </c>
      <c r="E708" t="s">
        <v>1195</v>
      </c>
      <c r="F708" s="29">
        <v>0.25</v>
      </c>
      <c r="G708" t="str">
        <f>IF(Table6[[#This Row],[InsuranceCoverage]], "Yes", "No")</f>
        <v>Yes</v>
      </c>
      <c r="H708" s="7">
        <f>Table6[[#This Row],[InsuranceCoverage]]*Table6[[#This Row],[TotalBill]]</f>
        <v>15.022500000000001</v>
      </c>
      <c r="I708" s="7">
        <f>Table6[[#This Row],[TotalBill]]-Table6[[#This Row],[InsuranceAmount]]</f>
        <v>45.067500000000003</v>
      </c>
      <c r="K708" s="7"/>
    </row>
    <row r="709" spans="1:11" x14ac:dyDescent="0.3">
      <c r="A709" t="s">
        <v>860</v>
      </c>
      <c r="B709" t="s">
        <v>1196</v>
      </c>
      <c r="C709" s="3" t="s">
        <v>1849</v>
      </c>
      <c r="D709" s="7">
        <v>284.72000000000003</v>
      </c>
      <c r="E709" t="s">
        <v>1197</v>
      </c>
      <c r="F709" s="29">
        <v>0.75</v>
      </c>
      <c r="G709" t="str">
        <f>IF(Table6[[#This Row],[InsuranceCoverage]], "Yes", "No")</f>
        <v>Yes</v>
      </c>
      <c r="H709" s="7">
        <f>Table6[[#This Row],[InsuranceCoverage]]*Table6[[#This Row],[TotalBill]]</f>
        <v>213.54000000000002</v>
      </c>
      <c r="I709" s="7">
        <f>Table6[[#This Row],[TotalBill]]-Table6[[#This Row],[InsuranceAmount]]</f>
        <v>71.180000000000007</v>
      </c>
      <c r="K709" s="7"/>
    </row>
    <row r="710" spans="1:11" x14ac:dyDescent="0.3">
      <c r="A710" t="s">
        <v>861</v>
      </c>
      <c r="B710" t="s">
        <v>1198</v>
      </c>
      <c r="C710" s="3" t="s">
        <v>1764</v>
      </c>
      <c r="D710" s="7">
        <v>179.89</v>
      </c>
      <c r="E710" t="s">
        <v>1192</v>
      </c>
      <c r="F710" s="29">
        <v>0.75</v>
      </c>
      <c r="G710" t="str">
        <f>IF(Table6[[#This Row],[InsuranceCoverage]], "Yes", "No")</f>
        <v>Yes</v>
      </c>
      <c r="H710" s="7">
        <f>Table6[[#This Row],[InsuranceCoverage]]*Table6[[#This Row],[TotalBill]]</f>
        <v>134.91749999999999</v>
      </c>
      <c r="I710" s="7">
        <f>Table6[[#This Row],[TotalBill]]-Table6[[#This Row],[InsuranceAmount]]</f>
        <v>44.972499999999997</v>
      </c>
      <c r="K710" s="7"/>
    </row>
    <row r="711" spans="1:11" x14ac:dyDescent="0.3">
      <c r="A711" t="s">
        <v>862</v>
      </c>
      <c r="B711" t="s">
        <v>1196</v>
      </c>
      <c r="C711" s="3" t="s">
        <v>1738</v>
      </c>
      <c r="D711" s="7">
        <v>370.07</v>
      </c>
      <c r="E711" t="s">
        <v>1192</v>
      </c>
      <c r="F711" s="29">
        <v>0</v>
      </c>
      <c r="G711" t="str">
        <f>IF(Table6[[#This Row],[InsuranceCoverage]], "Yes", "No")</f>
        <v>No</v>
      </c>
      <c r="H711" s="7">
        <f>Table6[[#This Row],[InsuranceCoverage]]*Table6[[#This Row],[TotalBill]]</f>
        <v>0</v>
      </c>
      <c r="I711" s="7">
        <f>Table6[[#This Row],[TotalBill]]-Table6[[#This Row],[InsuranceAmount]]</f>
        <v>370.07</v>
      </c>
      <c r="K711" s="7"/>
    </row>
    <row r="712" spans="1:11" x14ac:dyDescent="0.3">
      <c r="A712" t="s">
        <v>863</v>
      </c>
      <c r="B712" t="s">
        <v>1208</v>
      </c>
      <c r="C712" s="3" t="s">
        <v>1748</v>
      </c>
      <c r="D712" s="7">
        <v>120</v>
      </c>
      <c r="E712" t="s">
        <v>1192</v>
      </c>
      <c r="F712" s="29">
        <v>0.85</v>
      </c>
      <c r="G712" t="str">
        <f>IF(Table6[[#This Row],[InsuranceCoverage]], "Yes", "No")</f>
        <v>Yes</v>
      </c>
      <c r="H712" s="7">
        <f>Table6[[#This Row],[InsuranceCoverage]]*Table6[[#This Row],[TotalBill]]</f>
        <v>102</v>
      </c>
      <c r="I712" s="7">
        <f>Table6[[#This Row],[TotalBill]]-Table6[[#This Row],[InsuranceAmount]]</f>
        <v>18</v>
      </c>
      <c r="K712" s="7"/>
    </row>
    <row r="713" spans="1:11" x14ac:dyDescent="0.3">
      <c r="A713" t="s">
        <v>864</v>
      </c>
      <c r="B713" t="s">
        <v>1201</v>
      </c>
      <c r="C713" s="3" t="s">
        <v>2008</v>
      </c>
      <c r="D713" s="7">
        <v>371.47</v>
      </c>
      <c r="E713" t="s">
        <v>1197</v>
      </c>
      <c r="F713" s="29">
        <v>0.25</v>
      </c>
      <c r="G713" t="str">
        <f>IF(Table6[[#This Row],[InsuranceCoverage]], "Yes", "No")</f>
        <v>Yes</v>
      </c>
      <c r="H713" s="7">
        <f>Table6[[#This Row],[InsuranceCoverage]]*Table6[[#This Row],[TotalBill]]</f>
        <v>92.867500000000007</v>
      </c>
      <c r="I713" s="7">
        <f>Table6[[#This Row],[TotalBill]]-Table6[[#This Row],[InsuranceAmount]]</f>
        <v>278.60250000000002</v>
      </c>
      <c r="K713" s="7"/>
    </row>
    <row r="714" spans="1:11" x14ac:dyDescent="0.3">
      <c r="A714" t="s">
        <v>865</v>
      </c>
      <c r="B714" t="s">
        <v>1202</v>
      </c>
      <c r="C714" s="3" t="s">
        <v>2009</v>
      </c>
      <c r="D714" s="7">
        <v>469.9</v>
      </c>
      <c r="E714" t="s">
        <v>1197</v>
      </c>
      <c r="F714" s="29">
        <v>0.5</v>
      </c>
      <c r="G714" t="str">
        <f>IF(Table6[[#This Row],[InsuranceCoverage]], "Yes", "No")</f>
        <v>Yes</v>
      </c>
      <c r="H714" s="7">
        <f>Table6[[#This Row],[InsuranceCoverage]]*Table6[[#This Row],[TotalBill]]</f>
        <v>234.95</v>
      </c>
      <c r="I714" s="7">
        <f>Table6[[#This Row],[TotalBill]]-Table6[[#This Row],[InsuranceAmount]]</f>
        <v>234.95</v>
      </c>
      <c r="K714" s="7"/>
    </row>
    <row r="715" spans="1:11" x14ac:dyDescent="0.3">
      <c r="A715" t="s">
        <v>866</v>
      </c>
      <c r="B715" t="s">
        <v>1198</v>
      </c>
      <c r="C715" s="3" t="s">
        <v>1727</v>
      </c>
      <c r="D715" s="7">
        <v>90.24</v>
      </c>
      <c r="E715" t="s">
        <v>1197</v>
      </c>
      <c r="F715" s="29">
        <v>0.5</v>
      </c>
      <c r="G715" t="str">
        <f>IF(Table6[[#This Row],[InsuranceCoverage]], "Yes", "No")</f>
        <v>Yes</v>
      </c>
      <c r="H715" s="7">
        <f>Table6[[#This Row],[InsuranceCoverage]]*Table6[[#This Row],[TotalBill]]</f>
        <v>45.12</v>
      </c>
      <c r="I715" s="7">
        <f>Table6[[#This Row],[TotalBill]]-Table6[[#This Row],[InsuranceAmount]]</f>
        <v>45.12</v>
      </c>
      <c r="K715" s="7"/>
    </row>
    <row r="716" spans="1:11" x14ac:dyDescent="0.3">
      <c r="A716" t="s">
        <v>867</v>
      </c>
      <c r="B716" t="s">
        <v>1198</v>
      </c>
      <c r="C716" s="3" t="s">
        <v>2010</v>
      </c>
      <c r="D716" s="7">
        <v>349.41</v>
      </c>
      <c r="E716" t="s">
        <v>1192</v>
      </c>
      <c r="F716" s="29">
        <v>0.5</v>
      </c>
      <c r="G716" t="str">
        <f>IF(Table6[[#This Row],[InsuranceCoverage]], "Yes", "No")</f>
        <v>Yes</v>
      </c>
      <c r="H716" s="7">
        <f>Table6[[#This Row],[InsuranceCoverage]]*Table6[[#This Row],[TotalBill]]</f>
        <v>174.70500000000001</v>
      </c>
      <c r="I716" s="7">
        <f>Table6[[#This Row],[TotalBill]]-Table6[[#This Row],[InsuranceAmount]]</f>
        <v>174.70500000000001</v>
      </c>
      <c r="K716" s="7"/>
    </row>
    <row r="717" spans="1:11" x14ac:dyDescent="0.3">
      <c r="A717" t="s">
        <v>868</v>
      </c>
      <c r="B717" t="s">
        <v>1202</v>
      </c>
      <c r="C717" s="3" t="s">
        <v>1994</v>
      </c>
      <c r="D717" s="7">
        <v>391.3</v>
      </c>
      <c r="E717" t="s">
        <v>1197</v>
      </c>
      <c r="F717" s="29">
        <v>0.75</v>
      </c>
      <c r="G717" t="str">
        <f>IF(Table6[[#This Row],[InsuranceCoverage]], "Yes", "No")</f>
        <v>Yes</v>
      </c>
      <c r="H717" s="7">
        <f>Table6[[#This Row],[InsuranceCoverage]]*Table6[[#This Row],[TotalBill]]</f>
        <v>293.47500000000002</v>
      </c>
      <c r="I717" s="7">
        <f>Table6[[#This Row],[TotalBill]]-Table6[[#This Row],[InsuranceAmount]]</f>
        <v>97.824999999999989</v>
      </c>
      <c r="K717" s="7"/>
    </row>
    <row r="718" spans="1:11" x14ac:dyDescent="0.3">
      <c r="A718" t="s">
        <v>869</v>
      </c>
      <c r="B718" t="s">
        <v>1198</v>
      </c>
      <c r="C718" s="3" t="s">
        <v>1987</v>
      </c>
      <c r="D718" s="7">
        <v>422.85</v>
      </c>
      <c r="E718" t="s">
        <v>1197</v>
      </c>
      <c r="F718" s="29">
        <v>0</v>
      </c>
      <c r="G718" t="str">
        <f>IF(Table6[[#This Row],[InsuranceCoverage]], "Yes", "No")</f>
        <v>No</v>
      </c>
      <c r="H718" s="7">
        <f>Table6[[#This Row],[InsuranceCoverage]]*Table6[[#This Row],[TotalBill]]</f>
        <v>0</v>
      </c>
      <c r="I718" s="7">
        <f>Table6[[#This Row],[TotalBill]]-Table6[[#This Row],[InsuranceAmount]]</f>
        <v>422.85</v>
      </c>
      <c r="K718" s="7"/>
    </row>
    <row r="719" spans="1:11" x14ac:dyDescent="0.3">
      <c r="A719" t="s">
        <v>870</v>
      </c>
      <c r="B719" t="s">
        <v>1196</v>
      </c>
      <c r="C719" s="3" t="s">
        <v>1927</v>
      </c>
      <c r="D719" s="7">
        <v>314.94</v>
      </c>
      <c r="E719" t="s">
        <v>1192</v>
      </c>
      <c r="F719" s="29">
        <v>0.25</v>
      </c>
      <c r="G719" t="str">
        <f>IF(Table6[[#This Row],[InsuranceCoverage]], "Yes", "No")</f>
        <v>Yes</v>
      </c>
      <c r="H719" s="7">
        <f>Table6[[#This Row],[InsuranceCoverage]]*Table6[[#This Row],[TotalBill]]</f>
        <v>78.734999999999999</v>
      </c>
      <c r="I719" s="7">
        <f>Table6[[#This Row],[TotalBill]]-Table6[[#This Row],[InsuranceAmount]]</f>
        <v>236.20499999999998</v>
      </c>
      <c r="K719" s="7"/>
    </row>
    <row r="720" spans="1:11" x14ac:dyDescent="0.3">
      <c r="A720" t="s">
        <v>871</v>
      </c>
      <c r="B720" t="s">
        <v>1202</v>
      </c>
      <c r="C720" s="3" t="s">
        <v>1721</v>
      </c>
      <c r="D720" s="7">
        <v>58.8</v>
      </c>
      <c r="E720" t="s">
        <v>1195</v>
      </c>
      <c r="F720" s="29">
        <v>0</v>
      </c>
      <c r="G720" t="str">
        <f>IF(Table6[[#This Row],[InsuranceCoverage]], "Yes", "No")</f>
        <v>No</v>
      </c>
      <c r="H720" s="7">
        <f>Table6[[#This Row],[InsuranceCoverage]]*Table6[[#This Row],[TotalBill]]</f>
        <v>0</v>
      </c>
      <c r="I720" s="7">
        <f>Table6[[#This Row],[TotalBill]]-Table6[[#This Row],[InsuranceAmount]]</f>
        <v>58.8</v>
      </c>
      <c r="K720" s="7"/>
    </row>
    <row r="721" spans="1:11" x14ac:dyDescent="0.3">
      <c r="A721" t="s">
        <v>872</v>
      </c>
      <c r="B721" t="s">
        <v>1202</v>
      </c>
      <c r="C721" s="3" t="s">
        <v>1724</v>
      </c>
      <c r="D721" s="7">
        <v>244.88</v>
      </c>
      <c r="E721" t="s">
        <v>1195</v>
      </c>
      <c r="F721" s="29">
        <v>0.75</v>
      </c>
      <c r="G721" t="str">
        <f>IF(Table6[[#This Row],[InsuranceCoverage]], "Yes", "No")</f>
        <v>Yes</v>
      </c>
      <c r="H721" s="7">
        <f>Table6[[#This Row],[InsuranceCoverage]]*Table6[[#This Row],[TotalBill]]</f>
        <v>183.66</v>
      </c>
      <c r="I721" s="7">
        <f>Table6[[#This Row],[TotalBill]]-Table6[[#This Row],[InsuranceAmount]]</f>
        <v>61.22</v>
      </c>
      <c r="K721" s="7"/>
    </row>
    <row r="722" spans="1:11" x14ac:dyDescent="0.3">
      <c r="A722" t="s">
        <v>873</v>
      </c>
      <c r="B722" t="s">
        <v>1201</v>
      </c>
      <c r="C722" s="3" t="s">
        <v>1770</v>
      </c>
      <c r="D722" s="7">
        <v>460.84</v>
      </c>
      <c r="E722" t="s">
        <v>1197</v>
      </c>
      <c r="F722" s="29">
        <v>0</v>
      </c>
      <c r="G722" t="str">
        <f>IF(Table6[[#This Row],[InsuranceCoverage]], "Yes", "No")</f>
        <v>No</v>
      </c>
      <c r="H722" s="7">
        <f>Table6[[#This Row],[InsuranceCoverage]]*Table6[[#This Row],[TotalBill]]</f>
        <v>0</v>
      </c>
      <c r="I722" s="7">
        <f>Table6[[#This Row],[TotalBill]]-Table6[[#This Row],[InsuranceAmount]]</f>
        <v>460.84</v>
      </c>
      <c r="K722" s="7"/>
    </row>
    <row r="723" spans="1:11" x14ac:dyDescent="0.3">
      <c r="A723" t="s">
        <v>874</v>
      </c>
      <c r="B723" t="s">
        <v>1193</v>
      </c>
      <c r="C723" s="3" t="s">
        <v>1711</v>
      </c>
      <c r="D723" s="7">
        <v>413.22</v>
      </c>
      <c r="E723" t="s">
        <v>1192</v>
      </c>
      <c r="F723" s="29">
        <v>0.25</v>
      </c>
      <c r="G723" t="str">
        <f>IF(Table6[[#This Row],[InsuranceCoverage]], "Yes", "No")</f>
        <v>Yes</v>
      </c>
      <c r="H723" s="7">
        <f>Table6[[#This Row],[InsuranceCoverage]]*Table6[[#This Row],[TotalBill]]</f>
        <v>103.30500000000001</v>
      </c>
      <c r="I723" s="7">
        <f>Table6[[#This Row],[TotalBill]]-Table6[[#This Row],[InsuranceAmount]]</f>
        <v>309.91500000000002</v>
      </c>
      <c r="K723" s="7"/>
    </row>
    <row r="724" spans="1:11" x14ac:dyDescent="0.3">
      <c r="A724" t="s">
        <v>875</v>
      </c>
      <c r="B724" t="s">
        <v>1202</v>
      </c>
      <c r="C724" s="3" t="s">
        <v>1964</v>
      </c>
      <c r="D724" s="7">
        <v>401.31</v>
      </c>
      <c r="E724" t="s">
        <v>1195</v>
      </c>
      <c r="F724" s="29">
        <v>0</v>
      </c>
      <c r="G724" t="str">
        <f>IF(Table6[[#This Row],[InsuranceCoverage]], "Yes", "No")</f>
        <v>No</v>
      </c>
      <c r="H724" s="7">
        <f>Table6[[#This Row],[InsuranceCoverage]]*Table6[[#This Row],[TotalBill]]</f>
        <v>0</v>
      </c>
      <c r="I724" s="7">
        <f>Table6[[#This Row],[TotalBill]]-Table6[[#This Row],[InsuranceAmount]]</f>
        <v>401.31</v>
      </c>
      <c r="K724" s="7"/>
    </row>
    <row r="725" spans="1:11" x14ac:dyDescent="0.3">
      <c r="A725" t="s">
        <v>876</v>
      </c>
      <c r="B725" t="s">
        <v>1201</v>
      </c>
      <c r="C725" s="3" t="s">
        <v>1749</v>
      </c>
      <c r="D725" s="7">
        <v>69.17</v>
      </c>
      <c r="E725" t="s">
        <v>1195</v>
      </c>
      <c r="F725" s="29">
        <v>0.5</v>
      </c>
      <c r="G725" t="str">
        <f>IF(Table6[[#This Row],[InsuranceCoverage]], "Yes", "No")</f>
        <v>Yes</v>
      </c>
      <c r="H725" s="7">
        <f>Table6[[#This Row],[InsuranceCoverage]]*Table6[[#This Row],[TotalBill]]</f>
        <v>34.585000000000001</v>
      </c>
      <c r="I725" s="7">
        <f>Table6[[#This Row],[TotalBill]]-Table6[[#This Row],[InsuranceAmount]]</f>
        <v>34.585000000000001</v>
      </c>
      <c r="K725" s="7"/>
    </row>
    <row r="726" spans="1:11" x14ac:dyDescent="0.3">
      <c r="A726" t="s">
        <v>877</v>
      </c>
      <c r="B726" t="s">
        <v>1196</v>
      </c>
      <c r="C726" s="3" t="s">
        <v>2011</v>
      </c>
      <c r="D726" s="7">
        <v>161.94</v>
      </c>
      <c r="E726" t="s">
        <v>1197</v>
      </c>
      <c r="F726" s="29">
        <v>0.75</v>
      </c>
      <c r="G726" t="str">
        <f>IF(Table6[[#This Row],[InsuranceCoverage]], "Yes", "No")</f>
        <v>Yes</v>
      </c>
      <c r="H726" s="7">
        <f>Table6[[#This Row],[InsuranceCoverage]]*Table6[[#This Row],[TotalBill]]</f>
        <v>121.455</v>
      </c>
      <c r="I726" s="7">
        <f>Table6[[#This Row],[TotalBill]]-Table6[[#This Row],[InsuranceAmount]]</f>
        <v>40.484999999999999</v>
      </c>
      <c r="K726" s="7"/>
    </row>
    <row r="727" spans="1:11" x14ac:dyDescent="0.3">
      <c r="A727" t="s">
        <v>878</v>
      </c>
      <c r="B727" t="s">
        <v>1196</v>
      </c>
      <c r="C727" s="3" t="s">
        <v>1972</v>
      </c>
      <c r="D727" s="7">
        <v>471.45</v>
      </c>
      <c r="E727" t="s">
        <v>1192</v>
      </c>
      <c r="F727" s="29">
        <v>0.5</v>
      </c>
      <c r="G727" t="str">
        <f>IF(Table6[[#This Row],[InsuranceCoverage]], "Yes", "No")</f>
        <v>Yes</v>
      </c>
      <c r="H727" s="7">
        <f>Table6[[#This Row],[InsuranceCoverage]]*Table6[[#This Row],[TotalBill]]</f>
        <v>235.72499999999999</v>
      </c>
      <c r="I727" s="7">
        <f>Table6[[#This Row],[TotalBill]]-Table6[[#This Row],[InsuranceAmount]]</f>
        <v>235.72499999999999</v>
      </c>
      <c r="K727" s="7"/>
    </row>
    <row r="728" spans="1:11" x14ac:dyDescent="0.3">
      <c r="A728" t="s">
        <v>879</v>
      </c>
      <c r="B728" t="s">
        <v>1167</v>
      </c>
      <c r="C728" s="3" t="s">
        <v>1907</v>
      </c>
      <c r="D728" s="7">
        <v>401.97</v>
      </c>
      <c r="E728" t="s">
        <v>1192</v>
      </c>
      <c r="F728" s="29">
        <v>0.25</v>
      </c>
      <c r="G728" t="str">
        <f>IF(Table6[[#This Row],[InsuranceCoverage]], "Yes", "No")</f>
        <v>Yes</v>
      </c>
      <c r="H728" s="7">
        <f>Table6[[#This Row],[InsuranceCoverage]]*Table6[[#This Row],[TotalBill]]</f>
        <v>100.49250000000001</v>
      </c>
      <c r="I728" s="7">
        <f>Table6[[#This Row],[TotalBill]]-Table6[[#This Row],[InsuranceAmount]]</f>
        <v>301.47750000000002</v>
      </c>
      <c r="K728" s="7"/>
    </row>
    <row r="729" spans="1:11" x14ac:dyDescent="0.3">
      <c r="A729" t="s">
        <v>880</v>
      </c>
      <c r="B729" t="s">
        <v>1167</v>
      </c>
      <c r="C729" s="3" t="s">
        <v>1947</v>
      </c>
      <c r="D729" s="7">
        <v>173.67</v>
      </c>
      <c r="E729" t="s">
        <v>1195</v>
      </c>
      <c r="F729" s="29">
        <v>0</v>
      </c>
      <c r="G729" t="str">
        <f>IF(Table6[[#This Row],[InsuranceCoverage]], "Yes", "No")</f>
        <v>No</v>
      </c>
      <c r="H729" s="7">
        <f>Table6[[#This Row],[InsuranceCoverage]]*Table6[[#This Row],[TotalBill]]</f>
        <v>0</v>
      </c>
      <c r="I729" s="7">
        <f>Table6[[#This Row],[TotalBill]]-Table6[[#This Row],[InsuranceAmount]]</f>
        <v>173.67</v>
      </c>
      <c r="K729" s="7"/>
    </row>
    <row r="730" spans="1:11" x14ac:dyDescent="0.3">
      <c r="A730" t="s">
        <v>881</v>
      </c>
      <c r="B730" t="s">
        <v>1167</v>
      </c>
      <c r="C730" s="3" t="s">
        <v>1946</v>
      </c>
      <c r="D730" s="7">
        <v>112.97</v>
      </c>
      <c r="E730" t="s">
        <v>1197</v>
      </c>
      <c r="F730" s="29">
        <v>0.75</v>
      </c>
      <c r="G730" t="str">
        <f>IF(Table6[[#This Row],[InsuranceCoverage]], "Yes", "No")</f>
        <v>Yes</v>
      </c>
      <c r="H730" s="7">
        <f>Table6[[#This Row],[InsuranceCoverage]]*Table6[[#This Row],[TotalBill]]</f>
        <v>84.727499999999992</v>
      </c>
      <c r="I730" s="7">
        <f>Table6[[#This Row],[TotalBill]]-Table6[[#This Row],[InsuranceAmount]]</f>
        <v>28.242500000000007</v>
      </c>
      <c r="K730" s="7"/>
    </row>
    <row r="731" spans="1:11" x14ac:dyDescent="0.3">
      <c r="A731" t="s">
        <v>882</v>
      </c>
      <c r="B731" t="s">
        <v>1198</v>
      </c>
      <c r="C731" s="3" t="s">
        <v>1845</v>
      </c>
      <c r="D731" s="7">
        <v>184.04</v>
      </c>
      <c r="E731" t="s">
        <v>1192</v>
      </c>
      <c r="F731" s="29">
        <v>0.75</v>
      </c>
      <c r="G731" t="str">
        <f>IF(Table6[[#This Row],[InsuranceCoverage]], "Yes", "No")</f>
        <v>Yes</v>
      </c>
      <c r="H731" s="7">
        <f>Table6[[#This Row],[InsuranceCoverage]]*Table6[[#This Row],[TotalBill]]</f>
        <v>138.03</v>
      </c>
      <c r="I731" s="7">
        <f>Table6[[#This Row],[TotalBill]]-Table6[[#This Row],[InsuranceAmount]]</f>
        <v>46.009999999999991</v>
      </c>
      <c r="K731" s="7"/>
    </row>
    <row r="732" spans="1:11" x14ac:dyDescent="0.3">
      <c r="A732" t="s">
        <v>883</v>
      </c>
      <c r="B732" t="s">
        <v>1193</v>
      </c>
      <c r="C732" s="3" t="s">
        <v>2012</v>
      </c>
      <c r="D732" s="7">
        <v>473.58</v>
      </c>
      <c r="E732" t="s">
        <v>1197</v>
      </c>
      <c r="F732" s="29">
        <v>0.75</v>
      </c>
      <c r="G732" t="str">
        <f>IF(Table6[[#This Row],[InsuranceCoverage]], "Yes", "No")</f>
        <v>Yes</v>
      </c>
      <c r="H732" s="7">
        <f>Table6[[#This Row],[InsuranceCoverage]]*Table6[[#This Row],[TotalBill]]</f>
        <v>355.185</v>
      </c>
      <c r="I732" s="7">
        <f>Table6[[#This Row],[TotalBill]]-Table6[[#This Row],[InsuranceAmount]]</f>
        <v>118.39499999999998</v>
      </c>
      <c r="K732" s="7"/>
    </row>
    <row r="733" spans="1:11" x14ac:dyDescent="0.3">
      <c r="A733" t="s">
        <v>884</v>
      </c>
      <c r="B733" t="s">
        <v>1193</v>
      </c>
      <c r="C733" s="3" t="s">
        <v>1702</v>
      </c>
      <c r="D733" s="7">
        <v>160.63999999999999</v>
      </c>
      <c r="E733" t="s">
        <v>1197</v>
      </c>
      <c r="F733" s="29">
        <v>0.5</v>
      </c>
      <c r="G733" t="str">
        <f>IF(Table6[[#This Row],[InsuranceCoverage]], "Yes", "No")</f>
        <v>Yes</v>
      </c>
      <c r="H733" s="7">
        <f>Table6[[#This Row],[InsuranceCoverage]]*Table6[[#This Row],[TotalBill]]</f>
        <v>80.319999999999993</v>
      </c>
      <c r="I733" s="7">
        <f>Table6[[#This Row],[TotalBill]]-Table6[[#This Row],[InsuranceAmount]]</f>
        <v>80.319999999999993</v>
      </c>
      <c r="K733" s="7"/>
    </row>
    <row r="734" spans="1:11" x14ac:dyDescent="0.3">
      <c r="A734" t="s">
        <v>885</v>
      </c>
      <c r="B734" t="s">
        <v>1198</v>
      </c>
      <c r="C734" s="3" t="s">
        <v>1780</v>
      </c>
      <c r="D734" s="7">
        <v>162.83000000000001</v>
      </c>
      <c r="E734" t="s">
        <v>1197</v>
      </c>
      <c r="F734" s="29">
        <v>0.75</v>
      </c>
      <c r="G734" t="str">
        <f>IF(Table6[[#This Row],[InsuranceCoverage]], "Yes", "No")</f>
        <v>Yes</v>
      </c>
      <c r="H734" s="7">
        <f>Table6[[#This Row],[InsuranceCoverage]]*Table6[[#This Row],[TotalBill]]</f>
        <v>122.1225</v>
      </c>
      <c r="I734" s="7">
        <f>Table6[[#This Row],[TotalBill]]-Table6[[#This Row],[InsuranceAmount]]</f>
        <v>40.70750000000001</v>
      </c>
      <c r="K734" s="7"/>
    </row>
    <row r="735" spans="1:11" x14ac:dyDescent="0.3">
      <c r="A735" t="s">
        <v>886</v>
      </c>
      <c r="B735" t="s">
        <v>1193</v>
      </c>
      <c r="C735" s="3" t="s">
        <v>1704</v>
      </c>
      <c r="D735" s="7">
        <v>450.06</v>
      </c>
      <c r="E735" t="s">
        <v>1197</v>
      </c>
      <c r="F735" s="29">
        <v>0.25</v>
      </c>
      <c r="G735" t="str">
        <f>IF(Table6[[#This Row],[InsuranceCoverage]], "Yes", "No")</f>
        <v>Yes</v>
      </c>
      <c r="H735" s="7">
        <f>Table6[[#This Row],[InsuranceCoverage]]*Table6[[#This Row],[TotalBill]]</f>
        <v>112.515</v>
      </c>
      <c r="I735" s="7">
        <f>Table6[[#This Row],[TotalBill]]-Table6[[#This Row],[InsuranceAmount]]</f>
        <v>337.54500000000002</v>
      </c>
      <c r="K735" s="7"/>
    </row>
    <row r="736" spans="1:11" x14ac:dyDescent="0.3">
      <c r="A736" t="s">
        <v>887</v>
      </c>
      <c r="B736" t="s">
        <v>1198</v>
      </c>
      <c r="C736" s="3" t="s">
        <v>1816</v>
      </c>
      <c r="D736" s="7">
        <v>128.69</v>
      </c>
      <c r="E736" t="s">
        <v>1197</v>
      </c>
      <c r="F736" s="29">
        <v>0.25</v>
      </c>
      <c r="G736" t="str">
        <f>IF(Table6[[#This Row],[InsuranceCoverage]], "Yes", "No")</f>
        <v>Yes</v>
      </c>
      <c r="H736" s="7">
        <f>Table6[[#This Row],[InsuranceCoverage]]*Table6[[#This Row],[TotalBill]]</f>
        <v>32.172499999999999</v>
      </c>
      <c r="I736" s="7">
        <f>Table6[[#This Row],[TotalBill]]-Table6[[#This Row],[InsuranceAmount]]</f>
        <v>96.517499999999998</v>
      </c>
      <c r="K736" s="7"/>
    </row>
    <row r="737" spans="1:11" x14ac:dyDescent="0.3">
      <c r="A737" t="s">
        <v>888</v>
      </c>
      <c r="B737" t="s">
        <v>1193</v>
      </c>
      <c r="C737" s="3" t="s">
        <v>1987</v>
      </c>
      <c r="D737" s="7">
        <v>184.47</v>
      </c>
      <c r="E737" t="s">
        <v>1197</v>
      </c>
      <c r="F737" s="29">
        <v>0.75</v>
      </c>
      <c r="G737" t="str">
        <f>IF(Table6[[#This Row],[InsuranceCoverage]], "Yes", "No")</f>
        <v>Yes</v>
      </c>
      <c r="H737" s="7">
        <f>Table6[[#This Row],[InsuranceCoverage]]*Table6[[#This Row],[TotalBill]]</f>
        <v>138.35249999999999</v>
      </c>
      <c r="I737" s="7">
        <f>Table6[[#This Row],[TotalBill]]-Table6[[#This Row],[InsuranceAmount]]</f>
        <v>46.117500000000007</v>
      </c>
      <c r="K737" s="7"/>
    </row>
    <row r="738" spans="1:11" x14ac:dyDescent="0.3">
      <c r="A738" t="s">
        <v>889</v>
      </c>
      <c r="B738" t="s">
        <v>1198</v>
      </c>
      <c r="C738" s="3" t="s">
        <v>1865</v>
      </c>
      <c r="D738" s="7">
        <v>89.15</v>
      </c>
      <c r="E738" t="s">
        <v>1195</v>
      </c>
      <c r="F738" s="29">
        <v>0</v>
      </c>
      <c r="G738" t="str">
        <f>IF(Table6[[#This Row],[InsuranceCoverage]], "Yes", "No")</f>
        <v>No</v>
      </c>
      <c r="H738" s="7">
        <f>Table6[[#This Row],[InsuranceCoverage]]*Table6[[#This Row],[TotalBill]]</f>
        <v>0</v>
      </c>
      <c r="I738" s="7">
        <f>Table6[[#This Row],[TotalBill]]-Table6[[#This Row],[InsuranceAmount]]</f>
        <v>89.15</v>
      </c>
      <c r="K738" s="7"/>
    </row>
    <row r="739" spans="1:11" x14ac:dyDescent="0.3">
      <c r="A739" t="s">
        <v>890</v>
      </c>
      <c r="B739" t="s">
        <v>1193</v>
      </c>
      <c r="C739" s="3" t="s">
        <v>2013</v>
      </c>
      <c r="D739" s="7">
        <v>91.48</v>
      </c>
      <c r="E739" t="s">
        <v>1197</v>
      </c>
      <c r="F739" s="29">
        <v>0.75</v>
      </c>
      <c r="G739" t="str">
        <f>IF(Table6[[#This Row],[InsuranceCoverage]], "Yes", "No")</f>
        <v>Yes</v>
      </c>
      <c r="H739" s="7">
        <f>Table6[[#This Row],[InsuranceCoverage]]*Table6[[#This Row],[TotalBill]]</f>
        <v>68.61</v>
      </c>
      <c r="I739" s="7">
        <f>Table6[[#This Row],[TotalBill]]-Table6[[#This Row],[InsuranceAmount]]</f>
        <v>22.870000000000005</v>
      </c>
      <c r="K739" s="7"/>
    </row>
    <row r="740" spans="1:11" x14ac:dyDescent="0.3">
      <c r="A740" t="s">
        <v>891</v>
      </c>
      <c r="B740" t="s">
        <v>1196</v>
      </c>
      <c r="C740" s="3" t="s">
        <v>1892</v>
      </c>
      <c r="D740" s="7">
        <v>428.25</v>
      </c>
      <c r="E740" t="s">
        <v>1197</v>
      </c>
      <c r="F740" s="29">
        <v>0</v>
      </c>
      <c r="G740" t="str">
        <f>IF(Table6[[#This Row],[InsuranceCoverage]], "Yes", "No")</f>
        <v>No</v>
      </c>
      <c r="H740" s="7">
        <f>Table6[[#This Row],[InsuranceCoverage]]*Table6[[#This Row],[TotalBill]]</f>
        <v>0</v>
      </c>
      <c r="I740" s="7">
        <f>Table6[[#This Row],[TotalBill]]-Table6[[#This Row],[InsuranceAmount]]</f>
        <v>428.25</v>
      </c>
      <c r="K740" s="7"/>
    </row>
    <row r="741" spans="1:11" x14ac:dyDescent="0.3">
      <c r="A741" t="s">
        <v>892</v>
      </c>
      <c r="B741" t="s">
        <v>1198</v>
      </c>
      <c r="C741" s="3" t="s">
        <v>1824</v>
      </c>
      <c r="D741" s="7">
        <v>110.96</v>
      </c>
      <c r="E741" t="s">
        <v>1197</v>
      </c>
      <c r="F741" s="29">
        <v>0.75</v>
      </c>
      <c r="G741" t="str">
        <f>IF(Table6[[#This Row],[InsuranceCoverage]], "Yes", "No")</f>
        <v>Yes</v>
      </c>
      <c r="H741" s="7">
        <f>Table6[[#This Row],[InsuranceCoverage]]*Table6[[#This Row],[TotalBill]]</f>
        <v>83.22</v>
      </c>
      <c r="I741" s="7">
        <f>Table6[[#This Row],[TotalBill]]-Table6[[#This Row],[InsuranceAmount]]</f>
        <v>27.739999999999995</v>
      </c>
      <c r="K741" s="7"/>
    </row>
    <row r="742" spans="1:11" x14ac:dyDescent="0.3">
      <c r="A742" t="s">
        <v>893</v>
      </c>
      <c r="B742" t="s">
        <v>1201</v>
      </c>
      <c r="C742" s="3" t="s">
        <v>1919</v>
      </c>
      <c r="D742" s="7">
        <v>121.79</v>
      </c>
      <c r="E742" t="s">
        <v>1195</v>
      </c>
      <c r="F742" s="29">
        <v>0.75</v>
      </c>
      <c r="G742" t="str">
        <f>IF(Table6[[#This Row],[InsuranceCoverage]], "Yes", "No")</f>
        <v>Yes</v>
      </c>
      <c r="H742" s="7">
        <f>Table6[[#This Row],[InsuranceCoverage]]*Table6[[#This Row],[TotalBill]]</f>
        <v>91.342500000000001</v>
      </c>
      <c r="I742" s="7">
        <f>Table6[[#This Row],[TotalBill]]-Table6[[#This Row],[InsuranceAmount]]</f>
        <v>30.447500000000005</v>
      </c>
      <c r="K742" s="7"/>
    </row>
    <row r="743" spans="1:11" x14ac:dyDescent="0.3">
      <c r="A743" t="s">
        <v>894</v>
      </c>
      <c r="B743" t="s">
        <v>1193</v>
      </c>
      <c r="C743" s="3" t="s">
        <v>1836</v>
      </c>
      <c r="D743" s="7">
        <v>110.24</v>
      </c>
      <c r="E743" t="s">
        <v>1195</v>
      </c>
      <c r="F743" s="29">
        <v>0.5</v>
      </c>
      <c r="G743" t="str">
        <f>IF(Table6[[#This Row],[InsuranceCoverage]], "Yes", "No")</f>
        <v>Yes</v>
      </c>
      <c r="H743" s="7">
        <f>Table6[[#This Row],[InsuranceCoverage]]*Table6[[#This Row],[TotalBill]]</f>
        <v>55.12</v>
      </c>
      <c r="I743" s="7">
        <f>Table6[[#This Row],[TotalBill]]-Table6[[#This Row],[InsuranceAmount]]</f>
        <v>55.12</v>
      </c>
      <c r="K743" s="7"/>
    </row>
    <row r="744" spans="1:11" x14ac:dyDescent="0.3">
      <c r="A744" t="s">
        <v>895</v>
      </c>
      <c r="B744" t="s">
        <v>1193</v>
      </c>
      <c r="C744" s="3" t="s">
        <v>1751</v>
      </c>
      <c r="D744" s="7">
        <v>58.41</v>
      </c>
      <c r="E744" t="s">
        <v>1197</v>
      </c>
      <c r="F744" s="29">
        <v>0.25</v>
      </c>
      <c r="G744" t="str">
        <f>IF(Table6[[#This Row],[InsuranceCoverage]], "Yes", "No")</f>
        <v>Yes</v>
      </c>
      <c r="H744" s="7">
        <f>Table6[[#This Row],[InsuranceCoverage]]*Table6[[#This Row],[TotalBill]]</f>
        <v>14.602499999999999</v>
      </c>
      <c r="I744" s="7">
        <f>Table6[[#This Row],[TotalBill]]-Table6[[#This Row],[InsuranceAmount]]</f>
        <v>43.807499999999997</v>
      </c>
      <c r="K744" s="7"/>
    </row>
    <row r="745" spans="1:11" x14ac:dyDescent="0.3">
      <c r="A745" t="s">
        <v>896</v>
      </c>
      <c r="B745" t="s">
        <v>1167</v>
      </c>
      <c r="C745" s="3" t="s">
        <v>1919</v>
      </c>
      <c r="D745" s="7">
        <v>290.19</v>
      </c>
      <c r="E745" t="s">
        <v>1197</v>
      </c>
      <c r="F745" s="29">
        <v>0.5</v>
      </c>
      <c r="G745" t="str">
        <f>IF(Table6[[#This Row],[InsuranceCoverage]], "Yes", "No")</f>
        <v>Yes</v>
      </c>
      <c r="H745" s="7">
        <f>Table6[[#This Row],[InsuranceCoverage]]*Table6[[#This Row],[TotalBill]]</f>
        <v>145.095</v>
      </c>
      <c r="I745" s="7">
        <f>Table6[[#This Row],[TotalBill]]-Table6[[#This Row],[InsuranceAmount]]</f>
        <v>145.095</v>
      </c>
      <c r="K745" s="7"/>
    </row>
    <row r="746" spans="1:11" x14ac:dyDescent="0.3">
      <c r="A746" t="s">
        <v>897</v>
      </c>
      <c r="B746" t="s">
        <v>1202</v>
      </c>
      <c r="C746" s="3" t="s">
        <v>1976</v>
      </c>
      <c r="D746" s="7">
        <v>494.89</v>
      </c>
      <c r="E746" t="s">
        <v>1195</v>
      </c>
      <c r="F746" s="29">
        <v>0.75</v>
      </c>
      <c r="G746" t="str">
        <f>IF(Table6[[#This Row],[InsuranceCoverage]], "Yes", "No")</f>
        <v>Yes</v>
      </c>
      <c r="H746" s="7">
        <f>Table6[[#This Row],[InsuranceCoverage]]*Table6[[#This Row],[TotalBill]]</f>
        <v>371.16750000000002</v>
      </c>
      <c r="I746" s="7">
        <f>Table6[[#This Row],[TotalBill]]-Table6[[#This Row],[InsuranceAmount]]</f>
        <v>123.72249999999997</v>
      </c>
      <c r="K746" s="7"/>
    </row>
    <row r="747" spans="1:11" x14ac:dyDescent="0.3">
      <c r="A747" t="s">
        <v>898</v>
      </c>
      <c r="B747" t="s">
        <v>1198</v>
      </c>
      <c r="C747" s="3" t="s">
        <v>1843</v>
      </c>
      <c r="D747" s="7">
        <v>416.16</v>
      </c>
      <c r="E747" t="s">
        <v>1195</v>
      </c>
      <c r="F747" s="29">
        <v>0.75</v>
      </c>
      <c r="G747" t="str">
        <f>IF(Table6[[#This Row],[InsuranceCoverage]], "Yes", "No")</f>
        <v>Yes</v>
      </c>
      <c r="H747" s="7">
        <f>Table6[[#This Row],[InsuranceCoverage]]*Table6[[#This Row],[TotalBill]]</f>
        <v>312.12</v>
      </c>
      <c r="I747" s="7">
        <f>Table6[[#This Row],[TotalBill]]-Table6[[#This Row],[InsuranceAmount]]</f>
        <v>104.04000000000002</v>
      </c>
      <c r="K747" s="7"/>
    </row>
    <row r="748" spans="1:11" x14ac:dyDescent="0.3">
      <c r="A748" t="s">
        <v>899</v>
      </c>
      <c r="B748" t="s">
        <v>1196</v>
      </c>
      <c r="C748" s="3" t="s">
        <v>1880</v>
      </c>
      <c r="D748" s="7">
        <v>465.85</v>
      </c>
      <c r="E748" t="s">
        <v>1195</v>
      </c>
      <c r="F748" s="29">
        <v>0</v>
      </c>
      <c r="G748" t="str">
        <f>IF(Table6[[#This Row],[InsuranceCoverage]], "Yes", "No")</f>
        <v>No</v>
      </c>
      <c r="H748" s="7">
        <f>Table6[[#This Row],[InsuranceCoverage]]*Table6[[#This Row],[TotalBill]]</f>
        <v>0</v>
      </c>
      <c r="I748" s="7">
        <f>Table6[[#This Row],[TotalBill]]-Table6[[#This Row],[InsuranceAmount]]</f>
        <v>465.85</v>
      </c>
      <c r="K748" s="7"/>
    </row>
    <row r="749" spans="1:11" x14ac:dyDescent="0.3">
      <c r="A749" t="s">
        <v>900</v>
      </c>
      <c r="B749" t="s">
        <v>1193</v>
      </c>
      <c r="C749" s="3" t="s">
        <v>1858</v>
      </c>
      <c r="D749" s="7">
        <v>161.94999999999999</v>
      </c>
      <c r="E749" t="s">
        <v>1195</v>
      </c>
      <c r="F749" s="29">
        <v>0.5</v>
      </c>
      <c r="G749" t="str">
        <f>IF(Table6[[#This Row],[InsuranceCoverage]], "Yes", "No")</f>
        <v>Yes</v>
      </c>
      <c r="H749" s="7">
        <f>Table6[[#This Row],[InsuranceCoverage]]*Table6[[#This Row],[TotalBill]]</f>
        <v>80.974999999999994</v>
      </c>
      <c r="I749" s="7">
        <f>Table6[[#This Row],[TotalBill]]-Table6[[#This Row],[InsuranceAmount]]</f>
        <v>80.974999999999994</v>
      </c>
      <c r="K749" s="7"/>
    </row>
    <row r="750" spans="1:11" x14ac:dyDescent="0.3">
      <c r="A750" t="s">
        <v>901</v>
      </c>
      <c r="B750" t="s">
        <v>1198</v>
      </c>
      <c r="C750" s="3" t="s">
        <v>2014</v>
      </c>
      <c r="D750" s="7">
        <v>446.72</v>
      </c>
      <c r="E750" t="s">
        <v>1197</v>
      </c>
      <c r="F750" s="29">
        <v>0.25</v>
      </c>
      <c r="G750" t="str">
        <f>IF(Table6[[#This Row],[InsuranceCoverage]], "Yes", "No")</f>
        <v>Yes</v>
      </c>
      <c r="H750" s="7">
        <f>Table6[[#This Row],[InsuranceCoverage]]*Table6[[#This Row],[TotalBill]]</f>
        <v>111.68</v>
      </c>
      <c r="I750" s="7">
        <f>Table6[[#This Row],[TotalBill]]-Table6[[#This Row],[InsuranceAmount]]</f>
        <v>335.04</v>
      </c>
      <c r="K750" s="7"/>
    </row>
    <row r="751" spans="1:11" x14ac:dyDescent="0.3">
      <c r="A751" t="s">
        <v>902</v>
      </c>
      <c r="B751" t="s">
        <v>1198</v>
      </c>
      <c r="C751" s="3" t="s">
        <v>1960</v>
      </c>
      <c r="D751" s="7">
        <v>411.6</v>
      </c>
      <c r="E751" t="s">
        <v>1192</v>
      </c>
      <c r="F751" s="29">
        <v>0.5</v>
      </c>
      <c r="G751" t="str">
        <f>IF(Table6[[#This Row],[InsuranceCoverage]], "Yes", "No")</f>
        <v>Yes</v>
      </c>
      <c r="H751" s="7">
        <f>Table6[[#This Row],[InsuranceCoverage]]*Table6[[#This Row],[TotalBill]]</f>
        <v>205.8</v>
      </c>
      <c r="I751" s="7">
        <f>Table6[[#This Row],[TotalBill]]-Table6[[#This Row],[InsuranceAmount]]</f>
        <v>205.8</v>
      </c>
      <c r="K751" s="7"/>
    </row>
    <row r="752" spans="1:11" x14ac:dyDescent="0.3">
      <c r="A752" t="s">
        <v>903</v>
      </c>
      <c r="B752" t="s">
        <v>1201</v>
      </c>
      <c r="C752" s="3" t="s">
        <v>1985</v>
      </c>
      <c r="D752" s="7">
        <v>446.85</v>
      </c>
      <c r="E752" t="s">
        <v>1192</v>
      </c>
      <c r="F752" s="29">
        <v>0.5</v>
      </c>
      <c r="G752" t="str">
        <f>IF(Table6[[#This Row],[InsuranceCoverage]], "Yes", "No")</f>
        <v>Yes</v>
      </c>
      <c r="H752" s="7">
        <f>Table6[[#This Row],[InsuranceCoverage]]*Table6[[#This Row],[TotalBill]]</f>
        <v>223.42500000000001</v>
      </c>
      <c r="I752" s="7">
        <f>Table6[[#This Row],[TotalBill]]-Table6[[#This Row],[InsuranceAmount]]</f>
        <v>223.42500000000001</v>
      </c>
      <c r="K752" s="7"/>
    </row>
    <row r="753" spans="1:11" x14ac:dyDescent="0.3">
      <c r="A753" t="s">
        <v>904</v>
      </c>
      <c r="B753" t="s">
        <v>1193</v>
      </c>
      <c r="C753" s="3" t="s">
        <v>1826</v>
      </c>
      <c r="D753" s="7">
        <v>340.27</v>
      </c>
      <c r="E753" t="s">
        <v>1197</v>
      </c>
      <c r="F753" s="29">
        <v>0</v>
      </c>
      <c r="G753" t="str">
        <f>IF(Table6[[#This Row],[InsuranceCoverage]], "Yes", "No")</f>
        <v>No</v>
      </c>
      <c r="H753" s="7">
        <f>Table6[[#This Row],[InsuranceCoverage]]*Table6[[#This Row],[TotalBill]]</f>
        <v>0</v>
      </c>
      <c r="I753" s="7">
        <f>Table6[[#This Row],[TotalBill]]-Table6[[#This Row],[InsuranceAmount]]</f>
        <v>340.27</v>
      </c>
      <c r="K753" s="7"/>
    </row>
    <row r="754" spans="1:11" x14ac:dyDescent="0.3">
      <c r="A754" t="s">
        <v>905</v>
      </c>
      <c r="B754" t="s">
        <v>1167</v>
      </c>
      <c r="C754" s="3" t="s">
        <v>1967</v>
      </c>
      <c r="D754" s="7">
        <v>417.74</v>
      </c>
      <c r="E754" t="s">
        <v>1195</v>
      </c>
      <c r="F754" s="29">
        <v>0.75</v>
      </c>
      <c r="G754" t="str">
        <f>IF(Table6[[#This Row],[InsuranceCoverage]], "Yes", "No")</f>
        <v>Yes</v>
      </c>
      <c r="H754" s="7">
        <f>Table6[[#This Row],[InsuranceCoverage]]*Table6[[#This Row],[TotalBill]]</f>
        <v>313.30500000000001</v>
      </c>
      <c r="I754" s="7">
        <f>Table6[[#This Row],[TotalBill]]-Table6[[#This Row],[InsuranceAmount]]</f>
        <v>104.435</v>
      </c>
      <c r="K754" s="7"/>
    </row>
    <row r="755" spans="1:11" x14ac:dyDescent="0.3">
      <c r="A755" t="s">
        <v>906</v>
      </c>
      <c r="B755" t="s">
        <v>1196</v>
      </c>
      <c r="C755" s="3" t="s">
        <v>1899</v>
      </c>
      <c r="D755" s="7">
        <v>107.09</v>
      </c>
      <c r="E755" t="s">
        <v>1192</v>
      </c>
      <c r="F755" s="29">
        <v>0.5</v>
      </c>
      <c r="G755" t="str">
        <f>IF(Table6[[#This Row],[InsuranceCoverage]], "Yes", "No")</f>
        <v>Yes</v>
      </c>
      <c r="H755" s="7">
        <f>Table6[[#This Row],[InsuranceCoverage]]*Table6[[#This Row],[TotalBill]]</f>
        <v>53.545000000000002</v>
      </c>
      <c r="I755" s="7">
        <f>Table6[[#This Row],[TotalBill]]-Table6[[#This Row],[InsuranceAmount]]</f>
        <v>53.545000000000002</v>
      </c>
      <c r="K755" s="7"/>
    </row>
    <row r="756" spans="1:11" x14ac:dyDescent="0.3">
      <c r="A756" t="s">
        <v>907</v>
      </c>
      <c r="B756" t="s">
        <v>1202</v>
      </c>
      <c r="C756" s="3" t="s">
        <v>1998</v>
      </c>
      <c r="D756" s="7">
        <v>416.86</v>
      </c>
      <c r="E756" t="s">
        <v>1195</v>
      </c>
      <c r="F756" s="29">
        <v>0</v>
      </c>
      <c r="G756" t="str">
        <f>IF(Table6[[#This Row],[InsuranceCoverage]], "Yes", "No")</f>
        <v>No</v>
      </c>
      <c r="H756" s="7">
        <f>Table6[[#This Row],[InsuranceCoverage]]*Table6[[#This Row],[TotalBill]]</f>
        <v>0</v>
      </c>
      <c r="I756" s="7">
        <f>Table6[[#This Row],[TotalBill]]-Table6[[#This Row],[InsuranceAmount]]</f>
        <v>416.86</v>
      </c>
      <c r="K756" s="7"/>
    </row>
    <row r="757" spans="1:11" x14ac:dyDescent="0.3">
      <c r="A757" t="s">
        <v>908</v>
      </c>
      <c r="B757" t="s">
        <v>1202</v>
      </c>
      <c r="C757" s="3" t="s">
        <v>2015</v>
      </c>
      <c r="D757" s="7">
        <v>437.51</v>
      </c>
      <c r="E757" t="s">
        <v>1195</v>
      </c>
      <c r="F757" s="29">
        <v>0.25</v>
      </c>
      <c r="G757" t="str">
        <f>IF(Table6[[#This Row],[InsuranceCoverage]], "Yes", "No")</f>
        <v>Yes</v>
      </c>
      <c r="H757" s="7">
        <f>Table6[[#This Row],[InsuranceCoverage]]*Table6[[#This Row],[TotalBill]]</f>
        <v>109.3775</v>
      </c>
      <c r="I757" s="7">
        <f>Table6[[#This Row],[TotalBill]]-Table6[[#This Row],[InsuranceAmount]]</f>
        <v>328.13249999999999</v>
      </c>
      <c r="K757" s="7"/>
    </row>
    <row r="758" spans="1:11" x14ac:dyDescent="0.3">
      <c r="A758" t="s">
        <v>909</v>
      </c>
      <c r="B758" t="s">
        <v>1167</v>
      </c>
      <c r="C758" s="3" t="s">
        <v>1985</v>
      </c>
      <c r="D758" s="7">
        <v>249.8</v>
      </c>
      <c r="E758" t="s">
        <v>1192</v>
      </c>
      <c r="F758" s="29">
        <v>0</v>
      </c>
      <c r="G758" t="str">
        <f>IF(Table6[[#This Row],[InsuranceCoverage]], "Yes", "No")</f>
        <v>No</v>
      </c>
      <c r="H758" s="7">
        <f>Table6[[#This Row],[InsuranceCoverage]]*Table6[[#This Row],[TotalBill]]</f>
        <v>0</v>
      </c>
      <c r="I758" s="7">
        <f>Table6[[#This Row],[TotalBill]]-Table6[[#This Row],[InsuranceAmount]]</f>
        <v>249.8</v>
      </c>
      <c r="K758" s="7"/>
    </row>
    <row r="759" spans="1:11" x14ac:dyDescent="0.3">
      <c r="A759" t="s">
        <v>910</v>
      </c>
      <c r="B759" t="s">
        <v>1193</v>
      </c>
      <c r="C759" s="3" t="s">
        <v>1729</v>
      </c>
      <c r="D759" s="7">
        <v>100</v>
      </c>
      <c r="E759" t="s">
        <v>1192</v>
      </c>
      <c r="F759" s="29">
        <v>0.8</v>
      </c>
      <c r="G759" t="str">
        <f>IF(Table6[[#This Row],[InsuranceCoverage]], "Yes", "No")</f>
        <v>Yes</v>
      </c>
      <c r="H759" s="7">
        <f>Table6[[#This Row],[InsuranceCoverage]]*Table6[[#This Row],[TotalBill]]</f>
        <v>80</v>
      </c>
      <c r="I759" s="7">
        <f>Table6[[#This Row],[TotalBill]]-Table6[[#This Row],[InsuranceAmount]]</f>
        <v>20</v>
      </c>
      <c r="K759" s="7"/>
    </row>
    <row r="760" spans="1:11" x14ac:dyDescent="0.3">
      <c r="A760" t="s">
        <v>911</v>
      </c>
      <c r="B760" t="s">
        <v>1198</v>
      </c>
      <c r="C760" s="3" t="s">
        <v>1815</v>
      </c>
      <c r="D760" s="7">
        <v>347.45</v>
      </c>
      <c r="E760" t="s">
        <v>1197</v>
      </c>
      <c r="F760" s="29">
        <v>0.5</v>
      </c>
      <c r="G760" t="str">
        <f>IF(Table6[[#This Row],[InsuranceCoverage]], "Yes", "No")</f>
        <v>Yes</v>
      </c>
      <c r="H760" s="7">
        <f>Table6[[#This Row],[InsuranceCoverage]]*Table6[[#This Row],[TotalBill]]</f>
        <v>173.72499999999999</v>
      </c>
      <c r="I760" s="7">
        <f>Table6[[#This Row],[TotalBill]]-Table6[[#This Row],[InsuranceAmount]]</f>
        <v>173.72499999999999</v>
      </c>
      <c r="K760" s="7"/>
    </row>
    <row r="761" spans="1:11" x14ac:dyDescent="0.3">
      <c r="A761" t="s">
        <v>912</v>
      </c>
      <c r="B761" t="s">
        <v>1201</v>
      </c>
      <c r="C761" s="3" t="s">
        <v>1896</v>
      </c>
      <c r="D761" s="7">
        <v>428.09</v>
      </c>
      <c r="E761" t="s">
        <v>1197</v>
      </c>
      <c r="F761" s="29">
        <v>0.75</v>
      </c>
      <c r="G761" t="str">
        <f>IF(Table6[[#This Row],[InsuranceCoverage]], "Yes", "No")</f>
        <v>Yes</v>
      </c>
      <c r="H761" s="7">
        <f>Table6[[#This Row],[InsuranceCoverage]]*Table6[[#This Row],[TotalBill]]</f>
        <v>321.0675</v>
      </c>
      <c r="I761" s="7">
        <f>Table6[[#This Row],[TotalBill]]-Table6[[#This Row],[InsuranceAmount]]</f>
        <v>107.02249999999998</v>
      </c>
      <c r="K761" s="7"/>
    </row>
    <row r="762" spans="1:11" x14ac:dyDescent="0.3">
      <c r="A762" t="s">
        <v>913</v>
      </c>
      <c r="B762" t="s">
        <v>1201</v>
      </c>
      <c r="C762" s="3" t="s">
        <v>2016</v>
      </c>
      <c r="D762" s="7">
        <v>434.18</v>
      </c>
      <c r="E762" t="s">
        <v>1197</v>
      </c>
      <c r="F762" s="29">
        <v>0.5</v>
      </c>
      <c r="G762" t="str">
        <f>IF(Table6[[#This Row],[InsuranceCoverage]], "Yes", "No")</f>
        <v>Yes</v>
      </c>
      <c r="H762" s="7">
        <f>Table6[[#This Row],[InsuranceCoverage]]*Table6[[#This Row],[TotalBill]]</f>
        <v>217.09</v>
      </c>
      <c r="I762" s="7">
        <f>Table6[[#This Row],[TotalBill]]-Table6[[#This Row],[InsuranceAmount]]</f>
        <v>217.09</v>
      </c>
      <c r="K762" s="7"/>
    </row>
    <row r="763" spans="1:11" x14ac:dyDescent="0.3">
      <c r="A763" t="s">
        <v>914</v>
      </c>
      <c r="B763" t="s">
        <v>1196</v>
      </c>
      <c r="C763" s="3" t="s">
        <v>1984</v>
      </c>
      <c r="D763" s="7">
        <v>442.55</v>
      </c>
      <c r="E763" t="s">
        <v>1192</v>
      </c>
      <c r="F763" s="29">
        <v>0.5</v>
      </c>
      <c r="G763" t="str">
        <f>IF(Table6[[#This Row],[InsuranceCoverage]], "Yes", "No")</f>
        <v>Yes</v>
      </c>
      <c r="H763" s="7">
        <f>Table6[[#This Row],[InsuranceCoverage]]*Table6[[#This Row],[TotalBill]]</f>
        <v>221.27500000000001</v>
      </c>
      <c r="I763" s="7">
        <f>Table6[[#This Row],[TotalBill]]-Table6[[#This Row],[InsuranceAmount]]</f>
        <v>221.27500000000001</v>
      </c>
      <c r="K763" s="7"/>
    </row>
    <row r="764" spans="1:11" x14ac:dyDescent="0.3">
      <c r="A764" t="s">
        <v>915</v>
      </c>
      <c r="B764" t="s">
        <v>1167</v>
      </c>
      <c r="C764" s="3" t="s">
        <v>1782</v>
      </c>
      <c r="D764" s="7">
        <v>432.89</v>
      </c>
      <c r="E764" t="s">
        <v>1197</v>
      </c>
      <c r="F764" s="29">
        <v>0.25</v>
      </c>
      <c r="G764" t="str">
        <f>IF(Table6[[#This Row],[InsuranceCoverage]], "Yes", "No")</f>
        <v>Yes</v>
      </c>
      <c r="H764" s="7">
        <f>Table6[[#This Row],[InsuranceCoverage]]*Table6[[#This Row],[TotalBill]]</f>
        <v>108.2225</v>
      </c>
      <c r="I764" s="7">
        <f>Table6[[#This Row],[TotalBill]]-Table6[[#This Row],[InsuranceAmount]]</f>
        <v>324.66750000000002</v>
      </c>
      <c r="K764" s="7"/>
    </row>
    <row r="765" spans="1:11" x14ac:dyDescent="0.3">
      <c r="A765" t="s">
        <v>916</v>
      </c>
      <c r="B765" t="s">
        <v>1202</v>
      </c>
      <c r="C765" s="3" t="s">
        <v>2010</v>
      </c>
      <c r="D765" s="7">
        <v>111.73</v>
      </c>
      <c r="E765" t="s">
        <v>1192</v>
      </c>
      <c r="F765" s="29">
        <v>0.75</v>
      </c>
      <c r="G765" t="str">
        <f>IF(Table6[[#This Row],[InsuranceCoverage]], "Yes", "No")</f>
        <v>Yes</v>
      </c>
      <c r="H765" s="7">
        <f>Table6[[#This Row],[InsuranceCoverage]]*Table6[[#This Row],[TotalBill]]</f>
        <v>83.797499999999999</v>
      </c>
      <c r="I765" s="7">
        <f>Table6[[#This Row],[TotalBill]]-Table6[[#This Row],[InsuranceAmount]]</f>
        <v>27.932500000000005</v>
      </c>
      <c r="K765" s="7"/>
    </row>
    <row r="766" spans="1:11" x14ac:dyDescent="0.3">
      <c r="A766" t="s">
        <v>917</v>
      </c>
      <c r="B766" t="s">
        <v>1198</v>
      </c>
      <c r="C766" s="3" t="s">
        <v>1697</v>
      </c>
      <c r="D766" s="7">
        <v>220.32</v>
      </c>
      <c r="E766" t="s">
        <v>1195</v>
      </c>
      <c r="F766" s="29">
        <v>0.25</v>
      </c>
      <c r="G766" t="str">
        <f>IF(Table6[[#This Row],[InsuranceCoverage]], "Yes", "No")</f>
        <v>Yes</v>
      </c>
      <c r="H766" s="7">
        <f>Table6[[#This Row],[InsuranceCoverage]]*Table6[[#This Row],[TotalBill]]</f>
        <v>55.08</v>
      </c>
      <c r="I766" s="7">
        <f>Table6[[#This Row],[TotalBill]]-Table6[[#This Row],[InsuranceAmount]]</f>
        <v>165.24</v>
      </c>
      <c r="K766" s="7"/>
    </row>
    <row r="767" spans="1:11" x14ac:dyDescent="0.3">
      <c r="A767" t="s">
        <v>918</v>
      </c>
      <c r="B767" t="s">
        <v>1167</v>
      </c>
      <c r="C767" s="3" t="s">
        <v>1895</v>
      </c>
      <c r="D767" s="7">
        <v>122.44</v>
      </c>
      <c r="E767" t="s">
        <v>1197</v>
      </c>
      <c r="F767" s="29">
        <v>0</v>
      </c>
      <c r="G767" t="str">
        <f>IF(Table6[[#This Row],[InsuranceCoverage]], "Yes", "No")</f>
        <v>No</v>
      </c>
      <c r="H767" s="7">
        <f>Table6[[#This Row],[InsuranceCoverage]]*Table6[[#This Row],[TotalBill]]</f>
        <v>0</v>
      </c>
      <c r="I767" s="7">
        <f>Table6[[#This Row],[TotalBill]]-Table6[[#This Row],[InsuranceAmount]]</f>
        <v>122.44</v>
      </c>
      <c r="K767" s="7"/>
    </row>
    <row r="768" spans="1:11" x14ac:dyDescent="0.3">
      <c r="A768" t="s">
        <v>919</v>
      </c>
      <c r="B768" t="s">
        <v>1198</v>
      </c>
      <c r="C768" s="3" t="s">
        <v>1704</v>
      </c>
      <c r="D768" s="7">
        <v>112.46</v>
      </c>
      <c r="E768" t="s">
        <v>1197</v>
      </c>
      <c r="F768" s="29">
        <v>0.25</v>
      </c>
      <c r="G768" t="str">
        <f>IF(Table6[[#This Row],[InsuranceCoverage]], "Yes", "No")</f>
        <v>Yes</v>
      </c>
      <c r="H768" s="7">
        <f>Table6[[#This Row],[InsuranceCoverage]]*Table6[[#This Row],[TotalBill]]</f>
        <v>28.114999999999998</v>
      </c>
      <c r="I768" s="7">
        <f>Table6[[#This Row],[TotalBill]]-Table6[[#This Row],[InsuranceAmount]]</f>
        <v>84.344999999999999</v>
      </c>
      <c r="K768" s="7"/>
    </row>
    <row r="769" spans="1:11" x14ac:dyDescent="0.3">
      <c r="A769" t="s">
        <v>920</v>
      </c>
      <c r="B769" t="s">
        <v>1196</v>
      </c>
      <c r="C769" s="3" t="s">
        <v>2017</v>
      </c>
      <c r="D769" s="7">
        <v>264.74</v>
      </c>
      <c r="E769" t="s">
        <v>1192</v>
      </c>
      <c r="F769" s="29">
        <v>0.75</v>
      </c>
      <c r="G769" t="str">
        <f>IF(Table6[[#This Row],[InsuranceCoverage]], "Yes", "No")</f>
        <v>Yes</v>
      </c>
      <c r="H769" s="7">
        <f>Table6[[#This Row],[InsuranceCoverage]]*Table6[[#This Row],[TotalBill]]</f>
        <v>198.55500000000001</v>
      </c>
      <c r="I769" s="7">
        <f>Table6[[#This Row],[TotalBill]]-Table6[[#This Row],[InsuranceAmount]]</f>
        <v>66.185000000000002</v>
      </c>
      <c r="K769" s="7"/>
    </row>
    <row r="770" spans="1:11" x14ac:dyDescent="0.3">
      <c r="A770" t="s">
        <v>921</v>
      </c>
      <c r="B770" t="s">
        <v>1198</v>
      </c>
      <c r="C770" s="3" t="s">
        <v>1896</v>
      </c>
      <c r="D770" s="7">
        <v>308.61</v>
      </c>
      <c r="E770" t="s">
        <v>1197</v>
      </c>
      <c r="F770" s="29">
        <v>0</v>
      </c>
      <c r="G770" t="str">
        <f>IF(Table6[[#This Row],[InsuranceCoverage]], "Yes", "No")</f>
        <v>No</v>
      </c>
      <c r="H770" s="7">
        <f>Table6[[#This Row],[InsuranceCoverage]]*Table6[[#This Row],[TotalBill]]</f>
        <v>0</v>
      </c>
      <c r="I770" s="7">
        <f>Table6[[#This Row],[TotalBill]]-Table6[[#This Row],[InsuranceAmount]]</f>
        <v>308.61</v>
      </c>
      <c r="K770" s="7"/>
    </row>
    <row r="771" spans="1:11" x14ac:dyDescent="0.3">
      <c r="A771" t="s">
        <v>922</v>
      </c>
      <c r="B771" t="s">
        <v>1167</v>
      </c>
      <c r="C771" s="3" t="s">
        <v>1750</v>
      </c>
      <c r="D771" s="7">
        <v>164.94</v>
      </c>
      <c r="E771" t="s">
        <v>1197</v>
      </c>
      <c r="F771" s="29">
        <v>0.25</v>
      </c>
      <c r="G771" t="str">
        <f>IF(Table6[[#This Row],[InsuranceCoverage]], "Yes", "No")</f>
        <v>Yes</v>
      </c>
      <c r="H771" s="7">
        <f>Table6[[#This Row],[InsuranceCoverage]]*Table6[[#This Row],[TotalBill]]</f>
        <v>41.234999999999999</v>
      </c>
      <c r="I771" s="7">
        <f>Table6[[#This Row],[TotalBill]]-Table6[[#This Row],[InsuranceAmount]]</f>
        <v>123.705</v>
      </c>
      <c r="K771" s="7"/>
    </row>
    <row r="772" spans="1:11" x14ac:dyDescent="0.3">
      <c r="A772" t="s">
        <v>923</v>
      </c>
      <c r="B772" t="s">
        <v>1193</v>
      </c>
      <c r="C772" s="3" t="s">
        <v>2006</v>
      </c>
      <c r="D772" s="7">
        <v>479.55</v>
      </c>
      <c r="E772" t="s">
        <v>1197</v>
      </c>
      <c r="F772" s="29">
        <v>0.75</v>
      </c>
      <c r="G772" t="str">
        <f>IF(Table6[[#This Row],[InsuranceCoverage]], "Yes", "No")</f>
        <v>Yes</v>
      </c>
      <c r="H772" s="7">
        <f>Table6[[#This Row],[InsuranceCoverage]]*Table6[[#This Row],[TotalBill]]</f>
        <v>359.66250000000002</v>
      </c>
      <c r="I772" s="7">
        <f>Table6[[#This Row],[TotalBill]]-Table6[[#This Row],[InsuranceAmount]]</f>
        <v>119.88749999999999</v>
      </c>
      <c r="K772" s="7"/>
    </row>
    <row r="773" spans="1:11" x14ac:dyDescent="0.3">
      <c r="A773" t="s">
        <v>924</v>
      </c>
      <c r="B773" t="s">
        <v>1201</v>
      </c>
      <c r="C773" s="3" t="s">
        <v>1759</v>
      </c>
      <c r="D773" s="7">
        <v>436.99</v>
      </c>
      <c r="E773" t="s">
        <v>1192</v>
      </c>
      <c r="F773" s="29">
        <v>0.5</v>
      </c>
      <c r="G773" t="str">
        <f>IF(Table6[[#This Row],[InsuranceCoverage]], "Yes", "No")</f>
        <v>Yes</v>
      </c>
      <c r="H773" s="7">
        <f>Table6[[#This Row],[InsuranceCoverage]]*Table6[[#This Row],[TotalBill]]</f>
        <v>218.495</v>
      </c>
      <c r="I773" s="7">
        <f>Table6[[#This Row],[TotalBill]]-Table6[[#This Row],[InsuranceAmount]]</f>
        <v>218.495</v>
      </c>
      <c r="K773" s="7"/>
    </row>
    <row r="774" spans="1:11" x14ac:dyDescent="0.3">
      <c r="A774" t="s">
        <v>925</v>
      </c>
      <c r="B774" t="s">
        <v>1202</v>
      </c>
      <c r="C774" s="3" t="s">
        <v>1827</v>
      </c>
      <c r="D774" s="7">
        <v>386.55</v>
      </c>
      <c r="E774" t="s">
        <v>1195</v>
      </c>
      <c r="F774" s="29">
        <v>0.75</v>
      </c>
      <c r="G774" t="str">
        <f>IF(Table6[[#This Row],[InsuranceCoverage]], "Yes", "No")</f>
        <v>Yes</v>
      </c>
      <c r="H774" s="7">
        <f>Table6[[#This Row],[InsuranceCoverage]]*Table6[[#This Row],[TotalBill]]</f>
        <v>289.91250000000002</v>
      </c>
      <c r="I774" s="7">
        <f>Table6[[#This Row],[TotalBill]]-Table6[[#This Row],[InsuranceAmount]]</f>
        <v>96.637499999999989</v>
      </c>
      <c r="K774" s="7"/>
    </row>
    <row r="775" spans="1:11" x14ac:dyDescent="0.3">
      <c r="A775" t="s">
        <v>926</v>
      </c>
      <c r="B775" t="s">
        <v>1196</v>
      </c>
      <c r="C775" s="3" t="s">
        <v>1850</v>
      </c>
      <c r="D775" s="7">
        <v>191.22</v>
      </c>
      <c r="E775" t="s">
        <v>1192</v>
      </c>
      <c r="F775" s="29">
        <v>0.25</v>
      </c>
      <c r="G775" t="str">
        <f>IF(Table6[[#This Row],[InsuranceCoverage]], "Yes", "No")</f>
        <v>Yes</v>
      </c>
      <c r="H775" s="7">
        <f>Table6[[#This Row],[InsuranceCoverage]]*Table6[[#This Row],[TotalBill]]</f>
        <v>47.805</v>
      </c>
      <c r="I775" s="7">
        <f>Table6[[#This Row],[TotalBill]]-Table6[[#This Row],[InsuranceAmount]]</f>
        <v>143.41499999999999</v>
      </c>
      <c r="K775" s="7"/>
    </row>
    <row r="776" spans="1:11" x14ac:dyDescent="0.3">
      <c r="A776" t="s">
        <v>927</v>
      </c>
      <c r="B776" t="s">
        <v>1196</v>
      </c>
      <c r="C776" s="3" t="s">
        <v>1862</v>
      </c>
      <c r="D776" s="7">
        <v>132.12</v>
      </c>
      <c r="E776" t="s">
        <v>1197</v>
      </c>
      <c r="F776" s="29">
        <v>0.5</v>
      </c>
      <c r="G776" t="str">
        <f>IF(Table6[[#This Row],[InsuranceCoverage]], "Yes", "No")</f>
        <v>Yes</v>
      </c>
      <c r="H776" s="7">
        <f>Table6[[#This Row],[InsuranceCoverage]]*Table6[[#This Row],[TotalBill]]</f>
        <v>66.06</v>
      </c>
      <c r="I776" s="7">
        <f>Table6[[#This Row],[TotalBill]]-Table6[[#This Row],[InsuranceAmount]]</f>
        <v>66.06</v>
      </c>
      <c r="K776" s="7"/>
    </row>
    <row r="777" spans="1:11" x14ac:dyDescent="0.3">
      <c r="A777" t="s">
        <v>928</v>
      </c>
      <c r="B777" t="s">
        <v>1167</v>
      </c>
      <c r="C777" s="3" t="s">
        <v>1693</v>
      </c>
      <c r="D777" s="7">
        <v>442.92</v>
      </c>
      <c r="E777" t="s">
        <v>1197</v>
      </c>
      <c r="F777" s="29">
        <v>0</v>
      </c>
      <c r="G777" t="str">
        <f>IF(Table6[[#This Row],[InsuranceCoverage]], "Yes", "No")</f>
        <v>No</v>
      </c>
      <c r="H777" s="7">
        <f>Table6[[#This Row],[InsuranceCoverage]]*Table6[[#This Row],[TotalBill]]</f>
        <v>0</v>
      </c>
      <c r="I777" s="7">
        <f>Table6[[#This Row],[TotalBill]]-Table6[[#This Row],[InsuranceAmount]]</f>
        <v>442.92</v>
      </c>
      <c r="K777" s="7"/>
    </row>
    <row r="778" spans="1:11" x14ac:dyDescent="0.3">
      <c r="A778" t="s">
        <v>929</v>
      </c>
      <c r="B778" t="s">
        <v>1193</v>
      </c>
      <c r="C778" s="3" t="s">
        <v>1894</v>
      </c>
      <c r="D778" s="7">
        <v>352.59</v>
      </c>
      <c r="E778" t="s">
        <v>1192</v>
      </c>
      <c r="F778" s="29">
        <v>0</v>
      </c>
      <c r="G778" t="str">
        <f>IF(Table6[[#This Row],[InsuranceCoverage]], "Yes", "No")</f>
        <v>No</v>
      </c>
      <c r="H778" s="7">
        <f>Table6[[#This Row],[InsuranceCoverage]]*Table6[[#This Row],[TotalBill]]</f>
        <v>0</v>
      </c>
      <c r="I778" s="7">
        <f>Table6[[#This Row],[TotalBill]]-Table6[[#This Row],[InsuranceAmount]]</f>
        <v>352.59</v>
      </c>
      <c r="K778" s="7"/>
    </row>
    <row r="779" spans="1:11" x14ac:dyDescent="0.3">
      <c r="A779" t="s">
        <v>930</v>
      </c>
      <c r="B779" t="s">
        <v>1201</v>
      </c>
      <c r="C779" s="3" t="s">
        <v>2018</v>
      </c>
      <c r="D779" s="7">
        <v>353.76</v>
      </c>
      <c r="E779" t="s">
        <v>1197</v>
      </c>
      <c r="F779" s="29">
        <v>0.5</v>
      </c>
      <c r="G779" t="str">
        <f>IF(Table6[[#This Row],[InsuranceCoverage]], "Yes", "No")</f>
        <v>Yes</v>
      </c>
      <c r="H779" s="7">
        <f>Table6[[#This Row],[InsuranceCoverage]]*Table6[[#This Row],[TotalBill]]</f>
        <v>176.88</v>
      </c>
      <c r="I779" s="7">
        <f>Table6[[#This Row],[TotalBill]]-Table6[[#This Row],[InsuranceAmount]]</f>
        <v>176.88</v>
      </c>
      <c r="K779" s="7"/>
    </row>
    <row r="780" spans="1:11" x14ac:dyDescent="0.3">
      <c r="A780" t="s">
        <v>931</v>
      </c>
      <c r="B780" t="s">
        <v>1193</v>
      </c>
      <c r="C780" s="3" t="s">
        <v>1913</v>
      </c>
      <c r="D780" s="7">
        <v>65.61</v>
      </c>
      <c r="E780" t="s">
        <v>1197</v>
      </c>
      <c r="F780" s="29">
        <v>0.5</v>
      </c>
      <c r="G780" t="str">
        <f>IF(Table6[[#This Row],[InsuranceCoverage]], "Yes", "No")</f>
        <v>Yes</v>
      </c>
      <c r="H780" s="7">
        <f>Table6[[#This Row],[InsuranceCoverage]]*Table6[[#This Row],[TotalBill]]</f>
        <v>32.805</v>
      </c>
      <c r="I780" s="7">
        <f>Table6[[#This Row],[TotalBill]]-Table6[[#This Row],[InsuranceAmount]]</f>
        <v>32.805</v>
      </c>
      <c r="K780" s="7"/>
    </row>
    <row r="781" spans="1:11" x14ac:dyDescent="0.3">
      <c r="A781" t="s">
        <v>932</v>
      </c>
      <c r="B781" t="s">
        <v>1198</v>
      </c>
      <c r="C781" s="3" t="s">
        <v>1752</v>
      </c>
      <c r="D781" s="7">
        <v>152.13</v>
      </c>
      <c r="E781" t="s">
        <v>1197</v>
      </c>
      <c r="F781" s="29">
        <v>0</v>
      </c>
      <c r="G781" t="str">
        <f>IF(Table6[[#This Row],[InsuranceCoverage]], "Yes", "No")</f>
        <v>No</v>
      </c>
      <c r="H781" s="7">
        <f>Table6[[#This Row],[InsuranceCoverage]]*Table6[[#This Row],[TotalBill]]</f>
        <v>0</v>
      </c>
      <c r="I781" s="7">
        <f>Table6[[#This Row],[TotalBill]]-Table6[[#This Row],[InsuranceAmount]]</f>
        <v>152.13</v>
      </c>
      <c r="K781" s="7"/>
    </row>
    <row r="782" spans="1:11" x14ac:dyDescent="0.3">
      <c r="A782" t="s">
        <v>933</v>
      </c>
      <c r="B782" t="s">
        <v>1193</v>
      </c>
      <c r="C782" s="3" t="s">
        <v>1808</v>
      </c>
      <c r="D782" s="7">
        <v>394.29</v>
      </c>
      <c r="E782" t="s">
        <v>1192</v>
      </c>
      <c r="F782" s="29">
        <v>0.75</v>
      </c>
      <c r="G782" t="str">
        <f>IF(Table6[[#This Row],[InsuranceCoverage]], "Yes", "No")</f>
        <v>Yes</v>
      </c>
      <c r="H782" s="7">
        <f>Table6[[#This Row],[InsuranceCoverage]]*Table6[[#This Row],[TotalBill]]</f>
        <v>295.71750000000003</v>
      </c>
      <c r="I782" s="7">
        <f>Table6[[#This Row],[TotalBill]]-Table6[[#This Row],[InsuranceAmount]]</f>
        <v>98.572499999999991</v>
      </c>
      <c r="K782" s="7"/>
    </row>
    <row r="783" spans="1:11" x14ac:dyDescent="0.3">
      <c r="A783" t="s">
        <v>934</v>
      </c>
      <c r="B783" t="s">
        <v>1213</v>
      </c>
      <c r="C783" s="3" t="s">
        <v>1690</v>
      </c>
      <c r="D783" s="7">
        <v>50</v>
      </c>
      <c r="E783" t="s">
        <v>1197</v>
      </c>
      <c r="F783" s="29">
        <v>1</v>
      </c>
      <c r="G783" t="str">
        <f>IF(Table6[[#This Row],[InsuranceCoverage]], "Yes", "No")</f>
        <v>Yes</v>
      </c>
      <c r="H783" s="7">
        <f>Table6[[#This Row],[InsuranceCoverage]]*Table6[[#This Row],[TotalBill]]</f>
        <v>50</v>
      </c>
      <c r="I783" s="7">
        <f>Table6[[#This Row],[TotalBill]]-Table6[[#This Row],[InsuranceAmount]]</f>
        <v>0</v>
      </c>
      <c r="K783" s="7"/>
    </row>
    <row r="784" spans="1:11" x14ac:dyDescent="0.3">
      <c r="A784" t="s">
        <v>935</v>
      </c>
      <c r="B784" t="s">
        <v>1198</v>
      </c>
      <c r="C784" s="3" t="s">
        <v>1926</v>
      </c>
      <c r="D784" s="7">
        <v>187.22</v>
      </c>
      <c r="E784" t="s">
        <v>1197</v>
      </c>
      <c r="F784" s="29">
        <v>0.25</v>
      </c>
      <c r="G784" t="str">
        <f>IF(Table6[[#This Row],[InsuranceCoverage]], "Yes", "No")</f>
        <v>Yes</v>
      </c>
      <c r="H784" s="7">
        <f>Table6[[#This Row],[InsuranceCoverage]]*Table6[[#This Row],[TotalBill]]</f>
        <v>46.805</v>
      </c>
      <c r="I784" s="7">
        <f>Table6[[#This Row],[TotalBill]]-Table6[[#This Row],[InsuranceAmount]]</f>
        <v>140.41499999999999</v>
      </c>
      <c r="K784" s="7"/>
    </row>
    <row r="785" spans="1:11" x14ac:dyDescent="0.3">
      <c r="A785" t="s">
        <v>936</v>
      </c>
      <c r="B785" t="s">
        <v>1201</v>
      </c>
      <c r="C785" s="3" t="s">
        <v>1931</v>
      </c>
      <c r="D785" s="7">
        <v>454.32</v>
      </c>
      <c r="E785" t="s">
        <v>1195</v>
      </c>
      <c r="F785" s="29">
        <v>0.5</v>
      </c>
      <c r="G785" t="str">
        <f>IF(Table6[[#This Row],[InsuranceCoverage]], "Yes", "No")</f>
        <v>Yes</v>
      </c>
      <c r="H785" s="7">
        <f>Table6[[#This Row],[InsuranceCoverage]]*Table6[[#This Row],[TotalBill]]</f>
        <v>227.16</v>
      </c>
      <c r="I785" s="7">
        <f>Table6[[#This Row],[TotalBill]]-Table6[[#This Row],[InsuranceAmount]]</f>
        <v>227.16</v>
      </c>
      <c r="K785" s="7"/>
    </row>
    <row r="786" spans="1:11" x14ac:dyDescent="0.3">
      <c r="A786" t="s">
        <v>937</v>
      </c>
      <c r="B786" t="s">
        <v>1193</v>
      </c>
      <c r="C786" s="3" t="s">
        <v>1949</v>
      </c>
      <c r="D786" s="7">
        <v>180.32</v>
      </c>
      <c r="E786" t="s">
        <v>1195</v>
      </c>
      <c r="F786" s="29">
        <v>0.5</v>
      </c>
      <c r="G786" t="str">
        <f>IF(Table6[[#This Row],[InsuranceCoverage]], "Yes", "No")</f>
        <v>Yes</v>
      </c>
      <c r="H786" s="7">
        <f>Table6[[#This Row],[InsuranceCoverage]]*Table6[[#This Row],[TotalBill]]</f>
        <v>90.16</v>
      </c>
      <c r="I786" s="7">
        <f>Table6[[#This Row],[TotalBill]]-Table6[[#This Row],[InsuranceAmount]]</f>
        <v>90.16</v>
      </c>
      <c r="K786" s="7"/>
    </row>
    <row r="787" spans="1:11" x14ac:dyDescent="0.3">
      <c r="A787" t="s">
        <v>938</v>
      </c>
      <c r="B787" t="s">
        <v>1167</v>
      </c>
      <c r="C787" s="3" t="s">
        <v>1883</v>
      </c>
      <c r="D787" s="7">
        <v>330.64</v>
      </c>
      <c r="E787" t="s">
        <v>1192</v>
      </c>
      <c r="F787" s="29">
        <v>0.75</v>
      </c>
      <c r="G787" t="str">
        <f>IF(Table6[[#This Row],[InsuranceCoverage]], "Yes", "No")</f>
        <v>Yes</v>
      </c>
      <c r="H787" s="7">
        <f>Table6[[#This Row],[InsuranceCoverage]]*Table6[[#This Row],[TotalBill]]</f>
        <v>247.98</v>
      </c>
      <c r="I787" s="7">
        <f>Table6[[#This Row],[TotalBill]]-Table6[[#This Row],[InsuranceAmount]]</f>
        <v>82.66</v>
      </c>
      <c r="K787" s="7"/>
    </row>
    <row r="788" spans="1:11" x14ac:dyDescent="0.3">
      <c r="A788" t="s">
        <v>939</v>
      </c>
      <c r="B788" t="s">
        <v>1167</v>
      </c>
      <c r="C788" s="3" t="s">
        <v>1778</v>
      </c>
      <c r="D788" s="7">
        <v>341.34</v>
      </c>
      <c r="E788" t="s">
        <v>1197</v>
      </c>
      <c r="F788" s="29">
        <v>0.5</v>
      </c>
      <c r="G788" t="str">
        <f>IF(Table6[[#This Row],[InsuranceCoverage]], "Yes", "No")</f>
        <v>Yes</v>
      </c>
      <c r="H788" s="7">
        <f>Table6[[#This Row],[InsuranceCoverage]]*Table6[[#This Row],[TotalBill]]</f>
        <v>170.67</v>
      </c>
      <c r="I788" s="7">
        <f>Table6[[#This Row],[TotalBill]]-Table6[[#This Row],[InsuranceAmount]]</f>
        <v>170.67</v>
      </c>
      <c r="K788" s="7"/>
    </row>
    <row r="789" spans="1:11" x14ac:dyDescent="0.3">
      <c r="A789" t="s">
        <v>940</v>
      </c>
      <c r="B789" t="s">
        <v>1167</v>
      </c>
      <c r="C789" s="3" t="s">
        <v>1926</v>
      </c>
      <c r="D789" s="7">
        <v>93.65</v>
      </c>
      <c r="E789" t="s">
        <v>1195</v>
      </c>
      <c r="F789" s="29">
        <v>0.5</v>
      </c>
      <c r="G789" t="str">
        <f>IF(Table6[[#This Row],[InsuranceCoverage]], "Yes", "No")</f>
        <v>Yes</v>
      </c>
      <c r="H789" s="7">
        <f>Table6[[#This Row],[InsuranceCoverage]]*Table6[[#This Row],[TotalBill]]</f>
        <v>46.825000000000003</v>
      </c>
      <c r="I789" s="7">
        <f>Table6[[#This Row],[TotalBill]]-Table6[[#This Row],[InsuranceAmount]]</f>
        <v>46.825000000000003</v>
      </c>
      <c r="K789" s="7"/>
    </row>
    <row r="790" spans="1:11" x14ac:dyDescent="0.3">
      <c r="A790" t="s">
        <v>941</v>
      </c>
      <c r="B790" t="s">
        <v>1196</v>
      </c>
      <c r="C790" s="3" t="s">
        <v>1850</v>
      </c>
      <c r="D790" s="7">
        <v>456.25</v>
      </c>
      <c r="E790" t="s">
        <v>1197</v>
      </c>
      <c r="F790" s="29">
        <v>0.5</v>
      </c>
      <c r="G790" t="str">
        <f>IF(Table6[[#This Row],[InsuranceCoverage]], "Yes", "No")</f>
        <v>Yes</v>
      </c>
      <c r="H790" s="7">
        <f>Table6[[#This Row],[InsuranceCoverage]]*Table6[[#This Row],[TotalBill]]</f>
        <v>228.125</v>
      </c>
      <c r="I790" s="7">
        <f>Table6[[#This Row],[TotalBill]]-Table6[[#This Row],[InsuranceAmount]]</f>
        <v>228.125</v>
      </c>
      <c r="K790" s="7"/>
    </row>
    <row r="791" spans="1:11" x14ac:dyDescent="0.3">
      <c r="A791" t="s">
        <v>942</v>
      </c>
      <c r="B791" t="s">
        <v>1198</v>
      </c>
      <c r="C791" s="3" t="s">
        <v>1902</v>
      </c>
      <c r="D791" s="7">
        <v>486.91</v>
      </c>
      <c r="E791" t="s">
        <v>1197</v>
      </c>
      <c r="F791" s="29">
        <v>0.75</v>
      </c>
      <c r="G791" t="str">
        <f>IF(Table6[[#This Row],[InsuranceCoverage]], "Yes", "No")</f>
        <v>Yes</v>
      </c>
      <c r="H791" s="7">
        <f>Table6[[#This Row],[InsuranceCoverage]]*Table6[[#This Row],[TotalBill]]</f>
        <v>365.1825</v>
      </c>
      <c r="I791" s="7">
        <f>Table6[[#This Row],[TotalBill]]-Table6[[#This Row],[InsuranceAmount]]</f>
        <v>121.72750000000002</v>
      </c>
      <c r="K791" s="7"/>
    </row>
    <row r="792" spans="1:11" x14ac:dyDescent="0.3">
      <c r="A792" t="s">
        <v>943</v>
      </c>
      <c r="B792" t="s">
        <v>1193</v>
      </c>
      <c r="C792" s="3" t="s">
        <v>1872</v>
      </c>
      <c r="D792" s="7">
        <v>432.96</v>
      </c>
      <c r="E792" t="s">
        <v>1197</v>
      </c>
      <c r="F792" s="29">
        <v>0</v>
      </c>
      <c r="G792" t="str">
        <f>IF(Table6[[#This Row],[InsuranceCoverage]], "Yes", "No")</f>
        <v>No</v>
      </c>
      <c r="H792" s="7">
        <f>Table6[[#This Row],[InsuranceCoverage]]*Table6[[#This Row],[TotalBill]]</f>
        <v>0</v>
      </c>
      <c r="I792" s="7">
        <f>Table6[[#This Row],[TotalBill]]-Table6[[#This Row],[InsuranceAmount]]</f>
        <v>432.96</v>
      </c>
      <c r="K792" s="7"/>
    </row>
    <row r="793" spans="1:11" x14ac:dyDescent="0.3">
      <c r="A793" t="s">
        <v>944</v>
      </c>
      <c r="B793" t="s">
        <v>1202</v>
      </c>
      <c r="C793" s="3" t="s">
        <v>2019</v>
      </c>
      <c r="D793" s="7">
        <v>299.83999999999997</v>
      </c>
      <c r="E793" t="s">
        <v>1192</v>
      </c>
      <c r="F793" s="29">
        <v>0.75</v>
      </c>
      <c r="G793" t="str">
        <f>IF(Table6[[#This Row],[InsuranceCoverage]], "Yes", "No")</f>
        <v>Yes</v>
      </c>
      <c r="H793" s="7">
        <f>Table6[[#This Row],[InsuranceCoverage]]*Table6[[#This Row],[TotalBill]]</f>
        <v>224.88</v>
      </c>
      <c r="I793" s="7">
        <f>Table6[[#This Row],[TotalBill]]-Table6[[#This Row],[InsuranceAmount]]</f>
        <v>74.95999999999998</v>
      </c>
      <c r="K793" s="7"/>
    </row>
    <row r="794" spans="1:11" x14ac:dyDescent="0.3">
      <c r="A794" t="s">
        <v>945</v>
      </c>
      <c r="B794" t="s">
        <v>1201</v>
      </c>
      <c r="C794" s="3" t="s">
        <v>1861</v>
      </c>
      <c r="D794" s="7">
        <v>193.02</v>
      </c>
      <c r="E794" t="s">
        <v>1197</v>
      </c>
      <c r="F794" s="29">
        <v>0.25</v>
      </c>
      <c r="G794" t="str">
        <f>IF(Table6[[#This Row],[InsuranceCoverage]], "Yes", "No")</f>
        <v>Yes</v>
      </c>
      <c r="H794" s="7">
        <f>Table6[[#This Row],[InsuranceCoverage]]*Table6[[#This Row],[TotalBill]]</f>
        <v>48.255000000000003</v>
      </c>
      <c r="I794" s="7">
        <f>Table6[[#This Row],[TotalBill]]-Table6[[#This Row],[InsuranceAmount]]</f>
        <v>144.76500000000001</v>
      </c>
      <c r="K794" s="7"/>
    </row>
    <row r="795" spans="1:11" x14ac:dyDescent="0.3">
      <c r="A795" t="s">
        <v>946</v>
      </c>
      <c r="B795" t="s">
        <v>1193</v>
      </c>
      <c r="C795" s="3" t="s">
        <v>2020</v>
      </c>
      <c r="D795" s="7">
        <v>74.510000000000005</v>
      </c>
      <c r="E795" t="s">
        <v>1192</v>
      </c>
      <c r="F795" s="29">
        <v>0.75</v>
      </c>
      <c r="G795" t="str">
        <f>IF(Table6[[#This Row],[InsuranceCoverage]], "Yes", "No")</f>
        <v>Yes</v>
      </c>
      <c r="H795" s="7">
        <f>Table6[[#This Row],[InsuranceCoverage]]*Table6[[#This Row],[TotalBill]]</f>
        <v>55.882500000000007</v>
      </c>
      <c r="I795" s="7">
        <f>Table6[[#This Row],[TotalBill]]-Table6[[#This Row],[InsuranceAmount]]</f>
        <v>18.627499999999998</v>
      </c>
      <c r="K795" s="7"/>
    </row>
    <row r="796" spans="1:11" x14ac:dyDescent="0.3">
      <c r="A796" t="s">
        <v>947</v>
      </c>
      <c r="B796" t="s">
        <v>1196</v>
      </c>
      <c r="C796" s="3" t="s">
        <v>1739</v>
      </c>
      <c r="D796" s="7">
        <v>438.45</v>
      </c>
      <c r="E796" t="s">
        <v>1192</v>
      </c>
      <c r="F796" s="29">
        <v>0.5</v>
      </c>
      <c r="G796" t="str">
        <f>IF(Table6[[#This Row],[InsuranceCoverage]], "Yes", "No")</f>
        <v>Yes</v>
      </c>
      <c r="H796" s="7">
        <f>Table6[[#This Row],[InsuranceCoverage]]*Table6[[#This Row],[TotalBill]]</f>
        <v>219.22499999999999</v>
      </c>
      <c r="I796" s="7">
        <f>Table6[[#This Row],[TotalBill]]-Table6[[#This Row],[InsuranceAmount]]</f>
        <v>219.22499999999999</v>
      </c>
      <c r="K796" s="7"/>
    </row>
    <row r="797" spans="1:11" x14ac:dyDescent="0.3">
      <c r="A797" t="s">
        <v>948</v>
      </c>
      <c r="B797" t="s">
        <v>1202</v>
      </c>
      <c r="C797" s="3" t="s">
        <v>1766</v>
      </c>
      <c r="D797" s="7">
        <v>232.55</v>
      </c>
      <c r="E797" t="s">
        <v>1197</v>
      </c>
      <c r="F797" s="29">
        <v>0.5</v>
      </c>
      <c r="G797" t="str">
        <f>IF(Table6[[#This Row],[InsuranceCoverage]], "Yes", "No")</f>
        <v>Yes</v>
      </c>
      <c r="H797" s="7">
        <f>Table6[[#This Row],[InsuranceCoverage]]*Table6[[#This Row],[TotalBill]]</f>
        <v>116.27500000000001</v>
      </c>
      <c r="I797" s="7">
        <f>Table6[[#This Row],[TotalBill]]-Table6[[#This Row],[InsuranceAmount]]</f>
        <v>116.27500000000001</v>
      </c>
      <c r="K797" s="7"/>
    </row>
    <row r="798" spans="1:11" x14ac:dyDescent="0.3">
      <c r="A798" t="s">
        <v>949</v>
      </c>
      <c r="B798" t="s">
        <v>1167</v>
      </c>
      <c r="C798" s="3" t="s">
        <v>1950</v>
      </c>
      <c r="D798" s="7">
        <v>66.81</v>
      </c>
      <c r="E798" t="s">
        <v>1192</v>
      </c>
      <c r="F798" s="29">
        <v>0.25</v>
      </c>
      <c r="G798" t="str">
        <f>IF(Table6[[#This Row],[InsuranceCoverage]], "Yes", "No")</f>
        <v>Yes</v>
      </c>
      <c r="H798" s="7">
        <f>Table6[[#This Row],[InsuranceCoverage]]*Table6[[#This Row],[TotalBill]]</f>
        <v>16.702500000000001</v>
      </c>
      <c r="I798" s="7">
        <f>Table6[[#This Row],[TotalBill]]-Table6[[#This Row],[InsuranceAmount]]</f>
        <v>50.107500000000002</v>
      </c>
      <c r="K798" s="7"/>
    </row>
    <row r="799" spans="1:11" x14ac:dyDescent="0.3">
      <c r="A799" t="s">
        <v>950</v>
      </c>
      <c r="B799" t="s">
        <v>1202</v>
      </c>
      <c r="C799" s="3" t="s">
        <v>1901</v>
      </c>
      <c r="D799" s="7">
        <v>434.55</v>
      </c>
      <c r="E799" t="s">
        <v>1197</v>
      </c>
      <c r="F799" s="29">
        <v>0.25</v>
      </c>
      <c r="G799" t="str">
        <f>IF(Table6[[#This Row],[InsuranceCoverage]], "Yes", "No")</f>
        <v>Yes</v>
      </c>
      <c r="H799" s="7">
        <f>Table6[[#This Row],[InsuranceCoverage]]*Table6[[#This Row],[TotalBill]]</f>
        <v>108.6375</v>
      </c>
      <c r="I799" s="7">
        <f>Table6[[#This Row],[TotalBill]]-Table6[[#This Row],[InsuranceAmount]]</f>
        <v>325.91250000000002</v>
      </c>
      <c r="K799" s="7"/>
    </row>
    <row r="800" spans="1:11" x14ac:dyDescent="0.3">
      <c r="A800" t="s">
        <v>951</v>
      </c>
      <c r="B800" t="s">
        <v>1198</v>
      </c>
      <c r="C800" s="3" t="s">
        <v>1780</v>
      </c>
      <c r="D800" s="7">
        <v>425.05</v>
      </c>
      <c r="E800" t="s">
        <v>1195</v>
      </c>
      <c r="F800" s="29">
        <v>0.25</v>
      </c>
      <c r="G800" t="str">
        <f>IF(Table6[[#This Row],[InsuranceCoverage]], "Yes", "No")</f>
        <v>Yes</v>
      </c>
      <c r="H800" s="7">
        <f>Table6[[#This Row],[InsuranceCoverage]]*Table6[[#This Row],[TotalBill]]</f>
        <v>106.2625</v>
      </c>
      <c r="I800" s="7">
        <f>Table6[[#This Row],[TotalBill]]-Table6[[#This Row],[InsuranceAmount]]</f>
        <v>318.78750000000002</v>
      </c>
      <c r="K800" s="7"/>
    </row>
    <row r="801" spans="1:11" x14ac:dyDescent="0.3">
      <c r="A801" t="s">
        <v>952</v>
      </c>
      <c r="B801" t="s">
        <v>1202</v>
      </c>
      <c r="C801" s="3" t="s">
        <v>1866</v>
      </c>
      <c r="D801" s="7">
        <v>248.24</v>
      </c>
      <c r="E801" t="s">
        <v>1197</v>
      </c>
      <c r="F801" s="29">
        <v>0.75</v>
      </c>
      <c r="G801" t="str">
        <f>IF(Table6[[#This Row],[InsuranceCoverage]], "Yes", "No")</f>
        <v>Yes</v>
      </c>
      <c r="H801" s="7">
        <f>Table6[[#This Row],[InsuranceCoverage]]*Table6[[#This Row],[TotalBill]]</f>
        <v>186.18</v>
      </c>
      <c r="I801" s="7">
        <f>Table6[[#This Row],[TotalBill]]-Table6[[#This Row],[InsuranceAmount]]</f>
        <v>62.06</v>
      </c>
      <c r="K801" s="7"/>
    </row>
    <row r="802" spans="1:11" x14ac:dyDescent="0.3">
      <c r="A802" t="s">
        <v>953</v>
      </c>
      <c r="B802" t="s">
        <v>1198</v>
      </c>
      <c r="C802" s="3" t="s">
        <v>2021</v>
      </c>
      <c r="D802" s="7">
        <v>359.65</v>
      </c>
      <c r="E802" t="s">
        <v>1197</v>
      </c>
      <c r="F802" s="29">
        <v>0.75</v>
      </c>
      <c r="G802" t="str">
        <f>IF(Table6[[#This Row],[InsuranceCoverage]], "Yes", "No")</f>
        <v>Yes</v>
      </c>
      <c r="H802" s="7">
        <f>Table6[[#This Row],[InsuranceCoverage]]*Table6[[#This Row],[TotalBill]]</f>
        <v>269.73749999999995</v>
      </c>
      <c r="I802" s="7">
        <f>Table6[[#This Row],[TotalBill]]-Table6[[#This Row],[InsuranceAmount]]</f>
        <v>89.912500000000023</v>
      </c>
      <c r="K802" s="7"/>
    </row>
    <row r="803" spans="1:11" x14ac:dyDescent="0.3">
      <c r="A803" t="s">
        <v>954</v>
      </c>
      <c r="B803" t="s">
        <v>1196</v>
      </c>
      <c r="C803" s="3" t="s">
        <v>2022</v>
      </c>
      <c r="D803" s="7">
        <v>286.41000000000003</v>
      </c>
      <c r="E803" t="s">
        <v>1197</v>
      </c>
      <c r="F803" s="29">
        <v>0.25</v>
      </c>
      <c r="G803" t="str">
        <f>IF(Table6[[#This Row],[InsuranceCoverage]], "Yes", "No")</f>
        <v>Yes</v>
      </c>
      <c r="H803" s="7">
        <f>Table6[[#This Row],[InsuranceCoverage]]*Table6[[#This Row],[TotalBill]]</f>
        <v>71.602500000000006</v>
      </c>
      <c r="I803" s="7">
        <f>Table6[[#This Row],[TotalBill]]-Table6[[#This Row],[InsuranceAmount]]</f>
        <v>214.8075</v>
      </c>
      <c r="K803" s="7"/>
    </row>
    <row r="804" spans="1:11" x14ac:dyDescent="0.3">
      <c r="A804" t="s">
        <v>955</v>
      </c>
      <c r="B804" t="s">
        <v>1193</v>
      </c>
      <c r="C804" s="3" t="s">
        <v>1724</v>
      </c>
      <c r="D804" s="7">
        <v>368.88</v>
      </c>
      <c r="E804" t="s">
        <v>1195</v>
      </c>
      <c r="F804" s="29">
        <v>0.75</v>
      </c>
      <c r="G804" t="str">
        <f>IF(Table6[[#This Row],[InsuranceCoverage]], "Yes", "No")</f>
        <v>Yes</v>
      </c>
      <c r="H804" s="7">
        <f>Table6[[#This Row],[InsuranceCoverage]]*Table6[[#This Row],[TotalBill]]</f>
        <v>276.65999999999997</v>
      </c>
      <c r="I804" s="7">
        <f>Table6[[#This Row],[TotalBill]]-Table6[[#This Row],[InsuranceAmount]]</f>
        <v>92.220000000000027</v>
      </c>
      <c r="K804" s="7"/>
    </row>
    <row r="805" spans="1:11" x14ac:dyDescent="0.3">
      <c r="A805" t="s">
        <v>956</v>
      </c>
      <c r="B805" t="s">
        <v>1198</v>
      </c>
      <c r="C805" s="3" t="s">
        <v>2023</v>
      </c>
      <c r="D805" s="7">
        <v>164.3</v>
      </c>
      <c r="E805" t="s">
        <v>1197</v>
      </c>
      <c r="F805" s="29">
        <v>0.75</v>
      </c>
      <c r="G805" t="str">
        <f>IF(Table6[[#This Row],[InsuranceCoverage]], "Yes", "No")</f>
        <v>Yes</v>
      </c>
      <c r="H805" s="7">
        <f>Table6[[#This Row],[InsuranceCoverage]]*Table6[[#This Row],[TotalBill]]</f>
        <v>123.22500000000001</v>
      </c>
      <c r="I805" s="7">
        <f>Table6[[#This Row],[TotalBill]]-Table6[[#This Row],[InsuranceAmount]]</f>
        <v>41.075000000000003</v>
      </c>
      <c r="K805" s="7"/>
    </row>
    <row r="806" spans="1:11" x14ac:dyDescent="0.3">
      <c r="A806" t="s">
        <v>957</v>
      </c>
      <c r="B806" t="s">
        <v>1201</v>
      </c>
      <c r="C806" s="3" t="s">
        <v>2024</v>
      </c>
      <c r="D806" s="7">
        <v>124.48</v>
      </c>
      <c r="E806" t="s">
        <v>1197</v>
      </c>
      <c r="F806" s="29">
        <v>0.75</v>
      </c>
      <c r="G806" t="str">
        <f>IF(Table6[[#This Row],[InsuranceCoverage]], "Yes", "No")</f>
        <v>Yes</v>
      </c>
      <c r="H806" s="7">
        <f>Table6[[#This Row],[InsuranceCoverage]]*Table6[[#This Row],[TotalBill]]</f>
        <v>93.36</v>
      </c>
      <c r="I806" s="7">
        <f>Table6[[#This Row],[TotalBill]]-Table6[[#This Row],[InsuranceAmount]]</f>
        <v>31.120000000000005</v>
      </c>
      <c r="K806" s="7"/>
    </row>
    <row r="807" spans="1:11" x14ac:dyDescent="0.3">
      <c r="A807" t="s">
        <v>958</v>
      </c>
      <c r="B807" t="s">
        <v>1198</v>
      </c>
      <c r="C807" s="3" t="s">
        <v>1904</v>
      </c>
      <c r="D807" s="7">
        <v>345.8</v>
      </c>
      <c r="E807" t="s">
        <v>1197</v>
      </c>
      <c r="F807" s="29">
        <v>0.75</v>
      </c>
      <c r="G807" t="str">
        <f>IF(Table6[[#This Row],[InsuranceCoverage]], "Yes", "No")</f>
        <v>Yes</v>
      </c>
      <c r="H807" s="7">
        <f>Table6[[#This Row],[InsuranceCoverage]]*Table6[[#This Row],[TotalBill]]</f>
        <v>259.35000000000002</v>
      </c>
      <c r="I807" s="7">
        <f>Table6[[#This Row],[TotalBill]]-Table6[[#This Row],[InsuranceAmount]]</f>
        <v>86.449999999999989</v>
      </c>
      <c r="K807" s="7"/>
    </row>
    <row r="808" spans="1:11" x14ac:dyDescent="0.3">
      <c r="A808" t="s">
        <v>959</v>
      </c>
      <c r="B808" t="s">
        <v>1202</v>
      </c>
      <c r="C808" s="3" t="s">
        <v>2025</v>
      </c>
      <c r="D808" s="7">
        <v>65.36</v>
      </c>
      <c r="E808" t="s">
        <v>1192</v>
      </c>
      <c r="F808" s="29">
        <v>0.25</v>
      </c>
      <c r="G808" t="str">
        <f>IF(Table6[[#This Row],[InsuranceCoverage]], "Yes", "No")</f>
        <v>Yes</v>
      </c>
      <c r="H808" s="7">
        <f>Table6[[#This Row],[InsuranceCoverage]]*Table6[[#This Row],[TotalBill]]</f>
        <v>16.34</v>
      </c>
      <c r="I808" s="7">
        <f>Table6[[#This Row],[TotalBill]]-Table6[[#This Row],[InsuranceAmount]]</f>
        <v>49.019999999999996</v>
      </c>
      <c r="K808" s="7"/>
    </row>
    <row r="809" spans="1:11" x14ac:dyDescent="0.3">
      <c r="A809" t="s">
        <v>960</v>
      </c>
      <c r="B809" t="s">
        <v>1198</v>
      </c>
      <c r="C809" s="3" t="s">
        <v>1927</v>
      </c>
      <c r="D809" s="7">
        <v>319.2</v>
      </c>
      <c r="E809" t="s">
        <v>1197</v>
      </c>
      <c r="F809" s="29">
        <v>0.5</v>
      </c>
      <c r="G809" t="str">
        <f>IF(Table6[[#This Row],[InsuranceCoverage]], "Yes", "No")</f>
        <v>Yes</v>
      </c>
      <c r="H809" s="7">
        <f>Table6[[#This Row],[InsuranceCoverage]]*Table6[[#This Row],[TotalBill]]</f>
        <v>159.6</v>
      </c>
      <c r="I809" s="7">
        <f>Table6[[#This Row],[TotalBill]]-Table6[[#This Row],[InsuranceAmount]]</f>
        <v>159.6</v>
      </c>
      <c r="K809" s="7"/>
    </row>
    <row r="810" spans="1:11" x14ac:dyDescent="0.3">
      <c r="A810" t="s">
        <v>961</v>
      </c>
      <c r="B810" t="s">
        <v>1196</v>
      </c>
      <c r="C810" s="3" t="s">
        <v>1897</v>
      </c>
      <c r="D810" s="7">
        <v>306.32</v>
      </c>
      <c r="E810" t="s">
        <v>1195</v>
      </c>
      <c r="F810" s="29">
        <v>0.5</v>
      </c>
      <c r="G810" t="str">
        <f>IF(Table6[[#This Row],[InsuranceCoverage]], "Yes", "No")</f>
        <v>Yes</v>
      </c>
      <c r="H810" s="7">
        <f>Table6[[#This Row],[InsuranceCoverage]]*Table6[[#This Row],[TotalBill]]</f>
        <v>153.16</v>
      </c>
      <c r="I810" s="7">
        <f>Table6[[#This Row],[TotalBill]]-Table6[[#This Row],[InsuranceAmount]]</f>
        <v>153.16</v>
      </c>
      <c r="K810" s="7"/>
    </row>
    <row r="811" spans="1:11" x14ac:dyDescent="0.3">
      <c r="A811" t="s">
        <v>962</v>
      </c>
      <c r="B811" t="s">
        <v>1167</v>
      </c>
      <c r="C811" s="3" t="s">
        <v>1789</v>
      </c>
      <c r="D811" s="7">
        <v>412.26</v>
      </c>
      <c r="E811" t="s">
        <v>1195</v>
      </c>
      <c r="F811" s="29">
        <v>0.25</v>
      </c>
      <c r="G811" t="str">
        <f>IF(Table6[[#This Row],[InsuranceCoverage]], "Yes", "No")</f>
        <v>Yes</v>
      </c>
      <c r="H811" s="7">
        <f>Table6[[#This Row],[InsuranceCoverage]]*Table6[[#This Row],[TotalBill]]</f>
        <v>103.065</v>
      </c>
      <c r="I811" s="7">
        <f>Table6[[#This Row],[TotalBill]]-Table6[[#This Row],[InsuranceAmount]]</f>
        <v>309.19499999999999</v>
      </c>
      <c r="K811" s="7"/>
    </row>
    <row r="812" spans="1:11" x14ac:dyDescent="0.3">
      <c r="A812" t="s">
        <v>963</v>
      </c>
      <c r="B812" t="s">
        <v>1193</v>
      </c>
      <c r="C812" s="3" t="s">
        <v>1707</v>
      </c>
      <c r="D812" s="7">
        <v>243.82</v>
      </c>
      <c r="E812" t="s">
        <v>1197</v>
      </c>
      <c r="F812" s="29">
        <v>0.75</v>
      </c>
      <c r="G812" t="str">
        <f>IF(Table6[[#This Row],[InsuranceCoverage]], "Yes", "No")</f>
        <v>Yes</v>
      </c>
      <c r="H812" s="7">
        <f>Table6[[#This Row],[InsuranceCoverage]]*Table6[[#This Row],[TotalBill]]</f>
        <v>182.86500000000001</v>
      </c>
      <c r="I812" s="7">
        <f>Table6[[#This Row],[TotalBill]]-Table6[[#This Row],[InsuranceAmount]]</f>
        <v>60.954999999999984</v>
      </c>
      <c r="K812" s="7"/>
    </row>
    <row r="813" spans="1:11" x14ac:dyDescent="0.3">
      <c r="A813" t="s">
        <v>964</v>
      </c>
      <c r="B813" t="s">
        <v>1196</v>
      </c>
      <c r="C813" s="3" t="s">
        <v>2009</v>
      </c>
      <c r="D813" s="7">
        <v>286.23</v>
      </c>
      <c r="E813" t="s">
        <v>1192</v>
      </c>
      <c r="F813" s="29">
        <v>0.25</v>
      </c>
      <c r="G813" t="str">
        <f>IF(Table6[[#This Row],[InsuranceCoverage]], "Yes", "No")</f>
        <v>Yes</v>
      </c>
      <c r="H813" s="7">
        <f>Table6[[#This Row],[InsuranceCoverage]]*Table6[[#This Row],[TotalBill]]</f>
        <v>71.557500000000005</v>
      </c>
      <c r="I813" s="7">
        <f>Table6[[#This Row],[TotalBill]]-Table6[[#This Row],[InsuranceAmount]]</f>
        <v>214.67250000000001</v>
      </c>
      <c r="K813" s="7"/>
    </row>
    <row r="814" spans="1:11" x14ac:dyDescent="0.3">
      <c r="A814" t="s">
        <v>965</v>
      </c>
      <c r="B814" t="s">
        <v>1193</v>
      </c>
      <c r="C814" s="3" t="s">
        <v>1895</v>
      </c>
      <c r="D814" s="7">
        <v>322.77</v>
      </c>
      <c r="E814" t="s">
        <v>1197</v>
      </c>
      <c r="F814" s="29">
        <v>0.75</v>
      </c>
      <c r="G814" t="str">
        <f>IF(Table6[[#This Row],[InsuranceCoverage]], "Yes", "No")</f>
        <v>Yes</v>
      </c>
      <c r="H814" s="7">
        <f>Table6[[#This Row],[InsuranceCoverage]]*Table6[[#This Row],[TotalBill]]</f>
        <v>242.07749999999999</v>
      </c>
      <c r="I814" s="7">
        <f>Table6[[#This Row],[TotalBill]]-Table6[[#This Row],[InsuranceAmount]]</f>
        <v>80.692499999999995</v>
      </c>
      <c r="K814" s="7"/>
    </row>
    <row r="815" spans="1:11" x14ac:dyDescent="0.3">
      <c r="A815" t="s">
        <v>966</v>
      </c>
      <c r="B815" t="s">
        <v>1201</v>
      </c>
      <c r="C815" s="3" t="s">
        <v>1910</v>
      </c>
      <c r="D815" s="7">
        <v>274.16000000000003</v>
      </c>
      <c r="E815" t="s">
        <v>1197</v>
      </c>
      <c r="F815" s="29">
        <v>0.5</v>
      </c>
      <c r="G815" t="str">
        <f>IF(Table6[[#This Row],[InsuranceCoverage]], "Yes", "No")</f>
        <v>Yes</v>
      </c>
      <c r="H815" s="7">
        <f>Table6[[#This Row],[InsuranceCoverage]]*Table6[[#This Row],[TotalBill]]</f>
        <v>137.08000000000001</v>
      </c>
      <c r="I815" s="7">
        <f>Table6[[#This Row],[TotalBill]]-Table6[[#This Row],[InsuranceAmount]]</f>
        <v>137.08000000000001</v>
      </c>
      <c r="K815" s="7"/>
    </row>
    <row r="816" spans="1:11" x14ac:dyDescent="0.3">
      <c r="A816" t="s">
        <v>967</v>
      </c>
      <c r="B816" t="s">
        <v>1167</v>
      </c>
      <c r="C816" s="3" t="s">
        <v>1858</v>
      </c>
      <c r="D816" s="7">
        <v>413.86</v>
      </c>
      <c r="E816" t="s">
        <v>1195</v>
      </c>
      <c r="F816" s="29">
        <v>0</v>
      </c>
      <c r="G816" t="str">
        <f>IF(Table6[[#This Row],[InsuranceCoverage]], "Yes", "No")</f>
        <v>No</v>
      </c>
      <c r="H816" s="7">
        <f>Table6[[#This Row],[InsuranceCoverage]]*Table6[[#This Row],[TotalBill]]</f>
        <v>0</v>
      </c>
      <c r="I816" s="7">
        <f>Table6[[#This Row],[TotalBill]]-Table6[[#This Row],[InsuranceAmount]]</f>
        <v>413.86</v>
      </c>
      <c r="K816" s="7"/>
    </row>
    <row r="817" spans="1:11" x14ac:dyDescent="0.3">
      <c r="A817" t="s">
        <v>968</v>
      </c>
      <c r="B817" t="s">
        <v>1193</v>
      </c>
      <c r="C817" s="3" t="s">
        <v>1798</v>
      </c>
      <c r="D817" s="7">
        <v>263.75</v>
      </c>
      <c r="E817" t="s">
        <v>1197</v>
      </c>
      <c r="F817" s="29">
        <v>0.25</v>
      </c>
      <c r="G817" t="str">
        <f>IF(Table6[[#This Row],[InsuranceCoverage]], "Yes", "No")</f>
        <v>Yes</v>
      </c>
      <c r="H817" s="7">
        <f>Table6[[#This Row],[InsuranceCoverage]]*Table6[[#This Row],[TotalBill]]</f>
        <v>65.9375</v>
      </c>
      <c r="I817" s="7">
        <f>Table6[[#This Row],[TotalBill]]-Table6[[#This Row],[InsuranceAmount]]</f>
        <v>197.8125</v>
      </c>
      <c r="K817" s="7"/>
    </row>
    <row r="818" spans="1:11" x14ac:dyDescent="0.3">
      <c r="A818" t="s">
        <v>969</v>
      </c>
      <c r="B818" t="s">
        <v>1201</v>
      </c>
      <c r="C818" s="3" t="s">
        <v>1764</v>
      </c>
      <c r="D818" s="7">
        <v>289.08</v>
      </c>
      <c r="E818" t="s">
        <v>1195</v>
      </c>
      <c r="F818" s="29">
        <v>0.25</v>
      </c>
      <c r="G818" t="str">
        <f>IF(Table6[[#This Row],[InsuranceCoverage]], "Yes", "No")</f>
        <v>Yes</v>
      </c>
      <c r="H818" s="7">
        <f>Table6[[#This Row],[InsuranceCoverage]]*Table6[[#This Row],[TotalBill]]</f>
        <v>72.27</v>
      </c>
      <c r="I818" s="7">
        <f>Table6[[#This Row],[TotalBill]]-Table6[[#This Row],[InsuranceAmount]]</f>
        <v>216.81</v>
      </c>
      <c r="K818" s="7"/>
    </row>
    <row r="819" spans="1:11" x14ac:dyDescent="0.3">
      <c r="A819" t="s">
        <v>970</v>
      </c>
      <c r="B819" t="s">
        <v>1210</v>
      </c>
      <c r="C819" s="3" t="s">
        <v>1973</v>
      </c>
      <c r="D819" s="7">
        <v>80</v>
      </c>
      <c r="E819" t="s">
        <v>1197</v>
      </c>
      <c r="F819" s="29">
        <v>0.6</v>
      </c>
      <c r="G819" t="str">
        <f>IF(Table6[[#This Row],[InsuranceCoverage]], "Yes", "No")</f>
        <v>Yes</v>
      </c>
      <c r="H819" s="7">
        <f>Table6[[#This Row],[InsuranceCoverage]]*Table6[[#This Row],[TotalBill]]</f>
        <v>48</v>
      </c>
      <c r="I819" s="7">
        <f>Table6[[#This Row],[TotalBill]]-Table6[[#This Row],[InsuranceAmount]]</f>
        <v>32</v>
      </c>
      <c r="K819" s="7"/>
    </row>
    <row r="820" spans="1:11" x14ac:dyDescent="0.3">
      <c r="A820" t="s">
        <v>971</v>
      </c>
      <c r="B820" t="s">
        <v>1167</v>
      </c>
      <c r="C820" s="3" t="s">
        <v>1814</v>
      </c>
      <c r="D820" s="7">
        <v>155.58000000000001</v>
      </c>
      <c r="E820" t="s">
        <v>1197</v>
      </c>
      <c r="F820" s="29">
        <v>0</v>
      </c>
      <c r="G820" t="str">
        <f>IF(Table6[[#This Row],[InsuranceCoverage]], "Yes", "No")</f>
        <v>No</v>
      </c>
      <c r="H820" s="7">
        <f>Table6[[#This Row],[InsuranceCoverage]]*Table6[[#This Row],[TotalBill]]</f>
        <v>0</v>
      </c>
      <c r="I820" s="7">
        <f>Table6[[#This Row],[TotalBill]]-Table6[[#This Row],[InsuranceAmount]]</f>
        <v>155.58000000000001</v>
      </c>
      <c r="K820" s="7"/>
    </row>
    <row r="821" spans="1:11" x14ac:dyDescent="0.3">
      <c r="A821" t="s">
        <v>972</v>
      </c>
      <c r="B821" t="s">
        <v>1167</v>
      </c>
      <c r="C821" s="3" t="s">
        <v>1907</v>
      </c>
      <c r="D821" s="7">
        <v>141.30000000000001</v>
      </c>
      <c r="E821" t="s">
        <v>1192</v>
      </c>
      <c r="F821" s="29">
        <v>0.5</v>
      </c>
      <c r="G821" t="str">
        <f>IF(Table6[[#This Row],[InsuranceCoverage]], "Yes", "No")</f>
        <v>Yes</v>
      </c>
      <c r="H821" s="7">
        <f>Table6[[#This Row],[InsuranceCoverage]]*Table6[[#This Row],[TotalBill]]</f>
        <v>70.650000000000006</v>
      </c>
      <c r="I821" s="7">
        <f>Table6[[#This Row],[TotalBill]]-Table6[[#This Row],[InsuranceAmount]]</f>
        <v>70.650000000000006</v>
      </c>
      <c r="K821" s="7"/>
    </row>
    <row r="822" spans="1:11" x14ac:dyDescent="0.3">
      <c r="A822" t="s">
        <v>973</v>
      </c>
      <c r="B822" t="s">
        <v>1202</v>
      </c>
      <c r="C822" s="3" t="s">
        <v>1892</v>
      </c>
      <c r="D822" s="7">
        <v>107.9</v>
      </c>
      <c r="E822" t="s">
        <v>1197</v>
      </c>
      <c r="F822" s="29">
        <v>0.5</v>
      </c>
      <c r="G822" t="str">
        <f>IF(Table6[[#This Row],[InsuranceCoverage]], "Yes", "No")</f>
        <v>Yes</v>
      </c>
      <c r="H822" s="7">
        <f>Table6[[#This Row],[InsuranceCoverage]]*Table6[[#This Row],[TotalBill]]</f>
        <v>53.95</v>
      </c>
      <c r="I822" s="7">
        <f>Table6[[#This Row],[TotalBill]]-Table6[[#This Row],[InsuranceAmount]]</f>
        <v>53.95</v>
      </c>
      <c r="K822" s="7"/>
    </row>
    <row r="823" spans="1:11" x14ac:dyDescent="0.3">
      <c r="A823" t="s">
        <v>974</v>
      </c>
      <c r="B823" t="s">
        <v>1201</v>
      </c>
      <c r="C823" s="3" t="s">
        <v>1703</v>
      </c>
      <c r="D823" s="7">
        <v>392.9</v>
      </c>
      <c r="E823" t="s">
        <v>1195</v>
      </c>
      <c r="F823" s="29">
        <v>0</v>
      </c>
      <c r="G823" t="str">
        <f>IF(Table6[[#This Row],[InsuranceCoverage]], "Yes", "No")</f>
        <v>No</v>
      </c>
      <c r="H823" s="7">
        <f>Table6[[#This Row],[InsuranceCoverage]]*Table6[[#This Row],[TotalBill]]</f>
        <v>0</v>
      </c>
      <c r="I823" s="7">
        <f>Table6[[#This Row],[TotalBill]]-Table6[[#This Row],[InsuranceAmount]]</f>
        <v>392.9</v>
      </c>
      <c r="K823" s="7"/>
    </row>
    <row r="824" spans="1:11" x14ac:dyDescent="0.3">
      <c r="A824" t="s">
        <v>975</v>
      </c>
      <c r="B824" t="s">
        <v>1201</v>
      </c>
      <c r="C824" s="3" t="s">
        <v>1907</v>
      </c>
      <c r="D824" s="7">
        <v>170.64</v>
      </c>
      <c r="E824" t="s">
        <v>1192</v>
      </c>
      <c r="F824" s="29">
        <v>0.25</v>
      </c>
      <c r="G824" t="str">
        <f>IF(Table6[[#This Row],[InsuranceCoverage]], "Yes", "No")</f>
        <v>Yes</v>
      </c>
      <c r="H824" s="7">
        <f>Table6[[#This Row],[InsuranceCoverage]]*Table6[[#This Row],[TotalBill]]</f>
        <v>42.66</v>
      </c>
      <c r="I824" s="7">
        <f>Table6[[#This Row],[TotalBill]]-Table6[[#This Row],[InsuranceAmount]]</f>
        <v>127.97999999999999</v>
      </c>
      <c r="K824" s="7"/>
    </row>
    <row r="825" spans="1:11" x14ac:dyDescent="0.3">
      <c r="A825" t="s">
        <v>976</v>
      </c>
      <c r="B825" t="s">
        <v>1202</v>
      </c>
      <c r="C825" s="3" t="s">
        <v>1886</v>
      </c>
      <c r="D825" s="7">
        <v>444.95</v>
      </c>
      <c r="E825" t="s">
        <v>1197</v>
      </c>
      <c r="F825" s="29">
        <v>0.75</v>
      </c>
      <c r="G825" t="str">
        <f>IF(Table6[[#This Row],[InsuranceCoverage]], "Yes", "No")</f>
        <v>Yes</v>
      </c>
      <c r="H825" s="7">
        <f>Table6[[#This Row],[InsuranceCoverage]]*Table6[[#This Row],[TotalBill]]</f>
        <v>333.71249999999998</v>
      </c>
      <c r="I825" s="7">
        <f>Table6[[#This Row],[TotalBill]]-Table6[[#This Row],[InsuranceAmount]]</f>
        <v>111.23750000000001</v>
      </c>
      <c r="K825" s="7"/>
    </row>
    <row r="826" spans="1:11" x14ac:dyDescent="0.3">
      <c r="A826" t="s">
        <v>977</v>
      </c>
      <c r="B826" t="s">
        <v>1196</v>
      </c>
      <c r="C826" s="3" t="s">
        <v>1863</v>
      </c>
      <c r="D826" s="7">
        <v>476</v>
      </c>
      <c r="E826" t="s">
        <v>1197</v>
      </c>
      <c r="F826" s="29">
        <v>0.75</v>
      </c>
      <c r="G826" t="str">
        <f>IF(Table6[[#This Row],[InsuranceCoverage]], "Yes", "No")</f>
        <v>Yes</v>
      </c>
      <c r="H826" s="7">
        <f>Table6[[#This Row],[InsuranceCoverage]]*Table6[[#This Row],[TotalBill]]</f>
        <v>357</v>
      </c>
      <c r="I826" s="7">
        <f>Table6[[#This Row],[TotalBill]]-Table6[[#This Row],[InsuranceAmount]]</f>
        <v>119</v>
      </c>
      <c r="K826" s="7"/>
    </row>
    <row r="827" spans="1:11" x14ac:dyDescent="0.3">
      <c r="A827" t="s">
        <v>978</v>
      </c>
      <c r="B827" t="s">
        <v>1202</v>
      </c>
      <c r="C827" s="3" t="s">
        <v>1841</v>
      </c>
      <c r="D827" s="7">
        <v>67.59</v>
      </c>
      <c r="E827" t="s">
        <v>1192</v>
      </c>
      <c r="F827" s="29">
        <v>0</v>
      </c>
      <c r="G827" t="str">
        <f>IF(Table6[[#This Row],[InsuranceCoverage]], "Yes", "No")</f>
        <v>No</v>
      </c>
      <c r="H827" s="7">
        <f>Table6[[#This Row],[InsuranceCoverage]]*Table6[[#This Row],[TotalBill]]</f>
        <v>0</v>
      </c>
      <c r="I827" s="7">
        <f>Table6[[#This Row],[TotalBill]]-Table6[[#This Row],[InsuranceAmount]]</f>
        <v>67.59</v>
      </c>
      <c r="K827" s="7"/>
    </row>
    <row r="828" spans="1:11" x14ac:dyDescent="0.3">
      <c r="A828" t="s">
        <v>979</v>
      </c>
      <c r="B828" t="s">
        <v>1193</v>
      </c>
      <c r="C828" s="3" t="s">
        <v>2023</v>
      </c>
      <c r="D828" s="7">
        <v>182.53</v>
      </c>
      <c r="E828" t="s">
        <v>1195</v>
      </c>
      <c r="F828" s="29">
        <v>0.75</v>
      </c>
      <c r="G828" t="str">
        <f>IF(Table6[[#This Row],[InsuranceCoverage]], "Yes", "No")</f>
        <v>Yes</v>
      </c>
      <c r="H828" s="7">
        <f>Table6[[#This Row],[InsuranceCoverage]]*Table6[[#This Row],[TotalBill]]</f>
        <v>136.89750000000001</v>
      </c>
      <c r="I828" s="7">
        <f>Table6[[#This Row],[TotalBill]]-Table6[[#This Row],[InsuranceAmount]]</f>
        <v>45.632499999999993</v>
      </c>
      <c r="K828" s="7"/>
    </row>
    <row r="829" spans="1:11" x14ac:dyDescent="0.3">
      <c r="A829" t="s">
        <v>980</v>
      </c>
      <c r="B829" t="s">
        <v>1198</v>
      </c>
      <c r="C829" s="3" t="s">
        <v>1919</v>
      </c>
      <c r="D829" s="7">
        <v>371.24</v>
      </c>
      <c r="E829" t="s">
        <v>1197</v>
      </c>
      <c r="F829" s="29">
        <v>0.75</v>
      </c>
      <c r="G829" t="str">
        <f>IF(Table6[[#This Row],[InsuranceCoverage]], "Yes", "No")</f>
        <v>Yes</v>
      </c>
      <c r="H829" s="7">
        <f>Table6[[#This Row],[InsuranceCoverage]]*Table6[[#This Row],[TotalBill]]</f>
        <v>278.43</v>
      </c>
      <c r="I829" s="7">
        <f>Table6[[#This Row],[TotalBill]]-Table6[[#This Row],[InsuranceAmount]]</f>
        <v>92.81</v>
      </c>
      <c r="K829" s="7"/>
    </row>
    <row r="830" spans="1:11" x14ac:dyDescent="0.3">
      <c r="A830" t="s">
        <v>981</v>
      </c>
      <c r="B830" t="s">
        <v>1201</v>
      </c>
      <c r="C830" s="3" t="s">
        <v>1791</v>
      </c>
      <c r="D830" s="7">
        <v>371.61</v>
      </c>
      <c r="E830" t="s">
        <v>1197</v>
      </c>
      <c r="F830" s="29">
        <v>0.5</v>
      </c>
      <c r="G830" t="str">
        <f>IF(Table6[[#This Row],[InsuranceCoverage]], "Yes", "No")</f>
        <v>Yes</v>
      </c>
      <c r="H830" s="7">
        <f>Table6[[#This Row],[InsuranceCoverage]]*Table6[[#This Row],[TotalBill]]</f>
        <v>185.80500000000001</v>
      </c>
      <c r="I830" s="7">
        <f>Table6[[#This Row],[TotalBill]]-Table6[[#This Row],[InsuranceAmount]]</f>
        <v>185.80500000000001</v>
      </c>
      <c r="K830" s="7"/>
    </row>
    <row r="831" spans="1:11" x14ac:dyDescent="0.3">
      <c r="A831" t="s">
        <v>982</v>
      </c>
      <c r="B831" t="s">
        <v>1167</v>
      </c>
      <c r="C831" s="3" t="s">
        <v>1802</v>
      </c>
      <c r="D831" s="7">
        <v>94.07</v>
      </c>
      <c r="E831" t="s">
        <v>1192</v>
      </c>
      <c r="F831" s="29">
        <v>0.75</v>
      </c>
      <c r="G831" t="str">
        <f>IF(Table6[[#This Row],[InsuranceCoverage]], "Yes", "No")</f>
        <v>Yes</v>
      </c>
      <c r="H831" s="7">
        <f>Table6[[#This Row],[InsuranceCoverage]]*Table6[[#This Row],[TotalBill]]</f>
        <v>70.552499999999995</v>
      </c>
      <c r="I831" s="7">
        <f>Table6[[#This Row],[TotalBill]]-Table6[[#This Row],[InsuranceAmount]]</f>
        <v>23.517499999999998</v>
      </c>
      <c r="K831" s="7"/>
    </row>
    <row r="832" spans="1:11" x14ac:dyDescent="0.3">
      <c r="A832" t="s">
        <v>983</v>
      </c>
      <c r="B832" t="s">
        <v>1201</v>
      </c>
      <c r="C832" s="3" t="s">
        <v>1749</v>
      </c>
      <c r="D832" s="7">
        <v>393.42</v>
      </c>
      <c r="E832" t="s">
        <v>1195</v>
      </c>
      <c r="F832" s="29">
        <v>0.5</v>
      </c>
      <c r="G832" t="str">
        <f>IF(Table6[[#This Row],[InsuranceCoverage]], "Yes", "No")</f>
        <v>Yes</v>
      </c>
      <c r="H832" s="7">
        <f>Table6[[#This Row],[InsuranceCoverage]]*Table6[[#This Row],[TotalBill]]</f>
        <v>196.71</v>
      </c>
      <c r="I832" s="7">
        <f>Table6[[#This Row],[TotalBill]]-Table6[[#This Row],[InsuranceAmount]]</f>
        <v>196.71</v>
      </c>
      <c r="K832" s="7"/>
    </row>
    <row r="833" spans="1:11" x14ac:dyDescent="0.3">
      <c r="A833" t="s">
        <v>984</v>
      </c>
      <c r="B833" t="s">
        <v>1167</v>
      </c>
      <c r="C833" s="3" t="s">
        <v>2026</v>
      </c>
      <c r="D833" s="7">
        <v>359.1</v>
      </c>
      <c r="E833" t="s">
        <v>1197</v>
      </c>
      <c r="F833" s="29">
        <v>0.75</v>
      </c>
      <c r="G833" t="str">
        <f>IF(Table6[[#This Row],[InsuranceCoverage]], "Yes", "No")</f>
        <v>Yes</v>
      </c>
      <c r="H833" s="7">
        <f>Table6[[#This Row],[InsuranceCoverage]]*Table6[[#This Row],[TotalBill]]</f>
        <v>269.32500000000005</v>
      </c>
      <c r="I833" s="7">
        <f>Table6[[#This Row],[TotalBill]]-Table6[[#This Row],[InsuranceAmount]]</f>
        <v>89.774999999999977</v>
      </c>
      <c r="K833" s="7"/>
    </row>
    <row r="834" spans="1:11" x14ac:dyDescent="0.3">
      <c r="A834" t="s">
        <v>985</v>
      </c>
      <c r="B834" t="s">
        <v>1204</v>
      </c>
      <c r="C834" s="3" t="s">
        <v>1794</v>
      </c>
      <c r="D834" s="7">
        <v>60</v>
      </c>
      <c r="E834" t="s">
        <v>1197</v>
      </c>
      <c r="F834" s="29">
        <v>0.55000000000000004</v>
      </c>
      <c r="G834" t="str">
        <f>IF(Table6[[#This Row],[InsuranceCoverage]], "Yes", "No")</f>
        <v>Yes</v>
      </c>
      <c r="H834" s="7">
        <f>Table6[[#This Row],[InsuranceCoverage]]*Table6[[#This Row],[TotalBill]]</f>
        <v>33</v>
      </c>
      <c r="I834" s="7">
        <f>Table6[[#This Row],[TotalBill]]-Table6[[#This Row],[InsuranceAmount]]</f>
        <v>27</v>
      </c>
      <c r="K834" s="7"/>
    </row>
    <row r="835" spans="1:11" x14ac:dyDescent="0.3">
      <c r="A835" t="s">
        <v>986</v>
      </c>
      <c r="B835" t="s">
        <v>1167</v>
      </c>
      <c r="C835" s="3" t="s">
        <v>2027</v>
      </c>
      <c r="D835" s="7">
        <v>203.52</v>
      </c>
      <c r="E835" t="s">
        <v>1197</v>
      </c>
      <c r="F835" s="29">
        <v>0.5</v>
      </c>
      <c r="G835" t="str">
        <f>IF(Table6[[#This Row],[InsuranceCoverage]], "Yes", "No")</f>
        <v>Yes</v>
      </c>
      <c r="H835" s="7">
        <f>Table6[[#This Row],[InsuranceCoverage]]*Table6[[#This Row],[TotalBill]]</f>
        <v>101.76</v>
      </c>
      <c r="I835" s="7">
        <f>Table6[[#This Row],[TotalBill]]-Table6[[#This Row],[InsuranceAmount]]</f>
        <v>101.76</v>
      </c>
      <c r="K835" s="7"/>
    </row>
    <row r="836" spans="1:11" x14ac:dyDescent="0.3">
      <c r="A836" t="s">
        <v>987</v>
      </c>
      <c r="B836" t="s">
        <v>1202</v>
      </c>
      <c r="C836" s="3" t="s">
        <v>1916</v>
      </c>
      <c r="D836" s="7">
        <v>158.56</v>
      </c>
      <c r="E836" t="s">
        <v>1195</v>
      </c>
      <c r="F836" s="29">
        <v>0.25</v>
      </c>
      <c r="G836" t="str">
        <f>IF(Table6[[#This Row],[InsuranceCoverage]], "Yes", "No")</f>
        <v>Yes</v>
      </c>
      <c r="H836" s="7">
        <f>Table6[[#This Row],[InsuranceCoverage]]*Table6[[#This Row],[TotalBill]]</f>
        <v>39.64</v>
      </c>
      <c r="I836" s="7">
        <f>Table6[[#This Row],[TotalBill]]-Table6[[#This Row],[InsuranceAmount]]</f>
        <v>118.92</v>
      </c>
      <c r="K836" s="7"/>
    </row>
    <row r="837" spans="1:11" x14ac:dyDescent="0.3">
      <c r="A837" t="s">
        <v>988</v>
      </c>
      <c r="B837" t="s">
        <v>1202</v>
      </c>
      <c r="C837" s="3" t="s">
        <v>1881</v>
      </c>
      <c r="D837" s="7">
        <v>70.81</v>
      </c>
      <c r="E837" t="s">
        <v>1192</v>
      </c>
      <c r="F837" s="29">
        <v>0.5</v>
      </c>
      <c r="G837" t="str">
        <f>IF(Table6[[#This Row],[InsuranceCoverage]], "Yes", "No")</f>
        <v>Yes</v>
      </c>
      <c r="H837" s="7">
        <f>Table6[[#This Row],[InsuranceCoverage]]*Table6[[#This Row],[TotalBill]]</f>
        <v>35.405000000000001</v>
      </c>
      <c r="I837" s="7">
        <f>Table6[[#This Row],[TotalBill]]-Table6[[#This Row],[InsuranceAmount]]</f>
        <v>35.405000000000001</v>
      </c>
      <c r="K837" s="7"/>
    </row>
    <row r="838" spans="1:11" x14ac:dyDescent="0.3">
      <c r="A838" t="s">
        <v>989</v>
      </c>
      <c r="B838" t="s">
        <v>1196</v>
      </c>
      <c r="C838" s="3" t="s">
        <v>1994</v>
      </c>
      <c r="D838" s="7">
        <v>253.34</v>
      </c>
      <c r="E838" t="s">
        <v>1192</v>
      </c>
      <c r="F838" s="29">
        <v>0.25</v>
      </c>
      <c r="G838" t="str">
        <f>IF(Table6[[#This Row],[InsuranceCoverage]], "Yes", "No")</f>
        <v>Yes</v>
      </c>
      <c r="H838" s="7">
        <f>Table6[[#This Row],[InsuranceCoverage]]*Table6[[#This Row],[TotalBill]]</f>
        <v>63.335000000000001</v>
      </c>
      <c r="I838" s="7">
        <f>Table6[[#This Row],[TotalBill]]-Table6[[#This Row],[InsuranceAmount]]</f>
        <v>190.005</v>
      </c>
      <c r="K838" s="7"/>
    </row>
    <row r="839" spans="1:11" x14ac:dyDescent="0.3">
      <c r="A839" t="s">
        <v>990</v>
      </c>
      <c r="B839" t="s">
        <v>1201</v>
      </c>
      <c r="C839" s="3" t="s">
        <v>1714</v>
      </c>
      <c r="D839" s="7">
        <v>296.22000000000003</v>
      </c>
      <c r="E839" t="s">
        <v>1197</v>
      </c>
      <c r="F839" s="29">
        <v>0.25</v>
      </c>
      <c r="G839" t="str">
        <f>IF(Table6[[#This Row],[InsuranceCoverage]], "Yes", "No")</f>
        <v>Yes</v>
      </c>
      <c r="H839" s="7">
        <f>Table6[[#This Row],[InsuranceCoverage]]*Table6[[#This Row],[TotalBill]]</f>
        <v>74.055000000000007</v>
      </c>
      <c r="I839" s="7">
        <f>Table6[[#This Row],[TotalBill]]-Table6[[#This Row],[InsuranceAmount]]</f>
        <v>222.16500000000002</v>
      </c>
      <c r="K839" s="7"/>
    </row>
    <row r="840" spans="1:11" x14ac:dyDescent="0.3">
      <c r="A840" t="s">
        <v>991</v>
      </c>
      <c r="B840" t="s">
        <v>1167</v>
      </c>
      <c r="C840" s="3" t="s">
        <v>1746</v>
      </c>
      <c r="D840" s="7">
        <v>123.66</v>
      </c>
      <c r="E840" t="s">
        <v>1197</v>
      </c>
      <c r="F840" s="29">
        <v>0.75</v>
      </c>
      <c r="G840" t="str">
        <f>IF(Table6[[#This Row],[InsuranceCoverage]], "Yes", "No")</f>
        <v>Yes</v>
      </c>
      <c r="H840" s="7">
        <f>Table6[[#This Row],[InsuranceCoverage]]*Table6[[#This Row],[TotalBill]]</f>
        <v>92.745000000000005</v>
      </c>
      <c r="I840" s="7">
        <f>Table6[[#This Row],[TotalBill]]-Table6[[#This Row],[InsuranceAmount]]</f>
        <v>30.914999999999992</v>
      </c>
      <c r="K840" s="7"/>
    </row>
    <row r="841" spans="1:11" x14ac:dyDescent="0.3">
      <c r="A841" t="s">
        <v>992</v>
      </c>
      <c r="B841" t="s">
        <v>1198</v>
      </c>
      <c r="C841" s="3" t="s">
        <v>1942</v>
      </c>
      <c r="D841" s="7">
        <v>442.49</v>
      </c>
      <c r="E841" t="s">
        <v>1195</v>
      </c>
      <c r="F841" s="29">
        <v>0.25</v>
      </c>
      <c r="G841" t="str">
        <f>IF(Table6[[#This Row],[InsuranceCoverage]], "Yes", "No")</f>
        <v>Yes</v>
      </c>
      <c r="H841" s="7">
        <f>Table6[[#This Row],[InsuranceCoverage]]*Table6[[#This Row],[TotalBill]]</f>
        <v>110.6225</v>
      </c>
      <c r="I841" s="7">
        <f>Table6[[#This Row],[TotalBill]]-Table6[[#This Row],[InsuranceAmount]]</f>
        <v>331.86750000000001</v>
      </c>
      <c r="K841" s="7"/>
    </row>
    <row r="842" spans="1:11" x14ac:dyDescent="0.3">
      <c r="A842" t="s">
        <v>993</v>
      </c>
      <c r="B842" t="s">
        <v>1193</v>
      </c>
      <c r="C842" s="3" t="s">
        <v>1717</v>
      </c>
      <c r="D842" s="7">
        <v>388.35</v>
      </c>
      <c r="E842" t="s">
        <v>1197</v>
      </c>
      <c r="F842" s="29">
        <v>0.75</v>
      </c>
      <c r="G842" t="str">
        <f>IF(Table6[[#This Row],[InsuranceCoverage]], "Yes", "No")</f>
        <v>Yes</v>
      </c>
      <c r="H842" s="7">
        <f>Table6[[#This Row],[InsuranceCoverage]]*Table6[[#This Row],[TotalBill]]</f>
        <v>291.26250000000005</v>
      </c>
      <c r="I842" s="7">
        <f>Table6[[#This Row],[TotalBill]]-Table6[[#This Row],[InsuranceAmount]]</f>
        <v>97.087499999999977</v>
      </c>
      <c r="K842" s="7"/>
    </row>
    <row r="843" spans="1:11" x14ac:dyDescent="0.3">
      <c r="A843" t="s">
        <v>994</v>
      </c>
      <c r="B843" t="s">
        <v>1198</v>
      </c>
      <c r="C843" s="3" t="s">
        <v>2019</v>
      </c>
      <c r="D843" s="7">
        <v>272.10000000000002</v>
      </c>
      <c r="E843" t="s">
        <v>1192</v>
      </c>
      <c r="F843" s="29">
        <v>0.5</v>
      </c>
      <c r="G843" t="str">
        <f>IF(Table6[[#This Row],[InsuranceCoverage]], "Yes", "No")</f>
        <v>Yes</v>
      </c>
      <c r="H843" s="7">
        <f>Table6[[#This Row],[InsuranceCoverage]]*Table6[[#This Row],[TotalBill]]</f>
        <v>136.05000000000001</v>
      </c>
      <c r="I843" s="7">
        <f>Table6[[#This Row],[TotalBill]]-Table6[[#This Row],[InsuranceAmount]]</f>
        <v>136.05000000000001</v>
      </c>
      <c r="K843" s="7"/>
    </row>
    <row r="844" spans="1:11" x14ac:dyDescent="0.3">
      <c r="A844" t="s">
        <v>995</v>
      </c>
      <c r="B844" t="s">
        <v>1193</v>
      </c>
      <c r="C844" s="3" t="s">
        <v>2028</v>
      </c>
      <c r="D844" s="7">
        <v>184.85</v>
      </c>
      <c r="E844" t="s">
        <v>1197</v>
      </c>
      <c r="F844" s="29">
        <v>0.75</v>
      </c>
      <c r="G844" t="str">
        <f>IF(Table6[[#This Row],[InsuranceCoverage]], "Yes", "No")</f>
        <v>Yes</v>
      </c>
      <c r="H844" s="7">
        <f>Table6[[#This Row],[InsuranceCoverage]]*Table6[[#This Row],[TotalBill]]</f>
        <v>138.63749999999999</v>
      </c>
      <c r="I844" s="7">
        <f>Table6[[#This Row],[TotalBill]]-Table6[[#This Row],[InsuranceAmount]]</f>
        <v>46.212500000000006</v>
      </c>
      <c r="K844" s="7"/>
    </row>
    <row r="845" spans="1:11" x14ac:dyDescent="0.3">
      <c r="A845" t="s">
        <v>996</v>
      </c>
      <c r="B845" t="s">
        <v>1202</v>
      </c>
      <c r="C845" s="3" t="s">
        <v>2029</v>
      </c>
      <c r="D845" s="7">
        <v>487.57</v>
      </c>
      <c r="E845" t="s">
        <v>1197</v>
      </c>
      <c r="F845" s="29">
        <v>0</v>
      </c>
      <c r="G845" t="str">
        <f>IF(Table6[[#This Row],[InsuranceCoverage]], "Yes", "No")</f>
        <v>No</v>
      </c>
      <c r="H845" s="7">
        <f>Table6[[#This Row],[InsuranceCoverage]]*Table6[[#This Row],[TotalBill]]</f>
        <v>0</v>
      </c>
      <c r="I845" s="7">
        <f>Table6[[#This Row],[TotalBill]]-Table6[[#This Row],[InsuranceAmount]]</f>
        <v>487.57</v>
      </c>
      <c r="K845" s="7"/>
    </row>
    <row r="846" spans="1:11" x14ac:dyDescent="0.3">
      <c r="A846" t="s">
        <v>997</v>
      </c>
      <c r="B846" t="s">
        <v>1196</v>
      </c>
      <c r="C846" s="3" t="s">
        <v>1855</v>
      </c>
      <c r="D846" s="7">
        <v>489.91</v>
      </c>
      <c r="E846" t="s">
        <v>1197</v>
      </c>
      <c r="F846" s="29">
        <v>0.5</v>
      </c>
      <c r="G846" t="str">
        <f>IF(Table6[[#This Row],[InsuranceCoverage]], "Yes", "No")</f>
        <v>Yes</v>
      </c>
      <c r="H846" s="7">
        <f>Table6[[#This Row],[InsuranceCoverage]]*Table6[[#This Row],[TotalBill]]</f>
        <v>244.95500000000001</v>
      </c>
      <c r="I846" s="7">
        <f>Table6[[#This Row],[TotalBill]]-Table6[[#This Row],[InsuranceAmount]]</f>
        <v>244.95500000000001</v>
      </c>
      <c r="K846" s="7"/>
    </row>
    <row r="847" spans="1:11" x14ac:dyDescent="0.3">
      <c r="A847" t="s">
        <v>998</v>
      </c>
      <c r="B847" t="s">
        <v>1167</v>
      </c>
      <c r="C847" s="3" t="s">
        <v>1858</v>
      </c>
      <c r="D847" s="7">
        <v>370.56</v>
      </c>
      <c r="E847" t="s">
        <v>1195</v>
      </c>
      <c r="F847" s="29">
        <v>0.25</v>
      </c>
      <c r="G847" t="str">
        <f>IF(Table6[[#This Row],[InsuranceCoverage]], "Yes", "No")</f>
        <v>Yes</v>
      </c>
      <c r="H847" s="7">
        <f>Table6[[#This Row],[InsuranceCoverage]]*Table6[[#This Row],[TotalBill]]</f>
        <v>92.64</v>
      </c>
      <c r="I847" s="7">
        <f>Table6[[#This Row],[TotalBill]]-Table6[[#This Row],[InsuranceAmount]]</f>
        <v>277.92</v>
      </c>
      <c r="K847" s="7"/>
    </row>
    <row r="848" spans="1:11" x14ac:dyDescent="0.3">
      <c r="A848" t="s">
        <v>999</v>
      </c>
      <c r="B848" t="s">
        <v>1198</v>
      </c>
      <c r="C848" s="3" t="s">
        <v>2029</v>
      </c>
      <c r="D848" s="7">
        <v>401.4</v>
      </c>
      <c r="E848" t="s">
        <v>1192</v>
      </c>
      <c r="F848" s="29">
        <v>0.75</v>
      </c>
      <c r="G848" t="str">
        <f>IF(Table6[[#This Row],[InsuranceCoverage]], "Yes", "No")</f>
        <v>Yes</v>
      </c>
      <c r="H848" s="7">
        <f>Table6[[#This Row],[InsuranceCoverage]]*Table6[[#This Row],[TotalBill]]</f>
        <v>301.04999999999995</v>
      </c>
      <c r="I848" s="7">
        <f>Table6[[#This Row],[TotalBill]]-Table6[[#This Row],[InsuranceAmount]]</f>
        <v>100.35000000000002</v>
      </c>
      <c r="K848" s="7"/>
    </row>
    <row r="849" spans="1:11" x14ac:dyDescent="0.3">
      <c r="A849" t="s">
        <v>1000</v>
      </c>
      <c r="B849" t="s">
        <v>1198</v>
      </c>
      <c r="C849" s="3" t="s">
        <v>1992</v>
      </c>
      <c r="D849" s="7">
        <v>401.76</v>
      </c>
      <c r="E849" t="s">
        <v>1195</v>
      </c>
      <c r="F849" s="29">
        <v>0.5</v>
      </c>
      <c r="G849" t="str">
        <f>IF(Table6[[#This Row],[InsuranceCoverage]], "Yes", "No")</f>
        <v>Yes</v>
      </c>
      <c r="H849" s="7">
        <f>Table6[[#This Row],[InsuranceCoverage]]*Table6[[#This Row],[TotalBill]]</f>
        <v>200.88</v>
      </c>
      <c r="I849" s="7">
        <f>Table6[[#This Row],[TotalBill]]-Table6[[#This Row],[InsuranceAmount]]</f>
        <v>200.88</v>
      </c>
      <c r="K849" s="7"/>
    </row>
    <row r="850" spans="1:11" x14ac:dyDescent="0.3">
      <c r="A850" t="s">
        <v>1001</v>
      </c>
      <c r="B850" t="s">
        <v>1201</v>
      </c>
      <c r="C850" s="3" t="s">
        <v>1961</v>
      </c>
      <c r="D850" s="7">
        <v>410.35</v>
      </c>
      <c r="E850" t="s">
        <v>1197</v>
      </c>
      <c r="F850" s="29">
        <v>0.75</v>
      </c>
      <c r="G850" t="str">
        <f>IF(Table6[[#This Row],[InsuranceCoverage]], "Yes", "No")</f>
        <v>Yes</v>
      </c>
      <c r="H850" s="7">
        <f>Table6[[#This Row],[InsuranceCoverage]]*Table6[[#This Row],[TotalBill]]</f>
        <v>307.76250000000005</v>
      </c>
      <c r="I850" s="7">
        <f>Table6[[#This Row],[TotalBill]]-Table6[[#This Row],[InsuranceAmount]]</f>
        <v>102.58749999999998</v>
      </c>
      <c r="K850" s="7"/>
    </row>
    <row r="851" spans="1:11" x14ac:dyDescent="0.3">
      <c r="A851" t="s">
        <v>1002</v>
      </c>
      <c r="B851" t="s">
        <v>1201</v>
      </c>
      <c r="C851" s="3" t="s">
        <v>1973</v>
      </c>
      <c r="D851" s="7">
        <v>260.63</v>
      </c>
      <c r="E851" t="s">
        <v>1197</v>
      </c>
      <c r="F851" s="29">
        <v>0.75</v>
      </c>
      <c r="G851" t="str">
        <f>IF(Table6[[#This Row],[InsuranceCoverage]], "Yes", "No")</f>
        <v>Yes</v>
      </c>
      <c r="H851" s="7">
        <f>Table6[[#This Row],[InsuranceCoverage]]*Table6[[#This Row],[TotalBill]]</f>
        <v>195.4725</v>
      </c>
      <c r="I851" s="7">
        <f>Table6[[#This Row],[TotalBill]]-Table6[[#This Row],[InsuranceAmount]]</f>
        <v>65.157499999999999</v>
      </c>
      <c r="K851" s="7"/>
    </row>
    <row r="852" spans="1:11" x14ac:dyDescent="0.3">
      <c r="A852" t="s">
        <v>1003</v>
      </c>
      <c r="B852" t="s">
        <v>1198</v>
      </c>
      <c r="C852" s="3" t="s">
        <v>1966</v>
      </c>
      <c r="D852" s="7">
        <v>296.43</v>
      </c>
      <c r="E852" t="s">
        <v>1197</v>
      </c>
      <c r="F852" s="29">
        <v>0.75</v>
      </c>
      <c r="G852" t="str">
        <f>IF(Table6[[#This Row],[InsuranceCoverage]], "Yes", "No")</f>
        <v>Yes</v>
      </c>
      <c r="H852" s="7">
        <f>Table6[[#This Row],[InsuranceCoverage]]*Table6[[#This Row],[TotalBill]]</f>
        <v>222.32249999999999</v>
      </c>
      <c r="I852" s="7">
        <f>Table6[[#This Row],[TotalBill]]-Table6[[#This Row],[InsuranceAmount]]</f>
        <v>74.107500000000016</v>
      </c>
      <c r="K852" s="7"/>
    </row>
    <row r="853" spans="1:11" x14ac:dyDescent="0.3">
      <c r="A853" t="s">
        <v>1004</v>
      </c>
      <c r="B853" t="s">
        <v>1167</v>
      </c>
      <c r="C853" s="3" t="s">
        <v>1904</v>
      </c>
      <c r="D853" s="7">
        <v>140.94999999999999</v>
      </c>
      <c r="E853" t="s">
        <v>1197</v>
      </c>
      <c r="F853" s="29">
        <v>0.25</v>
      </c>
      <c r="G853" t="str">
        <f>IF(Table6[[#This Row],[InsuranceCoverage]], "Yes", "No")</f>
        <v>Yes</v>
      </c>
      <c r="H853" s="7">
        <f>Table6[[#This Row],[InsuranceCoverage]]*Table6[[#This Row],[TotalBill]]</f>
        <v>35.237499999999997</v>
      </c>
      <c r="I853" s="7">
        <f>Table6[[#This Row],[TotalBill]]-Table6[[#This Row],[InsuranceAmount]]</f>
        <v>105.71249999999999</v>
      </c>
      <c r="K853" s="7"/>
    </row>
    <row r="854" spans="1:11" x14ac:dyDescent="0.3">
      <c r="A854" t="s">
        <v>1005</v>
      </c>
      <c r="B854" t="s">
        <v>1202</v>
      </c>
      <c r="C854" s="3" t="s">
        <v>2030</v>
      </c>
      <c r="D854" s="7">
        <v>132.30000000000001</v>
      </c>
      <c r="E854" t="s">
        <v>1192</v>
      </c>
      <c r="F854" s="29">
        <v>0.5</v>
      </c>
      <c r="G854" t="str">
        <f>IF(Table6[[#This Row],[InsuranceCoverage]], "Yes", "No")</f>
        <v>Yes</v>
      </c>
      <c r="H854" s="7">
        <f>Table6[[#This Row],[InsuranceCoverage]]*Table6[[#This Row],[TotalBill]]</f>
        <v>66.150000000000006</v>
      </c>
      <c r="I854" s="7">
        <f>Table6[[#This Row],[TotalBill]]-Table6[[#This Row],[InsuranceAmount]]</f>
        <v>66.150000000000006</v>
      </c>
      <c r="K854" s="7"/>
    </row>
    <row r="855" spans="1:11" x14ac:dyDescent="0.3">
      <c r="A855" t="s">
        <v>1006</v>
      </c>
      <c r="B855" t="s">
        <v>1201</v>
      </c>
      <c r="C855" s="3" t="s">
        <v>2002</v>
      </c>
      <c r="D855" s="7">
        <v>268.3</v>
      </c>
      <c r="E855" t="s">
        <v>1197</v>
      </c>
      <c r="F855" s="29">
        <v>0.75</v>
      </c>
      <c r="G855" t="str">
        <f>IF(Table6[[#This Row],[InsuranceCoverage]], "Yes", "No")</f>
        <v>Yes</v>
      </c>
      <c r="H855" s="7">
        <f>Table6[[#This Row],[InsuranceCoverage]]*Table6[[#This Row],[TotalBill]]</f>
        <v>201.22500000000002</v>
      </c>
      <c r="I855" s="7">
        <f>Table6[[#This Row],[TotalBill]]-Table6[[#This Row],[InsuranceAmount]]</f>
        <v>67.074999999999989</v>
      </c>
      <c r="K855" s="7"/>
    </row>
    <row r="856" spans="1:11" x14ac:dyDescent="0.3">
      <c r="A856" t="s">
        <v>1007</v>
      </c>
      <c r="B856" t="s">
        <v>1202</v>
      </c>
      <c r="C856" s="3" t="s">
        <v>1737</v>
      </c>
      <c r="D856" s="7">
        <v>490.37</v>
      </c>
      <c r="E856" t="s">
        <v>1192</v>
      </c>
      <c r="F856" s="29">
        <v>0.75</v>
      </c>
      <c r="G856" t="str">
        <f>IF(Table6[[#This Row],[InsuranceCoverage]], "Yes", "No")</f>
        <v>Yes</v>
      </c>
      <c r="H856" s="7">
        <f>Table6[[#This Row],[InsuranceCoverage]]*Table6[[#This Row],[TotalBill]]</f>
        <v>367.77750000000003</v>
      </c>
      <c r="I856" s="7">
        <f>Table6[[#This Row],[TotalBill]]-Table6[[#This Row],[InsuranceAmount]]</f>
        <v>122.59249999999997</v>
      </c>
      <c r="K856" s="7"/>
    </row>
    <row r="857" spans="1:11" x14ac:dyDescent="0.3">
      <c r="A857" t="s">
        <v>1008</v>
      </c>
      <c r="B857" t="s">
        <v>1198</v>
      </c>
      <c r="C857" s="3" t="s">
        <v>1834</v>
      </c>
      <c r="D857" s="7">
        <v>401.94</v>
      </c>
      <c r="E857" t="s">
        <v>1197</v>
      </c>
      <c r="F857" s="29">
        <v>0.75</v>
      </c>
      <c r="G857" t="str">
        <f>IF(Table6[[#This Row],[InsuranceCoverage]], "Yes", "No")</f>
        <v>Yes</v>
      </c>
      <c r="H857" s="7">
        <f>Table6[[#This Row],[InsuranceCoverage]]*Table6[[#This Row],[TotalBill]]</f>
        <v>301.45499999999998</v>
      </c>
      <c r="I857" s="7">
        <f>Table6[[#This Row],[TotalBill]]-Table6[[#This Row],[InsuranceAmount]]</f>
        <v>100.48500000000001</v>
      </c>
      <c r="K857" s="7"/>
    </row>
    <row r="858" spans="1:11" x14ac:dyDescent="0.3">
      <c r="A858" t="s">
        <v>1009</v>
      </c>
      <c r="B858" t="s">
        <v>1196</v>
      </c>
      <c r="C858" s="3" t="s">
        <v>1795</v>
      </c>
      <c r="D858" s="7">
        <v>435.19</v>
      </c>
      <c r="E858" t="s">
        <v>1197</v>
      </c>
      <c r="F858" s="29">
        <v>0.75</v>
      </c>
      <c r="G858" t="str">
        <f>IF(Table6[[#This Row],[InsuranceCoverage]], "Yes", "No")</f>
        <v>Yes</v>
      </c>
      <c r="H858" s="7">
        <f>Table6[[#This Row],[InsuranceCoverage]]*Table6[[#This Row],[TotalBill]]</f>
        <v>326.39249999999998</v>
      </c>
      <c r="I858" s="7">
        <f>Table6[[#This Row],[TotalBill]]-Table6[[#This Row],[InsuranceAmount]]</f>
        <v>108.79750000000001</v>
      </c>
      <c r="K858" s="7"/>
    </row>
    <row r="859" spans="1:11" x14ac:dyDescent="0.3">
      <c r="A859" t="s">
        <v>1010</v>
      </c>
      <c r="B859" t="s">
        <v>1193</v>
      </c>
      <c r="C859" s="3" t="s">
        <v>1915</v>
      </c>
      <c r="D859" s="7">
        <v>200.87</v>
      </c>
      <c r="E859" t="s">
        <v>1197</v>
      </c>
      <c r="F859" s="29">
        <v>0.75</v>
      </c>
      <c r="G859" t="str">
        <f>IF(Table6[[#This Row],[InsuranceCoverage]], "Yes", "No")</f>
        <v>Yes</v>
      </c>
      <c r="H859" s="7">
        <f>Table6[[#This Row],[InsuranceCoverage]]*Table6[[#This Row],[TotalBill]]</f>
        <v>150.6525</v>
      </c>
      <c r="I859" s="7">
        <f>Table6[[#This Row],[TotalBill]]-Table6[[#This Row],[InsuranceAmount]]</f>
        <v>50.217500000000001</v>
      </c>
      <c r="K859" s="7"/>
    </row>
    <row r="860" spans="1:11" x14ac:dyDescent="0.3">
      <c r="A860" t="s">
        <v>1011</v>
      </c>
      <c r="B860" t="s">
        <v>1202</v>
      </c>
      <c r="C860" s="3" t="s">
        <v>1706</v>
      </c>
      <c r="D860" s="7">
        <v>237.91</v>
      </c>
      <c r="E860" t="s">
        <v>1197</v>
      </c>
      <c r="F860" s="29">
        <v>0.75</v>
      </c>
      <c r="G860" t="str">
        <f>IF(Table6[[#This Row],[InsuranceCoverage]], "Yes", "No")</f>
        <v>Yes</v>
      </c>
      <c r="H860" s="7">
        <f>Table6[[#This Row],[InsuranceCoverage]]*Table6[[#This Row],[TotalBill]]</f>
        <v>178.4325</v>
      </c>
      <c r="I860" s="7">
        <f>Table6[[#This Row],[TotalBill]]-Table6[[#This Row],[InsuranceAmount]]</f>
        <v>59.477499999999992</v>
      </c>
      <c r="K860" s="7"/>
    </row>
    <row r="861" spans="1:11" x14ac:dyDescent="0.3">
      <c r="A861" t="s">
        <v>1012</v>
      </c>
      <c r="B861" t="s">
        <v>1198</v>
      </c>
      <c r="C861" s="3" t="s">
        <v>1896</v>
      </c>
      <c r="D861" s="7">
        <v>444.7</v>
      </c>
      <c r="E861" t="s">
        <v>1195</v>
      </c>
      <c r="F861" s="29">
        <v>0.75</v>
      </c>
      <c r="G861" t="str">
        <f>IF(Table6[[#This Row],[InsuranceCoverage]], "Yes", "No")</f>
        <v>Yes</v>
      </c>
      <c r="H861" s="7">
        <f>Table6[[#This Row],[InsuranceCoverage]]*Table6[[#This Row],[TotalBill]]</f>
        <v>333.52499999999998</v>
      </c>
      <c r="I861" s="7">
        <f>Table6[[#This Row],[TotalBill]]-Table6[[#This Row],[InsuranceAmount]]</f>
        <v>111.17500000000001</v>
      </c>
      <c r="K861" s="7"/>
    </row>
    <row r="862" spans="1:11" x14ac:dyDescent="0.3">
      <c r="A862" t="s">
        <v>1013</v>
      </c>
      <c r="B862" t="s">
        <v>1167</v>
      </c>
      <c r="C862" s="3" t="s">
        <v>2031</v>
      </c>
      <c r="D862" s="7">
        <v>213.51</v>
      </c>
      <c r="E862" t="s">
        <v>1197</v>
      </c>
      <c r="F862" s="29">
        <v>0.25</v>
      </c>
      <c r="G862" t="str">
        <f>IF(Table6[[#This Row],[InsuranceCoverage]], "Yes", "No")</f>
        <v>Yes</v>
      </c>
      <c r="H862" s="7">
        <f>Table6[[#This Row],[InsuranceCoverage]]*Table6[[#This Row],[TotalBill]]</f>
        <v>53.377499999999998</v>
      </c>
      <c r="I862" s="7">
        <f>Table6[[#This Row],[TotalBill]]-Table6[[#This Row],[InsuranceAmount]]</f>
        <v>160.13249999999999</v>
      </c>
      <c r="K862" s="7"/>
    </row>
    <row r="863" spans="1:11" x14ac:dyDescent="0.3">
      <c r="A863" t="s">
        <v>1014</v>
      </c>
      <c r="B863" t="s">
        <v>1167</v>
      </c>
      <c r="C863" s="3" t="s">
        <v>1813</v>
      </c>
      <c r="D863" s="7">
        <v>84.98</v>
      </c>
      <c r="E863" t="s">
        <v>1192</v>
      </c>
      <c r="F863" s="29">
        <v>0.5</v>
      </c>
      <c r="G863" t="str">
        <f>IF(Table6[[#This Row],[InsuranceCoverage]], "Yes", "No")</f>
        <v>Yes</v>
      </c>
      <c r="H863" s="7">
        <f>Table6[[#This Row],[InsuranceCoverage]]*Table6[[#This Row],[TotalBill]]</f>
        <v>42.49</v>
      </c>
      <c r="I863" s="7">
        <f>Table6[[#This Row],[TotalBill]]-Table6[[#This Row],[InsuranceAmount]]</f>
        <v>42.49</v>
      </c>
      <c r="K863" s="7"/>
    </row>
    <row r="864" spans="1:11" x14ac:dyDescent="0.3">
      <c r="A864" t="s">
        <v>1015</v>
      </c>
      <c r="B864" t="s">
        <v>1202</v>
      </c>
      <c r="C864" s="3" t="s">
        <v>1742</v>
      </c>
      <c r="D864" s="7">
        <v>363.08</v>
      </c>
      <c r="E864" t="s">
        <v>1195</v>
      </c>
      <c r="F864" s="29">
        <v>0.75</v>
      </c>
      <c r="G864" t="str">
        <f>IF(Table6[[#This Row],[InsuranceCoverage]], "Yes", "No")</f>
        <v>Yes</v>
      </c>
      <c r="H864" s="7">
        <f>Table6[[#This Row],[InsuranceCoverage]]*Table6[[#This Row],[TotalBill]]</f>
        <v>272.31</v>
      </c>
      <c r="I864" s="7">
        <f>Table6[[#This Row],[TotalBill]]-Table6[[#This Row],[InsuranceAmount]]</f>
        <v>90.769999999999982</v>
      </c>
      <c r="K864" s="7"/>
    </row>
    <row r="865" spans="1:11" x14ac:dyDescent="0.3">
      <c r="A865" t="s">
        <v>1016</v>
      </c>
      <c r="B865" t="s">
        <v>1201</v>
      </c>
      <c r="C865" s="3" t="s">
        <v>1885</v>
      </c>
      <c r="D865" s="7">
        <v>343.78</v>
      </c>
      <c r="E865" t="s">
        <v>1192</v>
      </c>
      <c r="F865" s="29">
        <v>0.75</v>
      </c>
      <c r="G865" t="str">
        <f>IF(Table6[[#This Row],[InsuranceCoverage]], "Yes", "No")</f>
        <v>Yes</v>
      </c>
      <c r="H865" s="7">
        <f>Table6[[#This Row],[InsuranceCoverage]]*Table6[[#This Row],[TotalBill]]</f>
        <v>257.83499999999998</v>
      </c>
      <c r="I865" s="7">
        <f>Table6[[#This Row],[TotalBill]]-Table6[[#This Row],[InsuranceAmount]]</f>
        <v>85.944999999999993</v>
      </c>
      <c r="K865" s="7"/>
    </row>
    <row r="866" spans="1:11" x14ac:dyDescent="0.3">
      <c r="A866" t="s">
        <v>1017</v>
      </c>
      <c r="B866" t="s">
        <v>1193</v>
      </c>
      <c r="C866" s="3" t="s">
        <v>1717</v>
      </c>
      <c r="D866" s="7">
        <v>164.51</v>
      </c>
      <c r="E866" t="s">
        <v>1192</v>
      </c>
      <c r="F866" s="29">
        <v>0.5</v>
      </c>
      <c r="G866" t="str">
        <f>IF(Table6[[#This Row],[InsuranceCoverage]], "Yes", "No")</f>
        <v>Yes</v>
      </c>
      <c r="H866" s="7">
        <f>Table6[[#This Row],[InsuranceCoverage]]*Table6[[#This Row],[TotalBill]]</f>
        <v>82.254999999999995</v>
      </c>
      <c r="I866" s="7">
        <f>Table6[[#This Row],[TotalBill]]-Table6[[#This Row],[InsuranceAmount]]</f>
        <v>82.254999999999995</v>
      </c>
      <c r="K866" s="7"/>
    </row>
    <row r="867" spans="1:11" x14ac:dyDescent="0.3">
      <c r="A867" t="s">
        <v>1018</v>
      </c>
      <c r="B867" t="s">
        <v>1198</v>
      </c>
      <c r="C867" s="3" t="s">
        <v>1935</v>
      </c>
      <c r="D867" s="7">
        <v>167.02</v>
      </c>
      <c r="E867" t="s">
        <v>1195</v>
      </c>
      <c r="F867" s="29">
        <v>0.5</v>
      </c>
      <c r="G867" t="str">
        <f>IF(Table6[[#This Row],[InsuranceCoverage]], "Yes", "No")</f>
        <v>Yes</v>
      </c>
      <c r="H867" s="7">
        <f>Table6[[#This Row],[InsuranceCoverage]]*Table6[[#This Row],[TotalBill]]</f>
        <v>83.51</v>
      </c>
      <c r="I867" s="7">
        <f>Table6[[#This Row],[TotalBill]]-Table6[[#This Row],[InsuranceAmount]]</f>
        <v>83.51</v>
      </c>
      <c r="K867" s="7"/>
    </row>
    <row r="868" spans="1:11" x14ac:dyDescent="0.3">
      <c r="A868" t="s">
        <v>1019</v>
      </c>
      <c r="B868" t="s">
        <v>1201</v>
      </c>
      <c r="C868" s="3" t="s">
        <v>1804</v>
      </c>
      <c r="D868" s="7">
        <v>363.28</v>
      </c>
      <c r="E868" t="s">
        <v>1195</v>
      </c>
      <c r="F868" s="29">
        <v>0.25</v>
      </c>
      <c r="G868" t="str">
        <f>IF(Table6[[#This Row],[InsuranceCoverage]], "Yes", "No")</f>
        <v>Yes</v>
      </c>
      <c r="H868" s="7">
        <f>Table6[[#This Row],[InsuranceCoverage]]*Table6[[#This Row],[TotalBill]]</f>
        <v>90.82</v>
      </c>
      <c r="I868" s="7">
        <f>Table6[[#This Row],[TotalBill]]-Table6[[#This Row],[InsuranceAmount]]</f>
        <v>272.45999999999998</v>
      </c>
      <c r="K868" s="7"/>
    </row>
    <row r="869" spans="1:11" x14ac:dyDescent="0.3">
      <c r="A869" t="s">
        <v>1020</v>
      </c>
      <c r="B869" t="s">
        <v>1201</v>
      </c>
      <c r="C869" s="3" t="s">
        <v>1696</v>
      </c>
      <c r="D869" s="7">
        <v>460.95</v>
      </c>
      <c r="E869" t="s">
        <v>1197</v>
      </c>
      <c r="F869" s="29">
        <v>0.75</v>
      </c>
      <c r="G869" t="str">
        <f>IF(Table6[[#This Row],[InsuranceCoverage]], "Yes", "No")</f>
        <v>Yes</v>
      </c>
      <c r="H869" s="7">
        <f>Table6[[#This Row],[InsuranceCoverage]]*Table6[[#This Row],[TotalBill]]</f>
        <v>345.71249999999998</v>
      </c>
      <c r="I869" s="7">
        <f>Table6[[#This Row],[TotalBill]]-Table6[[#This Row],[InsuranceAmount]]</f>
        <v>115.23750000000001</v>
      </c>
      <c r="K869" s="7"/>
    </row>
    <row r="870" spans="1:11" x14ac:dyDescent="0.3">
      <c r="A870" t="s">
        <v>1021</v>
      </c>
      <c r="B870" t="s">
        <v>1202</v>
      </c>
      <c r="C870" s="3" t="s">
        <v>1696</v>
      </c>
      <c r="D870" s="7">
        <v>83.83</v>
      </c>
      <c r="E870" t="s">
        <v>1197</v>
      </c>
      <c r="F870" s="29">
        <v>0</v>
      </c>
      <c r="G870" t="str">
        <f>IF(Table6[[#This Row],[InsuranceCoverage]], "Yes", "No")</f>
        <v>No</v>
      </c>
      <c r="H870" s="7">
        <f>Table6[[#This Row],[InsuranceCoverage]]*Table6[[#This Row],[TotalBill]]</f>
        <v>0</v>
      </c>
      <c r="I870" s="7">
        <f>Table6[[#This Row],[TotalBill]]-Table6[[#This Row],[InsuranceAmount]]</f>
        <v>83.83</v>
      </c>
      <c r="K870" s="7"/>
    </row>
    <row r="871" spans="1:11" x14ac:dyDescent="0.3">
      <c r="A871" t="s">
        <v>1022</v>
      </c>
      <c r="B871" t="s">
        <v>1198</v>
      </c>
      <c r="C871" s="3" t="s">
        <v>1754</v>
      </c>
      <c r="D871" s="7">
        <v>274.77999999999997</v>
      </c>
      <c r="E871" t="s">
        <v>1197</v>
      </c>
      <c r="F871" s="29">
        <v>0.75</v>
      </c>
      <c r="G871" t="str">
        <f>IF(Table6[[#This Row],[InsuranceCoverage]], "Yes", "No")</f>
        <v>Yes</v>
      </c>
      <c r="H871" s="7">
        <f>Table6[[#This Row],[InsuranceCoverage]]*Table6[[#This Row],[TotalBill]]</f>
        <v>206.08499999999998</v>
      </c>
      <c r="I871" s="7">
        <f>Table6[[#This Row],[TotalBill]]-Table6[[#This Row],[InsuranceAmount]]</f>
        <v>68.694999999999993</v>
      </c>
      <c r="K871" s="7"/>
    </row>
    <row r="872" spans="1:11" x14ac:dyDescent="0.3">
      <c r="A872" t="s">
        <v>1023</v>
      </c>
      <c r="B872" t="s">
        <v>1167</v>
      </c>
      <c r="C872" s="3" t="s">
        <v>1908</v>
      </c>
      <c r="D872" s="7">
        <v>303.89</v>
      </c>
      <c r="E872" t="s">
        <v>1197</v>
      </c>
      <c r="F872" s="29">
        <v>0.75</v>
      </c>
      <c r="G872" t="str">
        <f>IF(Table6[[#This Row],[InsuranceCoverage]], "Yes", "No")</f>
        <v>Yes</v>
      </c>
      <c r="H872" s="7">
        <f>Table6[[#This Row],[InsuranceCoverage]]*Table6[[#This Row],[TotalBill]]</f>
        <v>227.91749999999999</v>
      </c>
      <c r="I872" s="7">
        <f>Table6[[#This Row],[TotalBill]]-Table6[[#This Row],[InsuranceAmount]]</f>
        <v>75.972499999999997</v>
      </c>
      <c r="K872" s="7"/>
    </row>
    <row r="873" spans="1:11" x14ac:dyDescent="0.3">
      <c r="A873" t="s">
        <v>1024</v>
      </c>
      <c r="B873" t="s">
        <v>1202</v>
      </c>
      <c r="C873" s="3" t="s">
        <v>1767</v>
      </c>
      <c r="D873" s="7">
        <v>362.15</v>
      </c>
      <c r="E873" t="s">
        <v>1195</v>
      </c>
      <c r="F873" s="29">
        <v>0.75</v>
      </c>
      <c r="G873" t="str">
        <f>IF(Table6[[#This Row],[InsuranceCoverage]], "Yes", "No")</f>
        <v>Yes</v>
      </c>
      <c r="H873" s="7">
        <f>Table6[[#This Row],[InsuranceCoverage]]*Table6[[#This Row],[TotalBill]]</f>
        <v>271.61249999999995</v>
      </c>
      <c r="I873" s="7">
        <f>Table6[[#This Row],[TotalBill]]-Table6[[#This Row],[InsuranceAmount]]</f>
        <v>90.537500000000023</v>
      </c>
      <c r="K873" s="7"/>
    </row>
    <row r="874" spans="1:11" x14ac:dyDescent="0.3">
      <c r="A874" t="s">
        <v>1025</v>
      </c>
      <c r="B874" t="s">
        <v>1193</v>
      </c>
      <c r="C874" s="3" t="s">
        <v>1949</v>
      </c>
      <c r="D874" s="7">
        <v>411.18</v>
      </c>
      <c r="E874" t="s">
        <v>1197</v>
      </c>
      <c r="F874" s="29">
        <v>0.5</v>
      </c>
      <c r="G874" t="str">
        <f>IF(Table6[[#This Row],[InsuranceCoverage]], "Yes", "No")</f>
        <v>Yes</v>
      </c>
      <c r="H874" s="7">
        <f>Table6[[#This Row],[InsuranceCoverage]]*Table6[[#This Row],[TotalBill]]</f>
        <v>205.59</v>
      </c>
      <c r="I874" s="7">
        <f>Table6[[#This Row],[TotalBill]]-Table6[[#This Row],[InsuranceAmount]]</f>
        <v>205.59</v>
      </c>
      <c r="K874" s="7"/>
    </row>
    <row r="875" spans="1:11" x14ac:dyDescent="0.3">
      <c r="A875" t="s">
        <v>1026</v>
      </c>
      <c r="B875" t="s">
        <v>1198</v>
      </c>
      <c r="C875" s="3" t="s">
        <v>1920</v>
      </c>
      <c r="D875" s="7">
        <v>434.57</v>
      </c>
      <c r="E875" t="s">
        <v>1195</v>
      </c>
      <c r="F875" s="29">
        <v>0.75</v>
      </c>
      <c r="G875" t="str">
        <f>IF(Table6[[#This Row],[InsuranceCoverage]], "Yes", "No")</f>
        <v>Yes</v>
      </c>
      <c r="H875" s="7">
        <f>Table6[[#This Row],[InsuranceCoverage]]*Table6[[#This Row],[TotalBill]]</f>
        <v>325.92750000000001</v>
      </c>
      <c r="I875" s="7">
        <f>Table6[[#This Row],[TotalBill]]-Table6[[#This Row],[InsuranceAmount]]</f>
        <v>108.64249999999998</v>
      </c>
      <c r="K875" s="7"/>
    </row>
    <row r="876" spans="1:11" x14ac:dyDescent="0.3">
      <c r="A876" t="s">
        <v>1027</v>
      </c>
      <c r="B876" t="s">
        <v>1201</v>
      </c>
      <c r="C876" s="3" t="s">
        <v>1830</v>
      </c>
      <c r="D876" s="7">
        <v>471.26</v>
      </c>
      <c r="E876" t="s">
        <v>1195</v>
      </c>
      <c r="F876" s="29">
        <v>0.75</v>
      </c>
      <c r="G876" t="str">
        <f>IF(Table6[[#This Row],[InsuranceCoverage]], "Yes", "No")</f>
        <v>Yes</v>
      </c>
      <c r="H876" s="7">
        <f>Table6[[#This Row],[InsuranceCoverage]]*Table6[[#This Row],[TotalBill]]</f>
        <v>353.44499999999999</v>
      </c>
      <c r="I876" s="7">
        <f>Table6[[#This Row],[TotalBill]]-Table6[[#This Row],[InsuranceAmount]]</f>
        <v>117.815</v>
      </c>
      <c r="K876" s="7"/>
    </row>
    <row r="877" spans="1:11" x14ac:dyDescent="0.3">
      <c r="A877" t="s">
        <v>1028</v>
      </c>
      <c r="B877" t="s">
        <v>1196</v>
      </c>
      <c r="C877" s="3" t="s">
        <v>1787</v>
      </c>
      <c r="D877" s="7">
        <v>292.63</v>
      </c>
      <c r="E877" t="s">
        <v>1197</v>
      </c>
      <c r="F877" s="29">
        <v>0.25</v>
      </c>
      <c r="G877" t="str">
        <f>IF(Table6[[#This Row],[InsuranceCoverage]], "Yes", "No")</f>
        <v>Yes</v>
      </c>
      <c r="H877" s="7">
        <f>Table6[[#This Row],[InsuranceCoverage]]*Table6[[#This Row],[TotalBill]]</f>
        <v>73.157499999999999</v>
      </c>
      <c r="I877" s="7">
        <f>Table6[[#This Row],[TotalBill]]-Table6[[#This Row],[InsuranceAmount]]</f>
        <v>219.4725</v>
      </c>
      <c r="K877" s="7"/>
    </row>
    <row r="878" spans="1:11" x14ac:dyDescent="0.3">
      <c r="A878" t="s">
        <v>1029</v>
      </c>
      <c r="B878" t="s">
        <v>1193</v>
      </c>
      <c r="C878" s="3" t="s">
        <v>1962</v>
      </c>
      <c r="D878" s="7">
        <v>149.87</v>
      </c>
      <c r="E878" t="s">
        <v>1197</v>
      </c>
      <c r="F878" s="29">
        <v>0.75</v>
      </c>
      <c r="G878" t="str">
        <f>IF(Table6[[#This Row],[InsuranceCoverage]], "Yes", "No")</f>
        <v>Yes</v>
      </c>
      <c r="H878" s="7">
        <f>Table6[[#This Row],[InsuranceCoverage]]*Table6[[#This Row],[TotalBill]]</f>
        <v>112.4025</v>
      </c>
      <c r="I878" s="7">
        <f>Table6[[#This Row],[TotalBill]]-Table6[[#This Row],[InsuranceAmount]]</f>
        <v>37.467500000000001</v>
      </c>
      <c r="K878" s="7"/>
    </row>
    <row r="879" spans="1:11" x14ac:dyDescent="0.3">
      <c r="A879" t="s">
        <v>1030</v>
      </c>
      <c r="B879" t="s">
        <v>1201</v>
      </c>
      <c r="C879" s="3" t="s">
        <v>2021</v>
      </c>
      <c r="D879" s="7">
        <v>236.26</v>
      </c>
      <c r="E879" t="s">
        <v>1192</v>
      </c>
      <c r="F879" s="29">
        <v>0.5</v>
      </c>
      <c r="G879" t="str">
        <f>IF(Table6[[#This Row],[InsuranceCoverage]], "Yes", "No")</f>
        <v>Yes</v>
      </c>
      <c r="H879" s="7">
        <f>Table6[[#This Row],[InsuranceCoverage]]*Table6[[#This Row],[TotalBill]]</f>
        <v>118.13</v>
      </c>
      <c r="I879" s="7">
        <f>Table6[[#This Row],[TotalBill]]-Table6[[#This Row],[InsuranceAmount]]</f>
        <v>118.13</v>
      </c>
      <c r="K879" s="7"/>
    </row>
    <row r="880" spans="1:11" x14ac:dyDescent="0.3">
      <c r="A880" t="s">
        <v>1031</v>
      </c>
      <c r="B880" t="s">
        <v>1202</v>
      </c>
      <c r="C880" s="3" t="s">
        <v>1981</v>
      </c>
      <c r="D880" s="7">
        <v>398.28</v>
      </c>
      <c r="E880" t="s">
        <v>1192</v>
      </c>
      <c r="F880" s="29">
        <v>0.5</v>
      </c>
      <c r="G880" t="str">
        <f>IF(Table6[[#This Row],[InsuranceCoverage]], "Yes", "No")</f>
        <v>Yes</v>
      </c>
      <c r="H880" s="7">
        <f>Table6[[#This Row],[InsuranceCoverage]]*Table6[[#This Row],[TotalBill]]</f>
        <v>199.14</v>
      </c>
      <c r="I880" s="7">
        <f>Table6[[#This Row],[TotalBill]]-Table6[[#This Row],[InsuranceAmount]]</f>
        <v>199.14</v>
      </c>
      <c r="K880" s="7"/>
    </row>
    <row r="881" spans="1:11" x14ac:dyDescent="0.3">
      <c r="A881" t="s">
        <v>1032</v>
      </c>
      <c r="B881" t="s">
        <v>1202</v>
      </c>
      <c r="C881" s="3" t="s">
        <v>1990</v>
      </c>
      <c r="D881" s="7">
        <v>215.33</v>
      </c>
      <c r="E881" t="s">
        <v>1197</v>
      </c>
      <c r="F881" s="29">
        <v>0.25</v>
      </c>
      <c r="G881" t="str">
        <f>IF(Table6[[#This Row],[InsuranceCoverage]], "Yes", "No")</f>
        <v>Yes</v>
      </c>
      <c r="H881" s="7">
        <f>Table6[[#This Row],[InsuranceCoverage]]*Table6[[#This Row],[TotalBill]]</f>
        <v>53.832500000000003</v>
      </c>
      <c r="I881" s="7">
        <f>Table6[[#This Row],[TotalBill]]-Table6[[#This Row],[InsuranceAmount]]</f>
        <v>161.4975</v>
      </c>
      <c r="K881" s="7"/>
    </row>
    <row r="882" spans="1:11" x14ac:dyDescent="0.3">
      <c r="A882" t="s">
        <v>1033</v>
      </c>
      <c r="B882" t="s">
        <v>1202</v>
      </c>
      <c r="C882" s="3" t="s">
        <v>1883</v>
      </c>
      <c r="D882" s="7">
        <v>367.77</v>
      </c>
      <c r="E882" t="s">
        <v>1197</v>
      </c>
      <c r="F882" s="29">
        <v>0.5</v>
      </c>
      <c r="G882" t="str">
        <f>IF(Table6[[#This Row],[InsuranceCoverage]], "Yes", "No")</f>
        <v>Yes</v>
      </c>
      <c r="H882" s="7">
        <f>Table6[[#This Row],[InsuranceCoverage]]*Table6[[#This Row],[TotalBill]]</f>
        <v>183.88499999999999</v>
      </c>
      <c r="I882" s="7">
        <f>Table6[[#This Row],[TotalBill]]-Table6[[#This Row],[InsuranceAmount]]</f>
        <v>183.88499999999999</v>
      </c>
      <c r="K882" s="7"/>
    </row>
    <row r="883" spans="1:11" x14ac:dyDescent="0.3">
      <c r="A883" t="s">
        <v>1034</v>
      </c>
      <c r="B883" t="s">
        <v>1196</v>
      </c>
      <c r="C883" s="3" t="s">
        <v>1965</v>
      </c>
      <c r="D883" s="7">
        <v>235.87</v>
      </c>
      <c r="E883" t="s">
        <v>1197</v>
      </c>
      <c r="F883" s="29">
        <v>0.5</v>
      </c>
      <c r="G883" t="str">
        <f>IF(Table6[[#This Row],[InsuranceCoverage]], "Yes", "No")</f>
        <v>Yes</v>
      </c>
      <c r="H883" s="7">
        <f>Table6[[#This Row],[InsuranceCoverage]]*Table6[[#This Row],[TotalBill]]</f>
        <v>117.935</v>
      </c>
      <c r="I883" s="7">
        <f>Table6[[#This Row],[TotalBill]]-Table6[[#This Row],[InsuranceAmount]]</f>
        <v>117.935</v>
      </c>
      <c r="K883" s="7"/>
    </row>
    <row r="884" spans="1:11" x14ac:dyDescent="0.3">
      <c r="A884" t="s">
        <v>1035</v>
      </c>
      <c r="B884" t="s">
        <v>1167</v>
      </c>
      <c r="C884" s="3" t="s">
        <v>1879</v>
      </c>
      <c r="D884" s="7">
        <v>366.68</v>
      </c>
      <c r="E884" t="s">
        <v>1195</v>
      </c>
      <c r="F884" s="29">
        <v>0</v>
      </c>
      <c r="G884" t="str">
        <f>IF(Table6[[#This Row],[InsuranceCoverage]], "Yes", "No")</f>
        <v>No</v>
      </c>
      <c r="H884" s="7">
        <f>Table6[[#This Row],[InsuranceCoverage]]*Table6[[#This Row],[TotalBill]]</f>
        <v>0</v>
      </c>
      <c r="I884" s="7">
        <f>Table6[[#This Row],[TotalBill]]-Table6[[#This Row],[InsuranceAmount]]</f>
        <v>366.68</v>
      </c>
      <c r="K884" s="7"/>
    </row>
    <row r="885" spans="1:11" x14ac:dyDescent="0.3">
      <c r="A885" t="s">
        <v>1036</v>
      </c>
      <c r="B885" t="s">
        <v>1198</v>
      </c>
      <c r="C885" s="3" t="s">
        <v>2032</v>
      </c>
      <c r="D885" s="7">
        <v>109.55</v>
      </c>
      <c r="E885" t="s">
        <v>1195</v>
      </c>
      <c r="F885" s="29">
        <v>0.5</v>
      </c>
      <c r="G885" t="str">
        <f>IF(Table6[[#This Row],[InsuranceCoverage]], "Yes", "No")</f>
        <v>Yes</v>
      </c>
      <c r="H885" s="7">
        <f>Table6[[#This Row],[InsuranceCoverage]]*Table6[[#This Row],[TotalBill]]</f>
        <v>54.774999999999999</v>
      </c>
      <c r="I885" s="7">
        <f>Table6[[#This Row],[TotalBill]]-Table6[[#This Row],[InsuranceAmount]]</f>
        <v>54.774999999999999</v>
      </c>
      <c r="K885" s="7"/>
    </row>
    <row r="886" spans="1:11" x14ac:dyDescent="0.3">
      <c r="A886" t="s">
        <v>1037</v>
      </c>
      <c r="B886" t="s">
        <v>1193</v>
      </c>
      <c r="C886" s="3" t="s">
        <v>1862</v>
      </c>
      <c r="D886" s="7">
        <v>269.2</v>
      </c>
      <c r="E886" t="s">
        <v>1197</v>
      </c>
      <c r="F886" s="29">
        <v>0</v>
      </c>
      <c r="G886" t="str">
        <f>IF(Table6[[#This Row],[InsuranceCoverage]], "Yes", "No")</f>
        <v>No</v>
      </c>
      <c r="H886" s="7">
        <f>Table6[[#This Row],[InsuranceCoverage]]*Table6[[#This Row],[TotalBill]]</f>
        <v>0</v>
      </c>
      <c r="I886" s="7">
        <f>Table6[[#This Row],[TotalBill]]-Table6[[#This Row],[InsuranceAmount]]</f>
        <v>269.2</v>
      </c>
      <c r="K886" s="7"/>
    </row>
    <row r="887" spans="1:11" x14ac:dyDescent="0.3">
      <c r="A887" t="s">
        <v>1038</v>
      </c>
      <c r="B887" t="s">
        <v>1167</v>
      </c>
      <c r="C887" s="3" t="s">
        <v>1964</v>
      </c>
      <c r="D887" s="7">
        <v>51.49</v>
      </c>
      <c r="E887" t="s">
        <v>1197</v>
      </c>
      <c r="F887" s="29">
        <v>0.5</v>
      </c>
      <c r="G887" t="str">
        <f>IF(Table6[[#This Row],[InsuranceCoverage]], "Yes", "No")</f>
        <v>Yes</v>
      </c>
      <c r="H887" s="7">
        <f>Table6[[#This Row],[InsuranceCoverage]]*Table6[[#This Row],[TotalBill]]</f>
        <v>25.745000000000001</v>
      </c>
      <c r="I887" s="7">
        <f>Table6[[#This Row],[TotalBill]]-Table6[[#This Row],[InsuranceAmount]]</f>
        <v>25.745000000000001</v>
      </c>
      <c r="K887" s="7"/>
    </row>
    <row r="888" spans="1:11" x14ac:dyDescent="0.3">
      <c r="A888" t="s">
        <v>1039</v>
      </c>
      <c r="B888" t="s">
        <v>1196</v>
      </c>
      <c r="C888" s="3" t="s">
        <v>1977</v>
      </c>
      <c r="D888" s="7">
        <v>69.430000000000007</v>
      </c>
      <c r="E888" t="s">
        <v>1192</v>
      </c>
      <c r="F888" s="29">
        <v>0.75</v>
      </c>
      <c r="G888" t="str">
        <f>IF(Table6[[#This Row],[InsuranceCoverage]], "Yes", "No")</f>
        <v>Yes</v>
      </c>
      <c r="H888" s="7">
        <f>Table6[[#This Row],[InsuranceCoverage]]*Table6[[#This Row],[TotalBill]]</f>
        <v>52.072500000000005</v>
      </c>
      <c r="I888" s="7">
        <f>Table6[[#This Row],[TotalBill]]-Table6[[#This Row],[InsuranceAmount]]</f>
        <v>17.357500000000002</v>
      </c>
      <c r="K888" s="7"/>
    </row>
    <row r="889" spans="1:11" x14ac:dyDescent="0.3">
      <c r="A889" t="s">
        <v>1040</v>
      </c>
      <c r="B889" t="s">
        <v>1193</v>
      </c>
      <c r="C889" s="3" t="s">
        <v>1902</v>
      </c>
      <c r="D889" s="7">
        <v>139.97999999999999</v>
      </c>
      <c r="E889" t="s">
        <v>1192</v>
      </c>
      <c r="F889" s="29">
        <v>0.25</v>
      </c>
      <c r="G889" t="str">
        <f>IF(Table6[[#This Row],[InsuranceCoverage]], "Yes", "No")</f>
        <v>Yes</v>
      </c>
      <c r="H889" s="7">
        <f>Table6[[#This Row],[InsuranceCoverage]]*Table6[[#This Row],[TotalBill]]</f>
        <v>34.994999999999997</v>
      </c>
      <c r="I889" s="7">
        <f>Table6[[#This Row],[TotalBill]]-Table6[[#This Row],[InsuranceAmount]]</f>
        <v>104.98499999999999</v>
      </c>
      <c r="K889" s="7"/>
    </row>
    <row r="890" spans="1:11" x14ac:dyDescent="0.3">
      <c r="A890" t="s">
        <v>1041</v>
      </c>
      <c r="B890" t="s">
        <v>1196</v>
      </c>
      <c r="C890" s="3" t="s">
        <v>1968</v>
      </c>
      <c r="D890" s="7">
        <v>323.32</v>
      </c>
      <c r="E890" t="s">
        <v>1197</v>
      </c>
      <c r="F890" s="29">
        <v>0.25</v>
      </c>
      <c r="G890" t="str">
        <f>IF(Table6[[#This Row],[InsuranceCoverage]], "Yes", "No")</f>
        <v>Yes</v>
      </c>
      <c r="H890" s="7">
        <f>Table6[[#This Row],[InsuranceCoverage]]*Table6[[#This Row],[TotalBill]]</f>
        <v>80.83</v>
      </c>
      <c r="I890" s="7">
        <f>Table6[[#This Row],[TotalBill]]-Table6[[#This Row],[InsuranceAmount]]</f>
        <v>242.49</v>
      </c>
      <c r="K890" s="7"/>
    </row>
    <row r="891" spans="1:11" x14ac:dyDescent="0.3">
      <c r="A891" t="s">
        <v>1042</v>
      </c>
      <c r="B891" t="s">
        <v>1198</v>
      </c>
      <c r="C891" s="3" t="s">
        <v>1741</v>
      </c>
      <c r="D891" s="7">
        <v>342.26</v>
      </c>
      <c r="E891" t="s">
        <v>1195</v>
      </c>
      <c r="F891" s="29">
        <v>0.75</v>
      </c>
      <c r="G891" t="str">
        <f>IF(Table6[[#This Row],[InsuranceCoverage]], "Yes", "No")</f>
        <v>Yes</v>
      </c>
      <c r="H891" s="7">
        <f>Table6[[#This Row],[InsuranceCoverage]]*Table6[[#This Row],[TotalBill]]</f>
        <v>256.69499999999999</v>
      </c>
      <c r="I891" s="7">
        <f>Table6[[#This Row],[TotalBill]]-Table6[[#This Row],[InsuranceAmount]]</f>
        <v>85.564999999999998</v>
      </c>
      <c r="K891" s="7"/>
    </row>
    <row r="892" spans="1:11" x14ac:dyDescent="0.3">
      <c r="A892" t="s">
        <v>1043</v>
      </c>
      <c r="B892" t="s">
        <v>1202</v>
      </c>
      <c r="C892" s="3" t="s">
        <v>1875</v>
      </c>
      <c r="D892" s="7">
        <v>116.95</v>
      </c>
      <c r="E892" t="s">
        <v>1197</v>
      </c>
      <c r="F892" s="29">
        <v>0.25</v>
      </c>
      <c r="G892" t="str">
        <f>IF(Table6[[#This Row],[InsuranceCoverage]], "Yes", "No")</f>
        <v>Yes</v>
      </c>
      <c r="H892" s="7">
        <f>Table6[[#This Row],[InsuranceCoverage]]*Table6[[#This Row],[TotalBill]]</f>
        <v>29.237500000000001</v>
      </c>
      <c r="I892" s="7">
        <f>Table6[[#This Row],[TotalBill]]-Table6[[#This Row],[InsuranceAmount]]</f>
        <v>87.712500000000006</v>
      </c>
      <c r="K892" s="7"/>
    </row>
    <row r="893" spans="1:11" x14ac:dyDescent="0.3">
      <c r="A893" t="s">
        <v>1044</v>
      </c>
      <c r="B893" t="s">
        <v>1196</v>
      </c>
      <c r="C893" s="3" t="s">
        <v>1893</v>
      </c>
      <c r="D893" s="7">
        <v>430.63</v>
      </c>
      <c r="E893" t="s">
        <v>1192</v>
      </c>
      <c r="F893" s="29">
        <v>0.25</v>
      </c>
      <c r="G893" t="str">
        <f>IF(Table6[[#This Row],[InsuranceCoverage]], "Yes", "No")</f>
        <v>Yes</v>
      </c>
      <c r="H893" s="7">
        <f>Table6[[#This Row],[InsuranceCoverage]]*Table6[[#This Row],[TotalBill]]</f>
        <v>107.6575</v>
      </c>
      <c r="I893" s="7">
        <f>Table6[[#This Row],[TotalBill]]-Table6[[#This Row],[InsuranceAmount]]</f>
        <v>322.97249999999997</v>
      </c>
      <c r="K893" s="7"/>
    </row>
    <row r="894" spans="1:11" x14ac:dyDescent="0.3">
      <c r="A894" t="s">
        <v>1045</v>
      </c>
      <c r="B894" t="s">
        <v>1193</v>
      </c>
      <c r="C894" s="3" t="s">
        <v>1996</v>
      </c>
      <c r="D894" s="7">
        <v>167.66</v>
      </c>
      <c r="E894" t="s">
        <v>1197</v>
      </c>
      <c r="F894" s="29">
        <v>0.75</v>
      </c>
      <c r="G894" t="str">
        <f>IF(Table6[[#This Row],[InsuranceCoverage]], "Yes", "No")</f>
        <v>Yes</v>
      </c>
      <c r="H894" s="7">
        <f>Table6[[#This Row],[InsuranceCoverage]]*Table6[[#This Row],[TotalBill]]</f>
        <v>125.745</v>
      </c>
      <c r="I894" s="7">
        <f>Table6[[#This Row],[TotalBill]]-Table6[[#This Row],[InsuranceAmount]]</f>
        <v>41.914999999999992</v>
      </c>
      <c r="K894" s="7"/>
    </row>
    <row r="895" spans="1:11" x14ac:dyDescent="0.3">
      <c r="A895" t="s">
        <v>1046</v>
      </c>
      <c r="B895" t="s">
        <v>1202</v>
      </c>
      <c r="C895" s="3" t="s">
        <v>1783</v>
      </c>
      <c r="D895" s="7">
        <v>244.27</v>
      </c>
      <c r="E895" t="s">
        <v>1197</v>
      </c>
      <c r="F895" s="29">
        <v>0.5</v>
      </c>
      <c r="G895" t="str">
        <f>IF(Table6[[#This Row],[InsuranceCoverage]], "Yes", "No")</f>
        <v>Yes</v>
      </c>
      <c r="H895" s="7">
        <f>Table6[[#This Row],[InsuranceCoverage]]*Table6[[#This Row],[TotalBill]]</f>
        <v>122.13500000000001</v>
      </c>
      <c r="I895" s="7">
        <f>Table6[[#This Row],[TotalBill]]-Table6[[#This Row],[InsuranceAmount]]</f>
        <v>122.13500000000001</v>
      </c>
      <c r="K895" s="7"/>
    </row>
    <row r="896" spans="1:11" x14ac:dyDescent="0.3">
      <c r="A896" t="s">
        <v>1047</v>
      </c>
      <c r="B896" t="s">
        <v>1193</v>
      </c>
      <c r="C896" s="3" t="s">
        <v>2033</v>
      </c>
      <c r="D896" s="7">
        <v>89.99</v>
      </c>
      <c r="E896" t="s">
        <v>1192</v>
      </c>
      <c r="F896" s="29">
        <v>0.25</v>
      </c>
      <c r="G896" t="str">
        <f>IF(Table6[[#This Row],[InsuranceCoverage]], "Yes", "No")</f>
        <v>Yes</v>
      </c>
      <c r="H896" s="7">
        <f>Table6[[#This Row],[InsuranceCoverage]]*Table6[[#This Row],[TotalBill]]</f>
        <v>22.497499999999999</v>
      </c>
      <c r="I896" s="7">
        <f>Table6[[#This Row],[TotalBill]]-Table6[[#This Row],[InsuranceAmount]]</f>
        <v>67.492499999999993</v>
      </c>
      <c r="K896" s="7"/>
    </row>
    <row r="897" spans="1:11" x14ac:dyDescent="0.3">
      <c r="A897" t="s">
        <v>1048</v>
      </c>
      <c r="B897" t="s">
        <v>1167</v>
      </c>
      <c r="C897" s="3" t="s">
        <v>1709</v>
      </c>
      <c r="D897" s="7">
        <v>266.49</v>
      </c>
      <c r="E897" t="s">
        <v>1197</v>
      </c>
      <c r="F897" s="29">
        <v>0.75</v>
      </c>
      <c r="G897" t="str">
        <f>IF(Table6[[#This Row],[InsuranceCoverage]], "Yes", "No")</f>
        <v>Yes</v>
      </c>
      <c r="H897" s="7">
        <f>Table6[[#This Row],[InsuranceCoverage]]*Table6[[#This Row],[TotalBill]]</f>
        <v>199.86750000000001</v>
      </c>
      <c r="I897" s="7">
        <f>Table6[[#This Row],[TotalBill]]-Table6[[#This Row],[InsuranceAmount]]</f>
        <v>66.622500000000002</v>
      </c>
      <c r="K897" s="7"/>
    </row>
    <row r="898" spans="1:11" x14ac:dyDescent="0.3">
      <c r="A898" t="s">
        <v>1049</v>
      </c>
      <c r="B898" t="s">
        <v>1193</v>
      </c>
      <c r="C898" s="3" t="s">
        <v>1934</v>
      </c>
      <c r="D898" s="7">
        <v>295.92</v>
      </c>
      <c r="E898" t="s">
        <v>1197</v>
      </c>
      <c r="F898" s="29">
        <v>0.75</v>
      </c>
      <c r="G898" t="str">
        <f>IF(Table6[[#This Row],[InsuranceCoverage]], "Yes", "No")</f>
        <v>Yes</v>
      </c>
      <c r="H898" s="7">
        <f>Table6[[#This Row],[InsuranceCoverage]]*Table6[[#This Row],[TotalBill]]</f>
        <v>221.94</v>
      </c>
      <c r="I898" s="7">
        <f>Table6[[#This Row],[TotalBill]]-Table6[[#This Row],[InsuranceAmount]]</f>
        <v>73.980000000000018</v>
      </c>
      <c r="K898" s="7"/>
    </row>
    <row r="899" spans="1:11" x14ac:dyDescent="0.3">
      <c r="A899" t="s">
        <v>1050</v>
      </c>
      <c r="B899" t="s">
        <v>1198</v>
      </c>
      <c r="C899" s="3" t="s">
        <v>1988</v>
      </c>
      <c r="D899" s="7">
        <v>413.14</v>
      </c>
      <c r="E899" t="s">
        <v>1197</v>
      </c>
      <c r="F899" s="29">
        <v>0.75</v>
      </c>
      <c r="G899" t="str">
        <f>IF(Table6[[#This Row],[InsuranceCoverage]], "Yes", "No")</f>
        <v>Yes</v>
      </c>
      <c r="H899" s="7">
        <f>Table6[[#This Row],[InsuranceCoverage]]*Table6[[#This Row],[TotalBill]]</f>
        <v>309.85500000000002</v>
      </c>
      <c r="I899" s="7">
        <f>Table6[[#This Row],[TotalBill]]-Table6[[#This Row],[InsuranceAmount]]</f>
        <v>103.28499999999997</v>
      </c>
      <c r="K899" s="7"/>
    </row>
    <row r="900" spans="1:11" x14ac:dyDescent="0.3">
      <c r="A900" t="s">
        <v>1051</v>
      </c>
      <c r="B900" t="s">
        <v>1193</v>
      </c>
      <c r="C900" s="3" t="s">
        <v>1944</v>
      </c>
      <c r="D900" s="7">
        <v>195.14</v>
      </c>
      <c r="E900" t="s">
        <v>1197</v>
      </c>
      <c r="F900" s="29">
        <v>0.75</v>
      </c>
      <c r="G900" t="str">
        <f>IF(Table6[[#This Row],[InsuranceCoverage]], "Yes", "No")</f>
        <v>Yes</v>
      </c>
      <c r="H900" s="7">
        <f>Table6[[#This Row],[InsuranceCoverage]]*Table6[[#This Row],[TotalBill]]</f>
        <v>146.35499999999999</v>
      </c>
      <c r="I900" s="7">
        <f>Table6[[#This Row],[TotalBill]]-Table6[[#This Row],[InsuranceAmount]]</f>
        <v>48.784999999999997</v>
      </c>
      <c r="K900" s="7"/>
    </row>
    <row r="901" spans="1:11" x14ac:dyDescent="0.3">
      <c r="A901" t="s">
        <v>1052</v>
      </c>
      <c r="B901" t="s">
        <v>1167</v>
      </c>
      <c r="C901" s="3" t="s">
        <v>2034</v>
      </c>
      <c r="D901" s="7">
        <v>70.63</v>
      </c>
      <c r="E901" t="s">
        <v>1195</v>
      </c>
      <c r="F901" s="29">
        <v>0.25</v>
      </c>
      <c r="G901" t="str">
        <f>IF(Table6[[#This Row],[InsuranceCoverage]], "Yes", "No")</f>
        <v>Yes</v>
      </c>
      <c r="H901" s="7">
        <f>Table6[[#This Row],[InsuranceCoverage]]*Table6[[#This Row],[TotalBill]]</f>
        <v>17.657499999999999</v>
      </c>
      <c r="I901" s="7">
        <f>Table6[[#This Row],[TotalBill]]-Table6[[#This Row],[InsuranceAmount]]</f>
        <v>52.972499999999997</v>
      </c>
      <c r="K901" s="7"/>
    </row>
    <row r="902" spans="1:11" x14ac:dyDescent="0.3">
      <c r="A902" t="s">
        <v>1053</v>
      </c>
      <c r="B902" t="s">
        <v>1193</v>
      </c>
      <c r="C902" s="3" t="s">
        <v>1770</v>
      </c>
      <c r="D902" s="7">
        <v>104.65</v>
      </c>
      <c r="E902" t="s">
        <v>1195</v>
      </c>
      <c r="F902" s="29">
        <v>0.5</v>
      </c>
      <c r="G902" t="str">
        <f>IF(Table6[[#This Row],[InsuranceCoverage]], "Yes", "No")</f>
        <v>Yes</v>
      </c>
      <c r="H902" s="7">
        <f>Table6[[#This Row],[InsuranceCoverage]]*Table6[[#This Row],[TotalBill]]</f>
        <v>52.325000000000003</v>
      </c>
      <c r="I902" s="7">
        <f>Table6[[#This Row],[TotalBill]]-Table6[[#This Row],[InsuranceAmount]]</f>
        <v>52.325000000000003</v>
      </c>
      <c r="K902" s="7"/>
    </row>
    <row r="903" spans="1:11" x14ac:dyDescent="0.3">
      <c r="A903" t="s">
        <v>1054</v>
      </c>
      <c r="B903" t="s">
        <v>1167</v>
      </c>
      <c r="C903" s="3" t="s">
        <v>1764</v>
      </c>
      <c r="D903" s="7">
        <v>484.01</v>
      </c>
      <c r="E903" t="s">
        <v>1197</v>
      </c>
      <c r="F903" s="29">
        <v>0.75</v>
      </c>
      <c r="G903" t="str">
        <f>IF(Table6[[#This Row],[InsuranceCoverage]], "Yes", "No")</f>
        <v>Yes</v>
      </c>
      <c r="H903" s="7">
        <f>Table6[[#This Row],[InsuranceCoverage]]*Table6[[#This Row],[TotalBill]]</f>
        <v>363.00749999999999</v>
      </c>
      <c r="I903" s="7">
        <f>Table6[[#This Row],[TotalBill]]-Table6[[#This Row],[InsuranceAmount]]</f>
        <v>121.0025</v>
      </c>
      <c r="K903" s="7"/>
    </row>
    <row r="904" spans="1:11" x14ac:dyDescent="0.3">
      <c r="A904" t="s">
        <v>1055</v>
      </c>
      <c r="B904" t="s">
        <v>1196</v>
      </c>
      <c r="C904" s="3" t="s">
        <v>1705</v>
      </c>
      <c r="D904" s="7">
        <v>273.38</v>
      </c>
      <c r="E904" t="s">
        <v>1192</v>
      </c>
      <c r="F904" s="29">
        <v>0.75</v>
      </c>
      <c r="G904" t="str">
        <f>IF(Table6[[#This Row],[InsuranceCoverage]], "Yes", "No")</f>
        <v>Yes</v>
      </c>
      <c r="H904" s="7">
        <f>Table6[[#This Row],[InsuranceCoverage]]*Table6[[#This Row],[TotalBill]]</f>
        <v>205.035</v>
      </c>
      <c r="I904" s="7">
        <f>Table6[[#This Row],[TotalBill]]-Table6[[#This Row],[InsuranceAmount]]</f>
        <v>68.344999999999999</v>
      </c>
      <c r="K904" s="7"/>
    </row>
    <row r="905" spans="1:11" x14ac:dyDescent="0.3">
      <c r="A905" t="s">
        <v>1056</v>
      </c>
      <c r="B905" t="s">
        <v>1193</v>
      </c>
      <c r="C905" s="3" t="s">
        <v>1906</v>
      </c>
      <c r="D905" s="7">
        <v>64.39</v>
      </c>
      <c r="E905" t="s">
        <v>1197</v>
      </c>
      <c r="F905" s="29">
        <v>0.25</v>
      </c>
      <c r="G905" t="str">
        <f>IF(Table6[[#This Row],[InsuranceCoverage]], "Yes", "No")</f>
        <v>Yes</v>
      </c>
      <c r="H905" s="7">
        <f>Table6[[#This Row],[InsuranceCoverage]]*Table6[[#This Row],[TotalBill]]</f>
        <v>16.0975</v>
      </c>
      <c r="I905" s="7">
        <f>Table6[[#This Row],[TotalBill]]-Table6[[#This Row],[InsuranceAmount]]</f>
        <v>48.292500000000004</v>
      </c>
      <c r="K905" s="7"/>
    </row>
    <row r="906" spans="1:11" x14ac:dyDescent="0.3">
      <c r="A906" t="s">
        <v>1057</v>
      </c>
      <c r="B906" t="s">
        <v>1193</v>
      </c>
      <c r="C906" s="3" t="s">
        <v>2035</v>
      </c>
      <c r="D906" s="7">
        <v>273.17</v>
      </c>
      <c r="E906" t="s">
        <v>1192</v>
      </c>
      <c r="F906" s="29">
        <v>0.25</v>
      </c>
      <c r="G906" t="str">
        <f>IF(Table6[[#This Row],[InsuranceCoverage]], "Yes", "No")</f>
        <v>Yes</v>
      </c>
      <c r="H906" s="7">
        <f>Table6[[#This Row],[InsuranceCoverage]]*Table6[[#This Row],[TotalBill]]</f>
        <v>68.292500000000004</v>
      </c>
      <c r="I906" s="7">
        <f>Table6[[#This Row],[TotalBill]]-Table6[[#This Row],[InsuranceAmount]]</f>
        <v>204.8775</v>
      </c>
      <c r="K906" s="7"/>
    </row>
    <row r="907" spans="1:11" x14ac:dyDescent="0.3">
      <c r="A907" t="s">
        <v>1058</v>
      </c>
      <c r="B907" t="s">
        <v>1202</v>
      </c>
      <c r="C907" s="3" t="s">
        <v>1806</v>
      </c>
      <c r="D907" s="7">
        <v>86.74</v>
      </c>
      <c r="E907" t="s">
        <v>1197</v>
      </c>
      <c r="F907" s="29">
        <v>0.5</v>
      </c>
      <c r="G907" t="str">
        <f>IF(Table6[[#This Row],[InsuranceCoverage]], "Yes", "No")</f>
        <v>Yes</v>
      </c>
      <c r="H907" s="7">
        <f>Table6[[#This Row],[InsuranceCoverage]]*Table6[[#This Row],[TotalBill]]</f>
        <v>43.37</v>
      </c>
      <c r="I907" s="7">
        <f>Table6[[#This Row],[TotalBill]]-Table6[[#This Row],[InsuranceAmount]]</f>
        <v>43.37</v>
      </c>
      <c r="K907" s="7"/>
    </row>
    <row r="908" spans="1:11" x14ac:dyDescent="0.3">
      <c r="A908" t="s">
        <v>1059</v>
      </c>
      <c r="B908" t="s">
        <v>1193</v>
      </c>
      <c r="C908" s="3" t="s">
        <v>1782</v>
      </c>
      <c r="D908" s="7">
        <v>192.41</v>
      </c>
      <c r="E908" t="s">
        <v>1192</v>
      </c>
      <c r="F908" s="29">
        <v>0.5</v>
      </c>
      <c r="G908" t="str">
        <f>IF(Table6[[#This Row],[InsuranceCoverage]], "Yes", "No")</f>
        <v>Yes</v>
      </c>
      <c r="H908" s="7">
        <f>Table6[[#This Row],[InsuranceCoverage]]*Table6[[#This Row],[TotalBill]]</f>
        <v>96.204999999999998</v>
      </c>
      <c r="I908" s="7">
        <f>Table6[[#This Row],[TotalBill]]-Table6[[#This Row],[InsuranceAmount]]</f>
        <v>96.204999999999998</v>
      </c>
      <c r="K908" s="7"/>
    </row>
    <row r="909" spans="1:11" x14ac:dyDescent="0.3">
      <c r="A909" t="s">
        <v>1060</v>
      </c>
      <c r="B909" t="s">
        <v>1198</v>
      </c>
      <c r="C909" s="3" t="s">
        <v>1683</v>
      </c>
      <c r="D909" s="7">
        <v>60.38</v>
      </c>
      <c r="E909" t="s">
        <v>1195</v>
      </c>
      <c r="F909" s="29">
        <v>0.75</v>
      </c>
      <c r="G909" t="str">
        <f>IF(Table6[[#This Row],[InsuranceCoverage]], "Yes", "No")</f>
        <v>Yes</v>
      </c>
      <c r="H909" s="7">
        <f>Table6[[#This Row],[InsuranceCoverage]]*Table6[[#This Row],[TotalBill]]</f>
        <v>45.285000000000004</v>
      </c>
      <c r="I909" s="7">
        <f>Table6[[#This Row],[TotalBill]]-Table6[[#This Row],[InsuranceAmount]]</f>
        <v>15.094999999999999</v>
      </c>
      <c r="K909" s="7"/>
    </row>
    <row r="910" spans="1:11" x14ac:dyDescent="0.3">
      <c r="A910" t="s">
        <v>1061</v>
      </c>
      <c r="B910" t="s">
        <v>1196</v>
      </c>
      <c r="C910" s="3" t="s">
        <v>1894</v>
      </c>
      <c r="D910" s="7">
        <v>216.73</v>
      </c>
      <c r="E910" t="s">
        <v>1197</v>
      </c>
      <c r="F910" s="29">
        <v>0.75</v>
      </c>
      <c r="G910" t="str">
        <f>IF(Table6[[#This Row],[InsuranceCoverage]], "Yes", "No")</f>
        <v>Yes</v>
      </c>
      <c r="H910" s="7">
        <f>Table6[[#This Row],[InsuranceCoverage]]*Table6[[#This Row],[TotalBill]]</f>
        <v>162.54749999999999</v>
      </c>
      <c r="I910" s="7">
        <f>Table6[[#This Row],[TotalBill]]-Table6[[#This Row],[InsuranceAmount]]</f>
        <v>54.182500000000005</v>
      </c>
      <c r="K910" s="7"/>
    </row>
    <row r="911" spans="1:11" x14ac:dyDescent="0.3">
      <c r="A911" t="s">
        <v>1062</v>
      </c>
      <c r="B911" t="s">
        <v>1202</v>
      </c>
      <c r="C911" s="3" t="s">
        <v>1870</v>
      </c>
      <c r="D911" s="7">
        <v>106.56</v>
      </c>
      <c r="E911" t="s">
        <v>1197</v>
      </c>
      <c r="F911" s="29">
        <v>0</v>
      </c>
      <c r="G911" t="str">
        <f>IF(Table6[[#This Row],[InsuranceCoverage]], "Yes", "No")</f>
        <v>No</v>
      </c>
      <c r="H911" s="7">
        <f>Table6[[#This Row],[InsuranceCoverage]]*Table6[[#This Row],[TotalBill]]</f>
        <v>0</v>
      </c>
      <c r="I911" s="7">
        <f>Table6[[#This Row],[TotalBill]]-Table6[[#This Row],[InsuranceAmount]]</f>
        <v>106.56</v>
      </c>
      <c r="K911" s="7"/>
    </row>
    <row r="912" spans="1:11" x14ac:dyDescent="0.3">
      <c r="A912" t="s">
        <v>1063</v>
      </c>
      <c r="B912" t="s">
        <v>1198</v>
      </c>
      <c r="C912" s="3" t="s">
        <v>1987</v>
      </c>
      <c r="D912" s="7">
        <v>68.06</v>
      </c>
      <c r="E912" t="s">
        <v>1195</v>
      </c>
      <c r="F912" s="29">
        <v>0.25</v>
      </c>
      <c r="G912" t="str">
        <f>IF(Table6[[#This Row],[InsuranceCoverage]], "Yes", "No")</f>
        <v>Yes</v>
      </c>
      <c r="H912" s="7">
        <f>Table6[[#This Row],[InsuranceCoverage]]*Table6[[#This Row],[TotalBill]]</f>
        <v>17.015000000000001</v>
      </c>
      <c r="I912" s="7">
        <f>Table6[[#This Row],[TotalBill]]-Table6[[#This Row],[InsuranceAmount]]</f>
        <v>51.045000000000002</v>
      </c>
      <c r="K912" s="7"/>
    </row>
    <row r="913" spans="1:11" x14ac:dyDescent="0.3">
      <c r="A913" t="s">
        <v>1064</v>
      </c>
      <c r="B913" t="s">
        <v>1201</v>
      </c>
      <c r="C913" s="3" t="s">
        <v>2017</v>
      </c>
      <c r="D913" s="7">
        <v>340.48</v>
      </c>
      <c r="E913" t="s">
        <v>1197</v>
      </c>
      <c r="F913" s="29">
        <v>0.25</v>
      </c>
      <c r="G913" t="str">
        <f>IF(Table6[[#This Row],[InsuranceCoverage]], "Yes", "No")</f>
        <v>Yes</v>
      </c>
      <c r="H913" s="7">
        <f>Table6[[#This Row],[InsuranceCoverage]]*Table6[[#This Row],[TotalBill]]</f>
        <v>85.12</v>
      </c>
      <c r="I913" s="7">
        <f>Table6[[#This Row],[TotalBill]]-Table6[[#This Row],[InsuranceAmount]]</f>
        <v>255.36</v>
      </c>
      <c r="K913" s="7"/>
    </row>
    <row r="914" spans="1:11" x14ac:dyDescent="0.3">
      <c r="A914" t="s">
        <v>1065</v>
      </c>
      <c r="B914" t="s">
        <v>1167</v>
      </c>
      <c r="C914" s="3" t="s">
        <v>1885</v>
      </c>
      <c r="D914" s="7">
        <v>491.35</v>
      </c>
      <c r="E914" t="s">
        <v>1197</v>
      </c>
      <c r="F914" s="29">
        <v>0.25</v>
      </c>
      <c r="G914" t="str">
        <f>IF(Table6[[#This Row],[InsuranceCoverage]], "Yes", "No")</f>
        <v>Yes</v>
      </c>
      <c r="H914" s="7">
        <f>Table6[[#This Row],[InsuranceCoverage]]*Table6[[#This Row],[TotalBill]]</f>
        <v>122.83750000000001</v>
      </c>
      <c r="I914" s="7">
        <f>Table6[[#This Row],[TotalBill]]-Table6[[#This Row],[InsuranceAmount]]</f>
        <v>368.51250000000005</v>
      </c>
      <c r="K914" s="7"/>
    </row>
    <row r="915" spans="1:11" x14ac:dyDescent="0.3">
      <c r="A915" t="s">
        <v>1066</v>
      </c>
      <c r="B915" t="s">
        <v>1193</v>
      </c>
      <c r="C915" s="3" t="s">
        <v>2004</v>
      </c>
      <c r="D915" s="7">
        <v>341.42</v>
      </c>
      <c r="E915" t="s">
        <v>1195</v>
      </c>
      <c r="F915" s="29">
        <v>0.75</v>
      </c>
      <c r="G915" t="str">
        <f>IF(Table6[[#This Row],[InsuranceCoverage]], "Yes", "No")</f>
        <v>Yes</v>
      </c>
      <c r="H915" s="7">
        <f>Table6[[#This Row],[InsuranceCoverage]]*Table6[[#This Row],[TotalBill]]</f>
        <v>256.065</v>
      </c>
      <c r="I915" s="7">
        <f>Table6[[#This Row],[TotalBill]]-Table6[[#This Row],[InsuranceAmount]]</f>
        <v>85.355000000000018</v>
      </c>
      <c r="K915" s="7"/>
    </row>
    <row r="916" spans="1:11" x14ac:dyDescent="0.3">
      <c r="A916" t="s">
        <v>1067</v>
      </c>
      <c r="B916" t="s">
        <v>1198</v>
      </c>
      <c r="C916" s="3" t="s">
        <v>1978</v>
      </c>
      <c r="D916" s="7">
        <v>337.62</v>
      </c>
      <c r="E916" t="s">
        <v>1197</v>
      </c>
      <c r="F916" s="29">
        <v>0.75</v>
      </c>
      <c r="G916" t="str">
        <f>IF(Table6[[#This Row],[InsuranceCoverage]], "Yes", "No")</f>
        <v>Yes</v>
      </c>
      <c r="H916" s="7">
        <f>Table6[[#This Row],[InsuranceCoverage]]*Table6[[#This Row],[TotalBill]]</f>
        <v>253.215</v>
      </c>
      <c r="I916" s="7">
        <f>Table6[[#This Row],[TotalBill]]-Table6[[#This Row],[InsuranceAmount]]</f>
        <v>84.405000000000001</v>
      </c>
      <c r="K916" s="7"/>
    </row>
    <row r="917" spans="1:11" x14ac:dyDescent="0.3">
      <c r="A917" t="s">
        <v>1068</v>
      </c>
      <c r="B917" t="s">
        <v>1193</v>
      </c>
      <c r="C917" s="3" t="s">
        <v>1947</v>
      </c>
      <c r="D917" s="7">
        <v>455.41</v>
      </c>
      <c r="E917" t="s">
        <v>1192</v>
      </c>
      <c r="F917" s="29">
        <v>0.75</v>
      </c>
      <c r="G917" t="str">
        <f>IF(Table6[[#This Row],[InsuranceCoverage]], "Yes", "No")</f>
        <v>Yes</v>
      </c>
      <c r="H917" s="7">
        <f>Table6[[#This Row],[InsuranceCoverage]]*Table6[[#This Row],[TotalBill]]</f>
        <v>341.5575</v>
      </c>
      <c r="I917" s="7">
        <f>Table6[[#This Row],[TotalBill]]-Table6[[#This Row],[InsuranceAmount]]</f>
        <v>113.85250000000002</v>
      </c>
      <c r="K917" s="7"/>
    </row>
    <row r="918" spans="1:11" x14ac:dyDescent="0.3">
      <c r="A918" t="s">
        <v>1069</v>
      </c>
      <c r="B918" t="s">
        <v>1167</v>
      </c>
      <c r="C918" s="3" t="s">
        <v>1807</v>
      </c>
      <c r="D918" s="7">
        <v>204.05</v>
      </c>
      <c r="E918" t="s">
        <v>1192</v>
      </c>
      <c r="F918" s="29">
        <v>0.5</v>
      </c>
      <c r="G918" t="str">
        <f>IF(Table6[[#This Row],[InsuranceCoverage]], "Yes", "No")</f>
        <v>Yes</v>
      </c>
      <c r="H918" s="7">
        <f>Table6[[#This Row],[InsuranceCoverage]]*Table6[[#This Row],[TotalBill]]</f>
        <v>102.02500000000001</v>
      </c>
      <c r="I918" s="7">
        <f>Table6[[#This Row],[TotalBill]]-Table6[[#This Row],[InsuranceAmount]]</f>
        <v>102.02500000000001</v>
      </c>
      <c r="K918" s="7"/>
    </row>
    <row r="919" spans="1:11" x14ac:dyDescent="0.3">
      <c r="A919" t="s">
        <v>1070</v>
      </c>
      <c r="B919" t="s">
        <v>1193</v>
      </c>
      <c r="C919" s="3" t="s">
        <v>1837</v>
      </c>
      <c r="D919" s="7">
        <v>343.16</v>
      </c>
      <c r="E919" t="s">
        <v>1197</v>
      </c>
      <c r="F919" s="29">
        <v>0.5</v>
      </c>
      <c r="G919" t="str">
        <f>IF(Table6[[#This Row],[InsuranceCoverage]], "Yes", "No")</f>
        <v>Yes</v>
      </c>
      <c r="H919" s="7">
        <f>Table6[[#This Row],[InsuranceCoverage]]*Table6[[#This Row],[TotalBill]]</f>
        <v>171.58</v>
      </c>
      <c r="I919" s="7">
        <f>Table6[[#This Row],[TotalBill]]-Table6[[#This Row],[InsuranceAmount]]</f>
        <v>171.58</v>
      </c>
      <c r="K919" s="7"/>
    </row>
    <row r="920" spans="1:11" x14ac:dyDescent="0.3">
      <c r="A920" t="s">
        <v>1071</v>
      </c>
      <c r="B920" t="s">
        <v>1202</v>
      </c>
      <c r="C920" s="3" t="s">
        <v>1989</v>
      </c>
      <c r="D920" s="7">
        <v>200.34</v>
      </c>
      <c r="E920" t="s">
        <v>1195</v>
      </c>
      <c r="F920" s="29">
        <v>0</v>
      </c>
      <c r="G920" t="str">
        <f>IF(Table6[[#This Row],[InsuranceCoverage]], "Yes", "No")</f>
        <v>No</v>
      </c>
      <c r="H920" s="7">
        <f>Table6[[#This Row],[InsuranceCoverage]]*Table6[[#This Row],[TotalBill]]</f>
        <v>0</v>
      </c>
      <c r="I920" s="7">
        <f>Table6[[#This Row],[TotalBill]]-Table6[[#This Row],[InsuranceAmount]]</f>
        <v>200.34</v>
      </c>
      <c r="K920" s="7"/>
    </row>
    <row r="921" spans="1:11" x14ac:dyDescent="0.3">
      <c r="A921" t="s">
        <v>1072</v>
      </c>
      <c r="B921" t="s">
        <v>1196</v>
      </c>
      <c r="C921" s="3" t="s">
        <v>1817</v>
      </c>
      <c r="D921" s="7">
        <v>472.27</v>
      </c>
      <c r="E921" t="s">
        <v>1195</v>
      </c>
      <c r="F921" s="29">
        <v>0.5</v>
      </c>
      <c r="G921" t="str">
        <f>IF(Table6[[#This Row],[InsuranceCoverage]], "Yes", "No")</f>
        <v>Yes</v>
      </c>
      <c r="H921" s="7">
        <f>Table6[[#This Row],[InsuranceCoverage]]*Table6[[#This Row],[TotalBill]]</f>
        <v>236.13499999999999</v>
      </c>
      <c r="I921" s="7">
        <f>Table6[[#This Row],[TotalBill]]-Table6[[#This Row],[InsuranceAmount]]</f>
        <v>236.13499999999999</v>
      </c>
      <c r="K921" s="7"/>
    </row>
    <row r="922" spans="1:11" x14ac:dyDescent="0.3">
      <c r="A922" t="s">
        <v>1073</v>
      </c>
      <c r="B922" t="s">
        <v>1215</v>
      </c>
      <c r="C922" s="3" t="s">
        <v>1752</v>
      </c>
      <c r="D922" s="7">
        <v>150</v>
      </c>
      <c r="E922" t="s">
        <v>1192</v>
      </c>
      <c r="F922" s="29">
        <v>0.9</v>
      </c>
      <c r="G922" t="str">
        <f>IF(Table6[[#This Row],[InsuranceCoverage]], "Yes", "No")</f>
        <v>Yes</v>
      </c>
      <c r="H922" s="7">
        <f>Table6[[#This Row],[InsuranceCoverage]]*Table6[[#This Row],[TotalBill]]</f>
        <v>135</v>
      </c>
      <c r="I922" s="7">
        <f>Table6[[#This Row],[TotalBill]]-Table6[[#This Row],[InsuranceAmount]]</f>
        <v>15</v>
      </c>
      <c r="K922" s="7"/>
    </row>
    <row r="923" spans="1:11" x14ac:dyDescent="0.3">
      <c r="A923" t="s">
        <v>1074</v>
      </c>
      <c r="B923" t="s">
        <v>1202</v>
      </c>
      <c r="C923" s="3" t="s">
        <v>1868</v>
      </c>
      <c r="D923" s="7">
        <v>298.57</v>
      </c>
      <c r="E923" t="s">
        <v>1197</v>
      </c>
      <c r="F923" s="29">
        <v>0.25</v>
      </c>
      <c r="G923" t="str">
        <f>IF(Table6[[#This Row],[InsuranceCoverage]], "Yes", "No")</f>
        <v>Yes</v>
      </c>
      <c r="H923" s="7">
        <f>Table6[[#This Row],[InsuranceCoverage]]*Table6[[#This Row],[TotalBill]]</f>
        <v>74.642499999999998</v>
      </c>
      <c r="I923" s="7">
        <f>Table6[[#This Row],[TotalBill]]-Table6[[#This Row],[InsuranceAmount]]</f>
        <v>223.92750000000001</v>
      </c>
      <c r="K923" s="7"/>
    </row>
    <row r="924" spans="1:11" x14ac:dyDescent="0.3">
      <c r="A924" t="s">
        <v>1075</v>
      </c>
      <c r="B924" t="s">
        <v>1193</v>
      </c>
      <c r="C924" s="3" t="s">
        <v>2003</v>
      </c>
      <c r="D924" s="7">
        <v>459.44</v>
      </c>
      <c r="E924" t="s">
        <v>1192</v>
      </c>
      <c r="F924" s="29">
        <v>0.75</v>
      </c>
      <c r="G924" t="str">
        <f>IF(Table6[[#This Row],[InsuranceCoverage]], "Yes", "No")</f>
        <v>Yes</v>
      </c>
      <c r="H924" s="7">
        <f>Table6[[#This Row],[InsuranceCoverage]]*Table6[[#This Row],[TotalBill]]</f>
        <v>344.58</v>
      </c>
      <c r="I924" s="7">
        <f>Table6[[#This Row],[TotalBill]]-Table6[[#This Row],[InsuranceAmount]]</f>
        <v>114.86000000000001</v>
      </c>
      <c r="K924" s="7"/>
    </row>
    <row r="925" spans="1:11" x14ac:dyDescent="0.3">
      <c r="A925" t="s">
        <v>1076</v>
      </c>
      <c r="B925" t="s">
        <v>1201</v>
      </c>
      <c r="C925" s="3" t="s">
        <v>2022</v>
      </c>
      <c r="D925" s="7">
        <v>94.09</v>
      </c>
      <c r="E925" t="s">
        <v>1195</v>
      </c>
      <c r="F925" s="29">
        <v>0.75</v>
      </c>
      <c r="G925" t="str">
        <f>IF(Table6[[#This Row],[InsuranceCoverage]], "Yes", "No")</f>
        <v>Yes</v>
      </c>
      <c r="H925" s="7">
        <f>Table6[[#This Row],[InsuranceCoverage]]*Table6[[#This Row],[TotalBill]]</f>
        <v>70.567499999999995</v>
      </c>
      <c r="I925" s="7">
        <f>Table6[[#This Row],[TotalBill]]-Table6[[#This Row],[InsuranceAmount]]</f>
        <v>23.522500000000008</v>
      </c>
      <c r="K925" s="7"/>
    </row>
    <row r="926" spans="1:11" x14ac:dyDescent="0.3">
      <c r="A926" t="s">
        <v>1077</v>
      </c>
      <c r="B926" t="s">
        <v>1201</v>
      </c>
      <c r="C926" s="3" t="s">
        <v>1873</v>
      </c>
      <c r="D926" s="7">
        <v>480.15</v>
      </c>
      <c r="E926" t="s">
        <v>1197</v>
      </c>
      <c r="F926" s="29">
        <v>0.75</v>
      </c>
      <c r="G926" t="str">
        <f>IF(Table6[[#This Row],[InsuranceCoverage]], "Yes", "No")</f>
        <v>Yes</v>
      </c>
      <c r="H926" s="7">
        <f>Table6[[#This Row],[InsuranceCoverage]]*Table6[[#This Row],[TotalBill]]</f>
        <v>360.11249999999995</v>
      </c>
      <c r="I926" s="7">
        <f>Table6[[#This Row],[TotalBill]]-Table6[[#This Row],[InsuranceAmount]]</f>
        <v>120.03750000000002</v>
      </c>
      <c r="K926" s="7"/>
    </row>
    <row r="927" spans="1:11" x14ac:dyDescent="0.3">
      <c r="A927" t="s">
        <v>1078</v>
      </c>
      <c r="B927" t="s">
        <v>1193</v>
      </c>
      <c r="C927" s="3" t="s">
        <v>1878</v>
      </c>
      <c r="D927" s="7">
        <v>469.83</v>
      </c>
      <c r="E927" t="s">
        <v>1197</v>
      </c>
      <c r="F927" s="29">
        <v>0.5</v>
      </c>
      <c r="G927" t="str">
        <f>IF(Table6[[#This Row],[InsuranceCoverage]], "Yes", "No")</f>
        <v>Yes</v>
      </c>
      <c r="H927" s="7">
        <f>Table6[[#This Row],[InsuranceCoverage]]*Table6[[#This Row],[TotalBill]]</f>
        <v>234.91499999999999</v>
      </c>
      <c r="I927" s="7">
        <f>Table6[[#This Row],[TotalBill]]-Table6[[#This Row],[InsuranceAmount]]</f>
        <v>234.91499999999999</v>
      </c>
      <c r="K927" s="7"/>
    </row>
    <row r="928" spans="1:11" x14ac:dyDescent="0.3">
      <c r="A928" t="s">
        <v>1079</v>
      </c>
      <c r="B928" t="s">
        <v>1206</v>
      </c>
      <c r="C928" s="3" t="s">
        <v>1766</v>
      </c>
      <c r="D928" s="7">
        <v>100</v>
      </c>
      <c r="E928" t="s">
        <v>1192</v>
      </c>
      <c r="F928" s="29">
        <v>0.7</v>
      </c>
      <c r="G928" t="str">
        <f>IF(Table6[[#This Row],[InsuranceCoverage]], "Yes", "No")</f>
        <v>Yes</v>
      </c>
      <c r="H928" s="7">
        <f>Table6[[#This Row],[InsuranceCoverage]]*Table6[[#This Row],[TotalBill]]</f>
        <v>70</v>
      </c>
      <c r="I928" s="7">
        <f>Table6[[#This Row],[TotalBill]]-Table6[[#This Row],[InsuranceAmount]]</f>
        <v>30</v>
      </c>
      <c r="K928" s="7"/>
    </row>
    <row r="929" spans="1:11" x14ac:dyDescent="0.3">
      <c r="A929" t="s">
        <v>1080</v>
      </c>
      <c r="B929" t="s">
        <v>1167</v>
      </c>
      <c r="C929" s="3" t="s">
        <v>1897</v>
      </c>
      <c r="D929" s="7">
        <v>170.86</v>
      </c>
      <c r="E929" t="s">
        <v>1192</v>
      </c>
      <c r="F929" s="29">
        <v>0.75</v>
      </c>
      <c r="G929" t="str">
        <f>IF(Table6[[#This Row],[InsuranceCoverage]], "Yes", "No")</f>
        <v>Yes</v>
      </c>
      <c r="H929" s="7">
        <f>Table6[[#This Row],[InsuranceCoverage]]*Table6[[#This Row],[TotalBill]]</f>
        <v>128.14500000000001</v>
      </c>
      <c r="I929" s="7">
        <f>Table6[[#This Row],[TotalBill]]-Table6[[#This Row],[InsuranceAmount]]</f>
        <v>42.715000000000003</v>
      </c>
      <c r="K929" s="7"/>
    </row>
    <row r="930" spans="1:11" x14ac:dyDescent="0.3">
      <c r="A930" t="s">
        <v>1081</v>
      </c>
      <c r="B930" t="s">
        <v>1193</v>
      </c>
      <c r="C930" s="3" t="s">
        <v>1733</v>
      </c>
      <c r="D930" s="7">
        <v>421.31</v>
      </c>
      <c r="E930" t="s">
        <v>1197</v>
      </c>
      <c r="F930" s="29">
        <v>0</v>
      </c>
      <c r="G930" t="str">
        <f>IF(Table6[[#This Row],[InsuranceCoverage]], "Yes", "No")</f>
        <v>No</v>
      </c>
      <c r="H930" s="7">
        <f>Table6[[#This Row],[InsuranceCoverage]]*Table6[[#This Row],[TotalBill]]</f>
        <v>0</v>
      </c>
      <c r="I930" s="7">
        <f>Table6[[#This Row],[TotalBill]]-Table6[[#This Row],[InsuranceAmount]]</f>
        <v>421.31</v>
      </c>
      <c r="K930" s="7"/>
    </row>
    <row r="931" spans="1:11" x14ac:dyDescent="0.3">
      <c r="A931" t="s">
        <v>1082</v>
      </c>
      <c r="B931" t="s">
        <v>1167</v>
      </c>
      <c r="C931" s="3" t="s">
        <v>2001</v>
      </c>
      <c r="D931" s="7">
        <v>387.56</v>
      </c>
      <c r="E931" t="s">
        <v>1192</v>
      </c>
      <c r="F931" s="29">
        <v>0.5</v>
      </c>
      <c r="G931" t="str">
        <f>IF(Table6[[#This Row],[InsuranceCoverage]], "Yes", "No")</f>
        <v>Yes</v>
      </c>
      <c r="H931" s="7">
        <f>Table6[[#This Row],[InsuranceCoverage]]*Table6[[#This Row],[TotalBill]]</f>
        <v>193.78</v>
      </c>
      <c r="I931" s="7">
        <f>Table6[[#This Row],[TotalBill]]-Table6[[#This Row],[InsuranceAmount]]</f>
        <v>193.78</v>
      </c>
      <c r="K931" s="7"/>
    </row>
    <row r="932" spans="1:11" x14ac:dyDescent="0.3">
      <c r="A932" t="s">
        <v>1083</v>
      </c>
      <c r="B932" t="s">
        <v>1167</v>
      </c>
      <c r="C932" s="3" t="s">
        <v>1799</v>
      </c>
      <c r="D932" s="7">
        <v>136.07</v>
      </c>
      <c r="E932" t="s">
        <v>1197</v>
      </c>
      <c r="F932" s="29">
        <v>0.5</v>
      </c>
      <c r="G932" t="str">
        <f>IF(Table6[[#This Row],[InsuranceCoverage]], "Yes", "No")</f>
        <v>Yes</v>
      </c>
      <c r="H932" s="7">
        <f>Table6[[#This Row],[InsuranceCoverage]]*Table6[[#This Row],[TotalBill]]</f>
        <v>68.034999999999997</v>
      </c>
      <c r="I932" s="7">
        <f>Table6[[#This Row],[TotalBill]]-Table6[[#This Row],[InsuranceAmount]]</f>
        <v>68.034999999999997</v>
      </c>
      <c r="K932" s="7"/>
    </row>
    <row r="933" spans="1:11" x14ac:dyDescent="0.3">
      <c r="A933" t="s">
        <v>1084</v>
      </c>
      <c r="B933" t="s">
        <v>1196</v>
      </c>
      <c r="C933" s="3" t="s">
        <v>2000</v>
      </c>
      <c r="D933" s="7">
        <v>302.95999999999998</v>
      </c>
      <c r="E933" t="s">
        <v>1195</v>
      </c>
      <c r="F933" s="29">
        <v>0.5</v>
      </c>
      <c r="G933" t="str">
        <f>IF(Table6[[#This Row],[InsuranceCoverage]], "Yes", "No")</f>
        <v>Yes</v>
      </c>
      <c r="H933" s="7">
        <f>Table6[[#This Row],[InsuranceCoverage]]*Table6[[#This Row],[TotalBill]]</f>
        <v>151.47999999999999</v>
      </c>
      <c r="I933" s="7">
        <f>Table6[[#This Row],[TotalBill]]-Table6[[#This Row],[InsuranceAmount]]</f>
        <v>151.47999999999999</v>
      </c>
      <c r="K933" s="7"/>
    </row>
    <row r="934" spans="1:11" x14ac:dyDescent="0.3">
      <c r="A934" t="s">
        <v>1085</v>
      </c>
      <c r="B934" t="s">
        <v>1196</v>
      </c>
      <c r="C934" s="3" t="s">
        <v>1948</v>
      </c>
      <c r="D934" s="7">
        <v>71.53</v>
      </c>
      <c r="E934" t="s">
        <v>1192</v>
      </c>
      <c r="F934" s="29">
        <v>0.5</v>
      </c>
      <c r="G934" t="str">
        <f>IF(Table6[[#This Row],[InsuranceCoverage]], "Yes", "No")</f>
        <v>Yes</v>
      </c>
      <c r="H934" s="7">
        <f>Table6[[#This Row],[InsuranceCoverage]]*Table6[[#This Row],[TotalBill]]</f>
        <v>35.765000000000001</v>
      </c>
      <c r="I934" s="7">
        <f>Table6[[#This Row],[TotalBill]]-Table6[[#This Row],[InsuranceAmount]]</f>
        <v>35.765000000000001</v>
      </c>
      <c r="K934" s="7"/>
    </row>
    <row r="935" spans="1:11" x14ac:dyDescent="0.3">
      <c r="A935" t="s">
        <v>1086</v>
      </c>
      <c r="B935" t="s">
        <v>1193</v>
      </c>
      <c r="C935" s="3" t="s">
        <v>1806</v>
      </c>
      <c r="D935" s="7">
        <v>224.13</v>
      </c>
      <c r="E935" t="s">
        <v>1197</v>
      </c>
      <c r="F935" s="29">
        <v>0.5</v>
      </c>
      <c r="G935" t="str">
        <f>IF(Table6[[#This Row],[InsuranceCoverage]], "Yes", "No")</f>
        <v>Yes</v>
      </c>
      <c r="H935" s="7">
        <f>Table6[[#This Row],[InsuranceCoverage]]*Table6[[#This Row],[TotalBill]]</f>
        <v>112.065</v>
      </c>
      <c r="I935" s="7">
        <f>Table6[[#This Row],[TotalBill]]-Table6[[#This Row],[InsuranceAmount]]</f>
        <v>112.065</v>
      </c>
      <c r="K935" s="7"/>
    </row>
    <row r="936" spans="1:11" x14ac:dyDescent="0.3">
      <c r="A936" t="s">
        <v>1087</v>
      </c>
      <c r="B936" t="s">
        <v>1198</v>
      </c>
      <c r="C936" s="3" t="s">
        <v>1933</v>
      </c>
      <c r="D936" s="7">
        <v>183.03</v>
      </c>
      <c r="E936" t="s">
        <v>1195</v>
      </c>
      <c r="F936" s="29">
        <v>0.5</v>
      </c>
      <c r="G936" t="str">
        <f>IF(Table6[[#This Row],[InsuranceCoverage]], "Yes", "No")</f>
        <v>Yes</v>
      </c>
      <c r="H936" s="7">
        <f>Table6[[#This Row],[InsuranceCoverage]]*Table6[[#This Row],[TotalBill]]</f>
        <v>91.515000000000001</v>
      </c>
      <c r="I936" s="7">
        <f>Table6[[#This Row],[TotalBill]]-Table6[[#This Row],[InsuranceAmount]]</f>
        <v>91.515000000000001</v>
      </c>
      <c r="K936" s="7"/>
    </row>
    <row r="937" spans="1:11" x14ac:dyDescent="0.3">
      <c r="A937" t="s">
        <v>1088</v>
      </c>
      <c r="B937" t="s">
        <v>1202</v>
      </c>
      <c r="C937" s="3" t="s">
        <v>1869</v>
      </c>
      <c r="D937" s="7">
        <v>258.56</v>
      </c>
      <c r="E937" t="s">
        <v>1197</v>
      </c>
      <c r="F937" s="29">
        <v>0.75</v>
      </c>
      <c r="G937" t="str">
        <f>IF(Table6[[#This Row],[InsuranceCoverage]], "Yes", "No")</f>
        <v>Yes</v>
      </c>
      <c r="H937" s="7">
        <f>Table6[[#This Row],[InsuranceCoverage]]*Table6[[#This Row],[TotalBill]]</f>
        <v>193.92000000000002</v>
      </c>
      <c r="I937" s="7">
        <f>Table6[[#This Row],[TotalBill]]-Table6[[#This Row],[InsuranceAmount]]</f>
        <v>64.639999999999986</v>
      </c>
      <c r="K937" s="7"/>
    </row>
    <row r="938" spans="1:11" x14ac:dyDescent="0.3">
      <c r="A938" t="s">
        <v>1089</v>
      </c>
      <c r="B938" t="s">
        <v>1167</v>
      </c>
      <c r="C938" s="3" t="s">
        <v>1746</v>
      </c>
      <c r="D938" s="7">
        <v>386.13</v>
      </c>
      <c r="E938" t="s">
        <v>1197</v>
      </c>
      <c r="F938" s="29">
        <v>0.5</v>
      </c>
      <c r="G938" t="str">
        <f>IF(Table6[[#This Row],[InsuranceCoverage]], "Yes", "No")</f>
        <v>Yes</v>
      </c>
      <c r="H938" s="7">
        <f>Table6[[#This Row],[InsuranceCoverage]]*Table6[[#This Row],[TotalBill]]</f>
        <v>193.065</v>
      </c>
      <c r="I938" s="7">
        <f>Table6[[#This Row],[TotalBill]]-Table6[[#This Row],[InsuranceAmount]]</f>
        <v>193.065</v>
      </c>
      <c r="K938" s="7"/>
    </row>
    <row r="939" spans="1:11" x14ac:dyDescent="0.3">
      <c r="A939" t="s">
        <v>1090</v>
      </c>
      <c r="B939" t="s">
        <v>1202</v>
      </c>
      <c r="C939" s="3" t="s">
        <v>1865</v>
      </c>
      <c r="D939" s="7">
        <v>180.62</v>
      </c>
      <c r="E939" t="s">
        <v>1197</v>
      </c>
      <c r="F939" s="29">
        <v>0.5</v>
      </c>
      <c r="G939" t="str">
        <f>IF(Table6[[#This Row],[InsuranceCoverage]], "Yes", "No")</f>
        <v>Yes</v>
      </c>
      <c r="H939" s="7">
        <f>Table6[[#This Row],[InsuranceCoverage]]*Table6[[#This Row],[TotalBill]]</f>
        <v>90.31</v>
      </c>
      <c r="I939" s="7">
        <f>Table6[[#This Row],[TotalBill]]-Table6[[#This Row],[InsuranceAmount]]</f>
        <v>90.31</v>
      </c>
      <c r="K939" s="7"/>
    </row>
    <row r="940" spans="1:11" x14ac:dyDescent="0.3">
      <c r="A940" t="s">
        <v>1091</v>
      </c>
      <c r="B940" t="s">
        <v>1202</v>
      </c>
      <c r="C940" s="3" t="s">
        <v>1996</v>
      </c>
      <c r="D940" s="7">
        <v>75.58</v>
      </c>
      <c r="E940" t="s">
        <v>1195</v>
      </c>
      <c r="F940" s="29">
        <v>0.75</v>
      </c>
      <c r="G940" t="str">
        <f>IF(Table6[[#This Row],[InsuranceCoverage]], "Yes", "No")</f>
        <v>Yes</v>
      </c>
      <c r="H940" s="7">
        <f>Table6[[#This Row],[InsuranceCoverage]]*Table6[[#This Row],[TotalBill]]</f>
        <v>56.685000000000002</v>
      </c>
      <c r="I940" s="7">
        <f>Table6[[#This Row],[TotalBill]]-Table6[[#This Row],[InsuranceAmount]]</f>
        <v>18.894999999999996</v>
      </c>
      <c r="K940" s="7"/>
    </row>
    <row r="941" spans="1:11" x14ac:dyDescent="0.3">
      <c r="A941" t="s">
        <v>1092</v>
      </c>
      <c r="B941" t="s">
        <v>1198</v>
      </c>
      <c r="C941" s="3" t="s">
        <v>1804</v>
      </c>
      <c r="D941" s="7">
        <v>353.99</v>
      </c>
      <c r="E941" t="s">
        <v>1197</v>
      </c>
      <c r="F941" s="29">
        <v>0.25</v>
      </c>
      <c r="G941" t="str">
        <f>IF(Table6[[#This Row],[InsuranceCoverage]], "Yes", "No")</f>
        <v>Yes</v>
      </c>
      <c r="H941" s="7">
        <f>Table6[[#This Row],[InsuranceCoverage]]*Table6[[#This Row],[TotalBill]]</f>
        <v>88.497500000000002</v>
      </c>
      <c r="I941" s="7">
        <f>Table6[[#This Row],[TotalBill]]-Table6[[#This Row],[InsuranceAmount]]</f>
        <v>265.49250000000001</v>
      </c>
      <c r="K941" s="7"/>
    </row>
    <row r="942" spans="1:11" x14ac:dyDescent="0.3">
      <c r="A942" t="s">
        <v>1093</v>
      </c>
      <c r="B942" t="s">
        <v>1198</v>
      </c>
      <c r="C942" s="3" t="s">
        <v>1749</v>
      </c>
      <c r="D942" s="7">
        <v>470.37</v>
      </c>
      <c r="E942" t="s">
        <v>1195</v>
      </c>
      <c r="F942" s="29">
        <v>0</v>
      </c>
      <c r="G942" t="str">
        <f>IF(Table6[[#This Row],[InsuranceCoverage]], "Yes", "No")</f>
        <v>No</v>
      </c>
      <c r="H942" s="7">
        <f>Table6[[#This Row],[InsuranceCoverage]]*Table6[[#This Row],[TotalBill]]</f>
        <v>0</v>
      </c>
      <c r="I942" s="7">
        <f>Table6[[#This Row],[TotalBill]]-Table6[[#This Row],[InsuranceAmount]]</f>
        <v>470.37</v>
      </c>
      <c r="K942" s="7"/>
    </row>
    <row r="943" spans="1:11" x14ac:dyDescent="0.3">
      <c r="A943" t="s">
        <v>1094</v>
      </c>
      <c r="B943" t="s">
        <v>1167</v>
      </c>
      <c r="C943" s="3" t="s">
        <v>1923</v>
      </c>
      <c r="D943" s="7">
        <v>434.3</v>
      </c>
      <c r="E943" t="s">
        <v>1192</v>
      </c>
      <c r="F943" s="29">
        <v>0.75</v>
      </c>
      <c r="G943" t="str">
        <f>IF(Table6[[#This Row],[InsuranceCoverage]], "Yes", "No")</f>
        <v>Yes</v>
      </c>
      <c r="H943" s="7">
        <f>Table6[[#This Row],[InsuranceCoverage]]*Table6[[#This Row],[TotalBill]]</f>
        <v>325.72500000000002</v>
      </c>
      <c r="I943" s="7">
        <f>Table6[[#This Row],[TotalBill]]-Table6[[#This Row],[InsuranceAmount]]</f>
        <v>108.57499999999999</v>
      </c>
      <c r="K943" s="7"/>
    </row>
    <row r="944" spans="1:11" x14ac:dyDescent="0.3">
      <c r="A944" t="s">
        <v>1095</v>
      </c>
      <c r="B944" t="s">
        <v>1196</v>
      </c>
      <c r="C944" s="3" t="s">
        <v>1713</v>
      </c>
      <c r="D944" s="7">
        <v>299.98</v>
      </c>
      <c r="E944" t="s">
        <v>1192</v>
      </c>
      <c r="F944" s="29">
        <v>0</v>
      </c>
      <c r="G944" t="str">
        <f>IF(Table6[[#This Row],[InsuranceCoverage]], "Yes", "No")</f>
        <v>No</v>
      </c>
      <c r="H944" s="7">
        <f>Table6[[#This Row],[InsuranceCoverage]]*Table6[[#This Row],[TotalBill]]</f>
        <v>0</v>
      </c>
      <c r="I944" s="7">
        <f>Table6[[#This Row],[TotalBill]]-Table6[[#This Row],[InsuranceAmount]]</f>
        <v>299.98</v>
      </c>
      <c r="K944" s="7"/>
    </row>
    <row r="945" spans="1:11" x14ac:dyDescent="0.3">
      <c r="A945" t="s">
        <v>1096</v>
      </c>
      <c r="B945" t="s">
        <v>1202</v>
      </c>
      <c r="C945" s="3" t="s">
        <v>1761</v>
      </c>
      <c r="D945" s="7">
        <v>170.94</v>
      </c>
      <c r="E945" t="s">
        <v>1192</v>
      </c>
      <c r="F945" s="29">
        <v>0.75</v>
      </c>
      <c r="G945" t="str">
        <f>IF(Table6[[#This Row],[InsuranceCoverage]], "Yes", "No")</f>
        <v>Yes</v>
      </c>
      <c r="H945" s="7">
        <f>Table6[[#This Row],[InsuranceCoverage]]*Table6[[#This Row],[TotalBill]]</f>
        <v>128.20499999999998</v>
      </c>
      <c r="I945" s="7">
        <f>Table6[[#This Row],[TotalBill]]-Table6[[#This Row],[InsuranceAmount]]</f>
        <v>42.735000000000014</v>
      </c>
      <c r="K945" s="7"/>
    </row>
    <row r="946" spans="1:11" x14ac:dyDescent="0.3">
      <c r="A946" t="s">
        <v>1097</v>
      </c>
      <c r="B946" t="s">
        <v>1196</v>
      </c>
      <c r="C946" s="3" t="s">
        <v>2036</v>
      </c>
      <c r="D946" s="7">
        <v>97.43</v>
      </c>
      <c r="E946" t="s">
        <v>1197</v>
      </c>
      <c r="F946" s="29">
        <v>0.5</v>
      </c>
      <c r="G946" t="str">
        <f>IF(Table6[[#This Row],[InsuranceCoverage]], "Yes", "No")</f>
        <v>Yes</v>
      </c>
      <c r="H946" s="7">
        <f>Table6[[#This Row],[InsuranceCoverage]]*Table6[[#This Row],[TotalBill]]</f>
        <v>48.715000000000003</v>
      </c>
      <c r="I946" s="7">
        <f>Table6[[#This Row],[TotalBill]]-Table6[[#This Row],[InsuranceAmount]]</f>
        <v>48.715000000000003</v>
      </c>
      <c r="K946" s="7"/>
    </row>
    <row r="947" spans="1:11" x14ac:dyDescent="0.3">
      <c r="A947" t="s">
        <v>1098</v>
      </c>
      <c r="B947" t="s">
        <v>1196</v>
      </c>
      <c r="C947" s="3" t="s">
        <v>1750</v>
      </c>
      <c r="D947" s="7">
        <v>127.93</v>
      </c>
      <c r="E947" t="s">
        <v>1192</v>
      </c>
      <c r="F947" s="29">
        <v>0.75</v>
      </c>
      <c r="G947" t="str">
        <f>IF(Table6[[#This Row],[InsuranceCoverage]], "Yes", "No")</f>
        <v>Yes</v>
      </c>
      <c r="H947" s="7">
        <f>Table6[[#This Row],[InsuranceCoverage]]*Table6[[#This Row],[TotalBill]]</f>
        <v>95.947500000000005</v>
      </c>
      <c r="I947" s="7">
        <f>Table6[[#This Row],[TotalBill]]-Table6[[#This Row],[InsuranceAmount]]</f>
        <v>31.982500000000002</v>
      </c>
      <c r="K947" s="7"/>
    </row>
    <row r="948" spans="1:11" x14ac:dyDescent="0.3">
      <c r="A948" t="s">
        <v>1099</v>
      </c>
      <c r="B948" t="s">
        <v>1198</v>
      </c>
      <c r="C948" s="3" t="s">
        <v>1930</v>
      </c>
      <c r="D948" s="7">
        <v>283.44</v>
      </c>
      <c r="E948" t="s">
        <v>1197</v>
      </c>
      <c r="F948" s="29">
        <v>0.75</v>
      </c>
      <c r="G948" t="str">
        <f>IF(Table6[[#This Row],[InsuranceCoverage]], "Yes", "No")</f>
        <v>Yes</v>
      </c>
      <c r="H948" s="7">
        <f>Table6[[#This Row],[InsuranceCoverage]]*Table6[[#This Row],[TotalBill]]</f>
        <v>212.57999999999998</v>
      </c>
      <c r="I948" s="7">
        <f>Table6[[#This Row],[TotalBill]]-Table6[[#This Row],[InsuranceAmount]]</f>
        <v>70.860000000000014</v>
      </c>
      <c r="K948" s="7"/>
    </row>
    <row r="949" spans="1:11" x14ac:dyDescent="0.3">
      <c r="A949" t="s">
        <v>1100</v>
      </c>
      <c r="B949" t="s">
        <v>1201</v>
      </c>
      <c r="C949" s="3" t="s">
        <v>1837</v>
      </c>
      <c r="D949" s="7">
        <v>151.99</v>
      </c>
      <c r="E949" t="s">
        <v>1195</v>
      </c>
      <c r="F949" s="29">
        <v>0.25</v>
      </c>
      <c r="G949" t="str">
        <f>IF(Table6[[#This Row],[InsuranceCoverage]], "Yes", "No")</f>
        <v>Yes</v>
      </c>
      <c r="H949" s="7">
        <f>Table6[[#This Row],[InsuranceCoverage]]*Table6[[#This Row],[TotalBill]]</f>
        <v>37.997500000000002</v>
      </c>
      <c r="I949" s="7">
        <f>Table6[[#This Row],[TotalBill]]-Table6[[#This Row],[InsuranceAmount]]</f>
        <v>113.99250000000001</v>
      </c>
      <c r="K949" s="7"/>
    </row>
    <row r="950" spans="1:11" x14ac:dyDescent="0.3">
      <c r="A950" t="s">
        <v>1101</v>
      </c>
      <c r="B950" t="s">
        <v>1193</v>
      </c>
      <c r="C950" s="3" t="s">
        <v>1779</v>
      </c>
      <c r="D950" s="7">
        <v>141.69</v>
      </c>
      <c r="E950" t="s">
        <v>1197</v>
      </c>
      <c r="F950" s="29">
        <v>0.25</v>
      </c>
      <c r="G950" t="str">
        <f>IF(Table6[[#This Row],[InsuranceCoverage]], "Yes", "No")</f>
        <v>Yes</v>
      </c>
      <c r="H950" s="7">
        <f>Table6[[#This Row],[InsuranceCoverage]]*Table6[[#This Row],[TotalBill]]</f>
        <v>35.422499999999999</v>
      </c>
      <c r="I950" s="7">
        <f>Table6[[#This Row],[TotalBill]]-Table6[[#This Row],[InsuranceAmount]]</f>
        <v>106.2675</v>
      </c>
      <c r="K950" s="7"/>
    </row>
    <row r="951" spans="1:11" x14ac:dyDescent="0.3">
      <c r="A951" t="s">
        <v>1102</v>
      </c>
      <c r="B951" t="s">
        <v>1202</v>
      </c>
      <c r="C951" s="3" t="s">
        <v>2037</v>
      </c>
      <c r="D951" s="7">
        <v>127.64</v>
      </c>
      <c r="E951" t="s">
        <v>1192</v>
      </c>
      <c r="F951" s="29">
        <v>0</v>
      </c>
      <c r="G951" t="str">
        <f>IF(Table6[[#This Row],[InsuranceCoverage]], "Yes", "No")</f>
        <v>No</v>
      </c>
      <c r="H951" s="7">
        <f>Table6[[#This Row],[InsuranceCoverage]]*Table6[[#This Row],[TotalBill]]</f>
        <v>0</v>
      </c>
      <c r="I951" s="7">
        <f>Table6[[#This Row],[TotalBill]]-Table6[[#This Row],[InsuranceAmount]]</f>
        <v>127.64</v>
      </c>
    </row>
    <row r="952" spans="1:11" x14ac:dyDescent="0.3">
      <c r="A952" t="s">
        <v>1103</v>
      </c>
      <c r="B952" t="s">
        <v>1167</v>
      </c>
      <c r="C952" s="3" t="s">
        <v>1974</v>
      </c>
      <c r="D952" s="7">
        <v>250.13</v>
      </c>
      <c r="E952" t="s">
        <v>1197</v>
      </c>
      <c r="F952" s="29">
        <v>0.5</v>
      </c>
      <c r="G952" t="str">
        <f>IF(Table6[[#This Row],[InsuranceCoverage]], "Yes", "No")</f>
        <v>Yes</v>
      </c>
      <c r="H952" s="7">
        <f>Table6[[#This Row],[InsuranceCoverage]]*Table6[[#This Row],[TotalBill]]</f>
        <v>125.065</v>
      </c>
      <c r="I952" s="7">
        <f>Table6[[#This Row],[TotalBill]]-Table6[[#This Row],[InsuranceAmount]]</f>
        <v>125.065</v>
      </c>
      <c r="K952" s="7"/>
    </row>
    <row r="953" spans="1:11" x14ac:dyDescent="0.3">
      <c r="A953" t="s">
        <v>1104</v>
      </c>
      <c r="B953" t="s">
        <v>1198</v>
      </c>
      <c r="C953" s="3" t="s">
        <v>1967</v>
      </c>
      <c r="D953" s="7">
        <v>496.79</v>
      </c>
      <c r="E953" t="s">
        <v>1197</v>
      </c>
      <c r="F953" s="29">
        <v>0</v>
      </c>
      <c r="G953" t="str">
        <f>IF(Table6[[#This Row],[InsuranceCoverage]], "Yes", "No")</f>
        <v>No</v>
      </c>
      <c r="H953" s="7">
        <f>Table6[[#This Row],[InsuranceCoverage]]*Table6[[#This Row],[TotalBill]]</f>
        <v>0</v>
      </c>
      <c r="I953" s="7">
        <f>Table6[[#This Row],[TotalBill]]-Table6[[#This Row],[InsuranceAmount]]</f>
        <v>496.79</v>
      </c>
      <c r="K953" s="7"/>
    </row>
    <row r="954" spans="1:11" x14ac:dyDescent="0.3">
      <c r="A954" t="s">
        <v>1105</v>
      </c>
      <c r="B954" t="s">
        <v>1198</v>
      </c>
      <c r="C954" s="3" t="s">
        <v>1961</v>
      </c>
      <c r="D954" s="7">
        <v>186.78</v>
      </c>
      <c r="E954" t="s">
        <v>1197</v>
      </c>
      <c r="F954" s="29">
        <v>0.25</v>
      </c>
      <c r="G954" t="str">
        <f>IF(Table6[[#This Row],[InsuranceCoverage]], "Yes", "No")</f>
        <v>Yes</v>
      </c>
      <c r="H954" s="7">
        <f>Table6[[#This Row],[InsuranceCoverage]]*Table6[[#This Row],[TotalBill]]</f>
        <v>46.695</v>
      </c>
      <c r="I954" s="7">
        <f>Table6[[#This Row],[TotalBill]]-Table6[[#This Row],[InsuranceAmount]]</f>
        <v>140.08500000000001</v>
      </c>
      <c r="K954" s="7"/>
    </row>
    <row r="955" spans="1:11" x14ac:dyDescent="0.3">
      <c r="A955" t="s">
        <v>1106</v>
      </c>
      <c r="B955" t="s">
        <v>1202</v>
      </c>
      <c r="C955" s="3" t="s">
        <v>1791</v>
      </c>
      <c r="D955" s="7">
        <v>306.07</v>
      </c>
      <c r="E955" t="s">
        <v>1195</v>
      </c>
      <c r="F955" s="29">
        <v>0.25</v>
      </c>
      <c r="G955" t="str">
        <f>IF(Table6[[#This Row],[InsuranceCoverage]], "Yes", "No")</f>
        <v>Yes</v>
      </c>
      <c r="H955" s="7">
        <f>Table6[[#This Row],[InsuranceCoverage]]*Table6[[#This Row],[TotalBill]]</f>
        <v>76.517499999999998</v>
      </c>
      <c r="I955" s="7">
        <f>Table6[[#This Row],[TotalBill]]-Table6[[#This Row],[InsuranceAmount]]</f>
        <v>229.55250000000001</v>
      </c>
      <c r="K955" s="7"/>
    </row>
    <row r="956" spans="1:11" x14ac:dyDescent="0.3">
      <c r="A956" t="s">
        <v>1107</v>
      </c>
      <c r="B956" t="s">
        <v>1202</v>
      </c>
      <c r="C956" s="3" t="s">
        <v>1861</v>
      </c>
      <c r="D956" s="7">
        <v>100.12</v>
      </c>
      <c r="E956" t="s">
        <v>1197</v>
      </c>
      <c r="F956" s="29">
        <v>0.25</v>
      </c>
      <c r="G956" t="str">
        <f>IF(Table6[[#This Row],[InsuranceCoverage]], "Yes", "No")</f>
        <v>Yes</v>
      </c>
      <c r="H956" s="7">
        <f>Table6[[#This Row],[InsuranceCoverage]]*Table6[[#This Row],[TotalBill]]</f>
        <v>25.03</v>
      </c>
      <c r="I956" s="7">
        <f>Table6[[#This Row],[TotalBill]]-Table6[[#This Row],[InsuranceAmount]]</f>
        <v>75.09</v>
      </c>
      <c r="K956" s="7"/>
    </row>
    <row r="957" spans="1:11" x14ac:dyDescent="0.3">
      <c r="A957" t="s">
        <v>1108</v>
      </c>
      <c r="B957" t="s">
        <v>1201</v>
      </c>
      <c r="C957" s="3" t="s">
        <v>1714</v>
      </c>
      <c r="D957" s="7">
        <v>108.84</v>
      </c>
      <c r="E957" t="s">
        <v>1195</v>
      </c>
      <c r="F957" s="29">
        <v>0.75</v>
      </c>
      <c r="G957" t="str">
        <f>IF(Table6[[#This Row],[InsuranceCoverage]], "Yes", "No")</f>
        <v>Yes</v>
      </c>
      <c r="H957" s="7">
        <f>Table6[[#This Row],[InsuranceCoverage]]*Table6[[#This Row],[TotalBill]]</f>
        <v>81.63</v>
      </c>
      <c r="I957" s="7">
        <f>Table6[[#This Row],[TotalBill]]-Table6[[#This Row],[InsuranceAmount]]</f>
        <v>27.210000000000008</v>
      </c>
      <c r="K957" s="7"/>
    </row>
    <row r="958" spans="1:11" x14ac:dyDescent="0.3">
      <c r="A958" t="s">
        <v>1109</v>
      </c>
      <c r="B958" t="s">
        <v>1202</v>
      </c>
      <c r="C958" s="3" t="s">
        <v>1823</v>
      </c>
      <c r="D958" s="7">
        <v>202.38</v>
      </c>
      <c r="E958" t="s">
        <v>1195</v>
      </c>
      <c r="F958" s="29">
        <v>0.5</v>
      </c>
      <c r="G958" t="str">
        <f>IF(Table6[[#This Row],[InsuranceCoverage]], "Yes", "No")</f>
        <v>Yes</v>
      </c>
      <c r="H958" s="7">
        <f>Table6[[#This Row],[InsuranceCoverage]]*Table6[[#This Row],[TotalBill]]</f>
        <v>101.19</v>
      </c>
      <c r="I958" s="7">
        <f>Table6[[#This Row],[TotalBill]]-Table6[[#This Row],[InsuranceAmount]]</f>
        <v>101.19</v>
      </c>
      <c r="K958" s="7"/>
    </row>
    <row r="959" spans="1:11" x14ac:dyDescent="0.3">
      <c r="A959" t="s">
        <v>1110</v>
      </c>
      <c r="B959" t="s">
        <v>1198</v>
      </c>
      <c r="C959" s="3" t="s">
        <v>1827</v>
      </c>
      <c r="D959" s="7">
        <v>267.36</v>
      </c>
      <c r="E959" t="s">
        <v>1197</v>
      </c>
      <c r="F959" s="29">
        <v>0.25</v>
      </c>
      <c r="G959" t="str">
        <f>IF(Table6[[#This Row],[InsuranceCoverage]], "Yes", "No")</f>
        <v>Yes</v>
      </c>
      <c r="H959" s="7">
        <f>Table6[[#This Row],[InsuranceCoverage]]*Table6[[#This Row],[TotalBill]]</f>
        <v>66.84</v>
      </c>
      <c r="I959" s="7">
        <f>Table6[[#This Row],[TotalBill]]-Table6[[#This Row],[InsuranceAmount]]</f>
        <v>200.52</v>
      </c>
      <c r="K959" s="7"/>
    </row>
    <row r="960" spans="1:11" x14ac:dyDescent="0.3">
      <c r="A960" t="s">
        <v>1111</v>
      </c>
      <c r="B960" t="s">
        <v>1201</v>
      </c>
      <c r="C960" s="3" t="s">
        <v>1719</v>
      </c>
      <c r="D960" s="7">
        <v>185.71</v>
      </c>
      <c r="E960" t="s">
        <v>1192</v>
      </c>
      <c r="F960" s="29">
        <v>0.75</v>
      </c>
      <c r="G960" t="str">
        <f>IF(Table6[[#This Row],[InsuranceCoverage]], "Yes", "No")</f>
        <v>Yes</v>
      </c>
      <c r="H960" s="7">
        <f>Table6[[#This Row],[InsuranceCoverage]]*Table6[[#This Row],[TotalBill]]</f>
        <v>139.2825</v>
      </c>
      <c r="I960" s="7">
        <f>Table6[[#This Row],[TotalBill]]-Table6[[#This Row],[InsuranceAmount]]</f>
        <v>46.427500000000009</v>
      </c>
      <c r="K960" s="7"/>
    </row>
    <row r="961" spans="1:11" x14ac:dyDescent="0.3">
      <c r="A961" t="s">
        <v>1112</v>
      </c>
      <c r="B961" t="s">
        <v>1193</v>
      </c>
      <c r="C961" s="3" t="s">
        <v>1973</v>
      </c>
      <c r="D961" s="7">
        <v>296.89999999999998</v>
      </c>
      <c r="E961" t="s">
        <v>1197</v>
      </c>
      <c r="F961" s="29">
        <v>0.75</v>
      </c>
      <c r="G961" t="str">
        <f>IF(Table6[[#This Row],[InsuranceCoverage]], "Yes", "No")</f>
        <v>Yes</v>
      </c>
      <c r="H961" s="7">
        <f>Table6[[#This Row],[InsuranceCoverage]]*Table6[[#This Row],[TotalBill]]</f>
        <v>222.67499999999998</v>
      </c>
      <c r="I961" s="7">
        <f>Table6[[#This Row],[TotalBill]]-Table6[[#This Row],[InsuranceAmount]]</f>
        <v>74.224999999999994</v>
      </c>
      <c r="K961" s="7"/>
    </row>
    <row r="962" spans="1:11" x14ac:dyDescent="0.3">
      <c r="A962" t="s">
        <v>1113</v>
      </c>
      <c r="B962" t="s">
        <v>1201</v>
      </c>
      <c r="C962" s="3" t="s">
        <v>1954</v>
      </c>
      <c r="D962" s="7">
        <v>336.38</v>
      </c>
      <c r="E962" t="s">
        <v>1197</v>
      </c>
      <c r="F962" s="29">
        <v>0.5</v>
      </c>
      <c r="G962" t="str">
        <f>IF(Table6[[#This Row],[InsuranceCoverage]], "Yes", "No")</f>
        <v>Yes</v>
      </c>
      <c r="H962" s="7">
        <f>Table6[[#This Row],[InsuranceCoverage]]*Table6[[#This Row],[TotalBill]]</f>
        <v>168.19</v>
      </c>
      <c r="I962" s="7">
        <f>Table6[[#This Row],[TotalBill]]-Table6[[#This Row],[InsuranceAmount]]</f>
        <v>168.19</v>
      </c>
      <c r="K962" s="7"/>
    </row>
    <row r="963" spans="1:11" x14ac:dyDescent="0.3">
      <c r="A963" t="s">
        <v>1114</v>
      </c>
      <c r="B963" t="s">
        <v>1201</v>
      </c>
      <c r="C963" s="3" t="s">
        <v>1866</v>
      </c>
      <c r="D963" s="7">
        <v>152.68</v>
      </c>
      <c r="E963" t="s">
        <v>1197</v>
      </c>
      <c r="F963" s="29">
        <v>0.75</v>
      </c>
      <c r="G963" t="str">
        <f>IF(Table6[[#This Row],[InsuranceCoverage]], "Yes", "No")</f>
        <v>Yes</v>
      </c>
      <c r="H963" s="7">
        <f>Table6[[#This Row],[InsuranceCoverage]]*Table6[[#This Row],[TotalBill]]</f>
        <v>114.51</v>
      </c>
      <c r="I963" s="7">
        <f>Table6[[#This Row],[TotalBill]]-Table6[[#This Row],[InsuranceAmount]]</f>
        <v>38.17</v>
      </c>
      <c r="K963" s="7"/>
    </row>
    <row r="964" spans="1:11" x14ac:dyDescent="0.3">
      <c r="A964" t="s">
        <v>1115</v>
      </c>
      <c r="B964" t="s">
        <v>1202</v>
      </c>
      <c r="C964" s="3" t="s">
        <v>1704</v>
      </c>
      <c r="D964" s="7">
        <v>93.24</v>
      </c>
      <c r="E964" t="s">
        <v>1197</v>
      </c>
      <c r="F964" s="29">
        <v>0.25</v>
      </c>
      <c r="G964" t="str">
        <f>IF(Table6[[#This Row],[InsuranceCoverage]], "Yes", "No")</f>
        <v>Yes</v>
      </c>
      <c r="H964" s="7">
        <f>Table6[[#This Row],[InsuranceCoverage]]*Table6[[#This Row],[TotalBill]]</f>
        <v>23.31</v>
      </c>
      <c r="I964" s="7">
        <f>Table6[[#This Row],[TotalBill]]-Table6[[#This Row],[InsuranceAmount]]</f>
        <v>69.929999999999993</v>
      </c>
      <c r="K964" s="7"/>
    </row>
    <row r="965" spans="1:11" x14ac:dyDescent="0.3">
      <c r="A965" t="s">
        <v>1116</v>
      </c>
      <c r="B965" t="s">
        <v>1201</v>
      </c>
      <c r="C965" s="3" t="s">
        <v>1770</v>
      </c>
      <c r="D965" s="7">
        <v>309.52999999999997</v>
      </c>
      <c r="E965" t="s">
        <v>1195</v>
      </c>
      <c r="F965" s="29">
        <v>0</v>
      </c>
      <c r="G965" t="str">
        <f>IF(Table6[[#This Row],[InsuranceCoverage]], "Yes", "No")</f>
        <v>No</v>
      </c>
      <c r="H965" s="7">
        <f>Table6[[#This Row],[InsuranceCoverage]]*Table6[[#This Row],[TotalBill]]</f>
        <v>0</v>
      </c>
      <c r="I965" s="7">
        <f>Table6[[#This Row],[TotalBill]]-Table6[[#This Row],[InsuranceAmount]]</f>
        <v>309.52999999999997</v>
      </c>
      <c r="K965" s="7"/>
    </row>
    <row r="966" spans="1:11" x14ac:dyDescent="0.3">
      <c r="A966" t="s">
        <v>1117</v>
      </c>
      <c r="B966" t="s">
        <v>1202</v>
      </c>
      <c r="C966" s="3" t="s">
        <v>2028</v>
      </c>
      <c r="D966" s="7">
        <v>61.41</v>
      </c>
      <c r="E966" t="s">
        <v>1195</v>
      </c>
      <c r="F966" s="29">
        <v>0.25</v>
      </c>
      <c r="G966" t="str">
        <f>IF(Table6[[#This Row],[InsuranceCoverage]], "Yes", "No")</f>
        <v>Yes</v>
      </c>
      <c r="H966" s="7">
        <f>Table6[[#This Row],[InsuranceCoverage]]*Table6[[#This Row],[TotalBill]]</f>
        <v>15.352499999999999</v>
      </c>
      <c r="I966" s="7">
        <f>Table6[[#This Row],[TotalBill]]-Table6[[#This Row],[InsuranceAmount]]</f>
        <v>46.057499999999997</v>
      </c>
      <c r="K966" s="7"/>
    </row>
    <row r="967" spans="1:11" x14ac:dyDescent="0.3">
      <c r="A967" t="s">
        <v>1118</v>
      </c>
      <c r="B967" t="s">
        <v>1198</v>
      </c>
      <c r="C967" s="3" t="s">
        <v>1894</v>
      </c>
      <c r="D967" s="7">
        <v>167.52</v>
      </c>
      <c r="E967" t="s">
        <v>1197</v>
      </c>
      <c r="F967" s="29">
        <v>0.75</v>
      </c>
      <c r="G967" t="str">
        <f>IF(Table6[[#This Row],[InsuranceCoverage]], "Yes", "No")</f>
        <v>Yes</v>
      </c>
      <c r="H967" s="7">
        <f>Table6[[#This Row],[InsuranceCoverage]]*Table6[[#This Row],[TotalBill]]</f>
        <v>125.64000000000001</v>
      </c>
      <c r="I967" s="7">
        <f>Table6[[#This Row],[TotalBill]]-Table6[[#This Row],[InsuranceAmount]]</f>
        <v>41.879999999999995</v>
      </c>
      <c r="K967" s="7"/>
    </row>
    <row r="968" spans="1:11" x14ac:dyDescent="0.3">
      <c r="A968" t="s">
        <v>1119</v>
      </c>
      <c r="B968" t="s">
        <v>1167</v>
      </c>
      <c r="C968" s="3" t="s">
        <v>1713</v>
      </c>
      <c r="D968" s="7">
        <v>486.01</v>
      </c>
      <c r="E968" t="s">
        <v>1192</v>
      </c>
      <c r="F968" s="29">
        <v>0.75</v>
      </c>
      <c r="G968" t="str">
        <f>IF(Table6[[#This Row],[InsuranceCoverage]], "Yes", "No")</f>
        <v>Yes</v>
      </c>
      <c r="H968" s="7">
        <f>Table6[[#This Row],[InsuranceCoverage]]*Table6[[#This Row],[TotalBill]]</f>
        <v>364.50749999999999</v>
      </c>
      <c r="I968" s="7">
        <f>Table6[[#This Row],[TotalBill]]-Table6[[#This Row],[InsuranceAmount]]</f>
        <v>121.5025</v>
      </c>
      <c r="K968" s="7"/>
    </row>
    <row r="969" spans="1:11" x14ac:dyDescent="0.3">
      <c r="A969" t="s">
        <v>1120</v>
      </c>
      <c r="B969" t="s">
        <v>1196</v>
      </c>
      <c r="C969" s="3" t="s">
        <v>1792</v>
      </c>
      <c r="D969" s="7">
        <v>186.92</v>
      </c>
      <c r="E969" t="s">
        <v>1197</v>
      </c>
      <c r="F969" s="29">
        <v>0.5</v>
      </c>
      <c r="G969" t="str">
        <f>IF(Table6[[#This Row],[InsuranceCoverage]], "Yes", "No")</f>
        <v>Yes</v>
      </c>
      <c r="H969" s="7">
        <f>Table6[[#This Row],[InsuranceCoverage]]*Table6[[#This Row],[TotalBill]]</f>
        <v>93.46</v>
      </c>
      <c r="I969" s="7">
        <f>Table6[[#This Row],[TotalBill]]-Table6[[#This Row],[InsuranceAmount]]</f>
        <v>93.46</v>
      </c>
      <c r="K969" s="7"/>
    </row>
    <row r="970" spans="1:11" x14ac:dyDescent="0.3">
      <c r="A970" t="s">
        <v>1121</v>
      </c>
      <c r="B970" t="s">
        <v>1201</v>
      </c>
      <c r="C970" s="3" t="s">
        <v>1862</v>
      </c>
      <c r="D970" s="7">
        <v>282.57</v>
      </c>
      <c r="E970" t="s">
        <v>1197</v>
      </c>
      <c r="F970" s="29">
        <v>0.25</v>
      </c>
      <c r="G970" t="str">
        <f>IF(Table6[[#This Row],[InsuranceCoverage]], "Yes", "No")</f>
        <v>Yes</v>
      </c>
      <c r="H970" s="7">
        <f>Table6[[#This Row],[InsuranceCoverage]]*Table6[[#This Row],[TotalBill]]</f>
        <v>70.642499999999998</v>
      </c>
      <c r="I970" s="7">
        <f>Table6[[#This Row],[TotalBill]]-Table6[[#This Row],[InsuranceAmount]]</f>
        <v>211.92750000000001</v>
      </c>
      <c r="K970" s="7"/>
    </row>
    <row r="971" spans="1:11" x14ac:dyDescent="0.3">
      <c r="A971" t="s">
        <v>1122</v>
      </c>
      <c r="B971" t="s">
        <v>1167</v>
      </c>
      <c r="C971" s="3" t="s">
        <v>1753</v>
      </c>
      <c r="D971" s="7">
        <v>266.19</v>
      </c>
      <c r="E971" t="s">
        <v>1197</v>
      </c>
      <c r="F971" s="29">
        <v>0.75</v>
      </c>
      <c r="G971" t="str">
        <f>IF(Table6[[#This Row],[InsuranceCoverage]], "Yes", "No")</f>
        <v>Yes</v>
      </c>
      <c r="H971" s="7">
        <f>Table6[[#This Row],[InsuranceCoverage]]*Table6[[#This Row],[TotalBill]]</f>
        <v>199.64249999999998</v>
      </c>
      <c r="I971" s="7">
        <f>Table6[[#This Row],[TotalBill]]-Table6[[#This Row],[InsuranceAmount]]</f>
        <v>66.547500000000014</v>
      </c>
      <c r="K971" s="7"/>
    </row>
    <row r="972" spans="1:11" x14ac:dyDescent="0.3">
      <c r="A972" t="s">
        <v>1123</v>
      </c>
      <c r="B972" t="s">
        <v>1193</v>
      </c>
      <c r="C972" s="3" t="s">
        <v>1820</v>
      </c>
      <c r="D972" s="7">
        <v>444.91</v>
      </c>
      <c r="E972" t="s">
        <v>1197</v>
      </c>
      <c r="F972" s="29">
        <v>0.5</v>
      </c>
      <c r="G972" t="str">
        <f>IF(Table6[[#This Row],[InsuranceCoverage]], "Yes", "No")</f>
        <v>Yes</v>
      </c>
      <c r="H972" s="7">
        <f>Table6[[#This Row],[InsuranceCoverage]]*Table6[[#This Row],[TotalBill]]</f>
        <v>222.45500000000001</v>
      </c>
      <c r="I972" s="7">
        <f>Table6[[#This Row],[TotalBill]]-Table6[[#This Row],[InsuranceAmount]]</f>
        <v>222.45500000000001</v>
      </c>
      <c r="K972" s="7"/>
    </row>
    <row r="973" spans="1:11" x14ac:dyDescent="0.3">
      <c r="A973" t="s">
        <v>1124</v>
      </c>
      <c r="B973" t="s">
        <v>1193</v>
      </c>
      <c r="C973" s="3" t="s">
        <v>1686</v>
      </c>
      <c r="D973" s="7">
        <v>479.49</v>
      </c>
      <c r="E973" t="s">
        <v>1195</v>
      </c>
      <c r="F973" s="29">
        <v>0.75</v>
      </c>
      <c r="G973" t="str">
        <f>IF(Table6[[#This Row],[InsuranceCoverage]], "Yes", "No")</f>
        <v>Yes</v>
      </c>
      <c r="H973" s="7">
        <f>Table6[[#This Row],[InsuranceCoverage]]*Table6[[#This Row],[TotalBill]]</f>
        <v>359.61750000000001</v>
      </c>
      <c r="I973" s="7">
        <f>Table6[[#This Row],[TotalBill]]-Table6[[#This Row],[InsuranceAmount]]</f>
        <v>119.8725</v>
      </c>
      <c r="K973" s="7"/>
    </row>
    <row r="974" spans="1:11" x14ac:dyDescent="0.3">
      <c r="A974" t="s">
        <v>1125</v>
      </c>
      <c r="B974" t="s">
        <v>1198</v>
      </c>
      <c r="C974" s="3" t="s">
        <v>1991</v>
      </c>
      <c r="D974" s="7">
        <v>335.21</v>
      </c>
      <c r="E974" t="s">
        <v>1197</v>
      </c>
      <c r="F974" s="29">
        <v>0.75</v>
      </c>
      <c r="G974" t="str">
        <f>IF(Table6[[#This Row],[InsuranceCoverage]], "Yes", "No")</f>
        <v>Yes</v>
      </c>
      <c r="H974" s="7">
        <f>Table6[[#This Row],[InsuranceCoverage]]*Table6[[#This Row],[TotalBill]]</f>
        <v>251.40749999999997</v>
      </c>
      <c r="I974" s="7">
        <f>Table6[[#This Row],[TotalBill]]-Table6[[#This Row],[InsuranceAmount]]</f>
        <v>83.802500000000009</v>
      </c>
      <c r="K974" s="7"/>
    </row>
    <row r="975" spans="1:11" x14ac:dyDescent="0.3">
      <c r="A975" t="s">
        <v>1126</v>
      </c>
      <c r="B975" t="s">
        <v>1167</v>
      </c>
      <c r="C975" s="3" t="s">
        <v>1718</v>
      </c>
      <c r="D975" s="7">
        <v>127.86</v>
      </c>
      <c r="E975" t="s">
        <v>1192</v>
      </c>
      <c r="F975" s="29">
        <v>0.25</v>
      </c>
      <c r="G975" t="str">
        <f>IF(Table6[[#This Row],[InsuranceCoverage]], "Yes", "No")</f>
        <v>Yes</v>
      </c>
      <c r="H975" s="7">
        <f>Table6[[#This Row],[InsuranceCoverage]]*Table6[[#This Row],[TotalBill]]</f>
        <v>31.965</v>
      </c>
      <c r="I975" s="7">
        <f>Table6[[#This Row],[TotalBill]]-Table6[[#This Row],[InsuranceAmount]]</f>
        <v>95.894999999999996</v>
      </c>
      <c r="K975" s="7"/>
    </row>
    <row r="976" spans="1:11" x14ac:dyDescent="0.3">
      <c r="A976" t="s">
        <v>1127</v>
      </c>
      <c r="B976" t="s">
        <v>1193</v>
      </c>
      <c r="C976" s="3" t="s">
        <v>1910</v>
      </c>
      <c r="D976" s="7">
        <v>463.2</v>
      </c>
      <c r="E976" t="s">
        <v>1192</v>
      </c>
      <c r="F976" s="29">
        <v>0.75</v>
      </c>
      <c r="G976" t="str">
        <f>IF(Table6[[#This Row],[InsuranceCoverage]], "Yes", "No")</f>
        <v>Yes</v>
      </c>
      <c r="H976" s="7">
        <f>Table6[[#This Row],[InsuranceCoverage]]*Table6[[#This Row],[TotalBill]]</f>
        <v>347.4</v>
      </c>
      <c r="I976" s="7">
        <f>Table6[[#This Row],[TotalBill]]-Table6[[#This Row],[InsuranceAmount]]</f>
        <v>115.80000000000001</v>
      </c>
      <c r="K976" s="7"/>
    </row>
    <row r="977" spans="1:11" x14ac:dyDescent="0.3">
      <c r="A977" t="s">
        <v>1128</v>
      </c>
      <c r="B977" t="s">
        <v>1201</v>
      </c>
      <c r="C977" s="3" t="s">
        <v>2038</v>
      </c>
      <c r="D977" s="7">
        <v>304.95999999999998</v>
      </c>
      <c r="E977" t="s">
        <v>1192</v>
      </c>
      <c r="F977" s="29">
        <v>0.75</v>
      </c>
      <c r="G977" t="str">
        <f>IF(Table6[[#This Row],[InsuranceCoverage]], "Yes", "No")</f>
        <v>Yes</v>
      </c>
      <c r="H977" s="7">
        <f>Table6[[#This Row],[InsuranceCoverage]]*Table6[[#This Row],[TotalBill]]</f>
        <v>228.71999999999997</v>
      </c>
      <c r="I977" s="7">
        <f>Table6[[#This Row],[TotalBill]]-Table6[[#This Row],[InsuranceAmount]]</f>
        <v>76.240000000000009</v>
      </c>
      <c r="K977" s="7"/>
    </row>
    <row r="978" spans="1:11" x14ac:dyDescent="0.3">
      <c r="A978" t="s">
        <v>1129</v>
      </c>
      <c r="B978" t="s">
        <v>1167</v>
      </c>
      <c r="C978" s="3" t="s">
        <v>1840</v>
      </c>
      <c r="D978" s="7">
        <v>51.43</v>
      </c>
      <c r="E978" t="s">
        <v>1195</v>
      </c>
      <c r="F978" s="29">
        <v>0</v>
      </c>
      <c r="G978" t="str">
        <f>IF(Table6[[#This Row],[InsuranceCoverage]], "Yes", "No")</f>
        <v>No</v>
      </c>
      <c r="H978" s="7">
        <f>Table6[[#This Row],[InsuranceCoverage]]*Table6[[#This Row],[TotalBill]]</f>
        <v>0</v>
      </c>
      <c r="I978" s="7">
        <f>Table6[[#This Row],[TotalBill]]-Table6[[#This Row],[InsuranceAmount]]</f>
        <v>51.43</v>
      </c>
      <c r="K978" s="7"/>
    </row>
    <row r="979" spans="1:11" x14ac:dyDescent="0.3">
      <c r="A979" t="s">
        <v>1130</v>
      </c>
      <c r="B979" t="s">
        <v>1193</v>
      </c>
      <c r="C979" s="3" t="s">
        <v>1698</v>
      </c>
      <c r="D979" s="7">
        <v>101.31</v>
      </c>
      <c r="E979" t="s">
        <v>1195</v>
      </c>
      <c r="F979" s="29">
        <v>0.25</v>
      </c>
      <c r="G979" t="str">
        <f>IF(Table6[[#This Row],[InsuranceCoverage]], "Yes", "No")</f>
        <v>Yes</v>
      </c>
      <c r="H979" s="7">
        <f>Table6[[#This Row],[InsuranceCoverage]]*Table6[[#This Row],[TotalBill]]</f>
        <v>25.327500000000001</v>
      </c>
      <c r="I979" s="7">
        <f>Table6[[#This Row],[TotalBill]]-Table6[[#This Row],[InsuranceAmount]]</f>
        <v>75.982500000000002</v>
      </c>
      <c r="K979" s="7"/>
    </row>
    <row r="980" spans="1:11" x14ac:dyDescent="0.3">
      <c r="A980" t="s">
        <v>1131</v>
      </c>
      <c r="B980" t="s">
        <v>1202</v>
      </c>
      <c r="C980" s="3" t="s">
        <v>1943</v>
      </c>
      <c r="D980" s="7">
        <v>491.88</v>
      </c>
      <c r="E980" t="s">
        <v>1197</v>
      </c>
      <c r="F980" s="29">
        <v>0.75</v>
      </c>
      <c r="G980" t="str">
        <f>IF(Table6[[#This Row],[InsuranceCoverage]], "Yes", "No")</f>
        <v>Yes</v>
      </c>
      <c r="H980" s="7">
        <f>Table6[[#This Row],[InsuranceCoverage]]*Table6[[#This Row],[TotalBill]]</f>
        <v>368.90999999999997</v>
      </c>
      <c r="I980" s="7">
        <f>Table6[[#This Row],[TotalBill]]-Table6[[#This Row],[InsuranceAmount]]</f>
        <v>122.97000000000003</v>
      </c>
      <c r="K980" s="7"/>
    </row>
    <row r="981" spans="1:11" x14ac:dyDescent="0.3">
      <c r="A981" t="s">
        <v>1132</v>
      </c>
      <c r="B981" t="s">
        <v>1201</v>
      </c>
      <c r="C981" s="3" t="s">
        <v>1943</v>
      </c>
      <c r="D981" s="7">
        <v>74.09</v>
      </c>
      <c r="E981" t="s">
        <v>1195</v>
      </c>
      <c r="F981" s="29">
        <v>0.75</v>
      </c>
      <c r="G981" t="str">
        <f>IF(Table6[[#This Row],[InsuranceCoverage]], "Yes", "No")</f>
        <v>Yes</v>
      </c>
      <c r="H981" s="7">
        <f>Table6[[#This Row],[InsuranceCoverage]]*Table6[[#This Row],[TotalBill]]</f>
        <v>55.567500000000003</v>
      </c>
      <c r="I981" s="7">
        <f>Table6[[#This Row],[TotalBill]]-Table6[[#This Row],[InsuranceAmount]]</f>
        <v>18.522500000000001</v>
      </c>
      <c r="K981" s="7"/>
    </row>
    <row r="982" spans="1:11" x14ac:dyDescent="0.3">
      <c r="A982" t="s">
        <v>1133</v>
      </c>
      <c r="B982" t="s">
        <v>1167</v>
      </c>
      <c r="C982" s="3" t="s">
        <v>2006</v>
      </c>
      <c r="D982" s="7">
        <v>298.12</v>
      </c>
      <c r="E982" t="s">
        <v>1197</v>
      </c>
      <c r="F982" s="29">
        <v>0.25</v>
      </c>
      <c r="G982" t="str">
        <f>IF(Table6[[#This Row],[InsuranceCoverage]], "Yes", "No")</f>
        <v>Yes</v>
      </c>
      <c r="H982" s="7">
        <f>Table6[[#This Row],[InsuranceCoverage]]*Table6[[#This Row],[TotalBill]]</f>
        <v>74.53</v>
      </c>
      <c r="I982" s="7">
        <f>Table6[[#This Row],[TotalBill]]-Table6[[#This Row],[InsuranceAmount]]</f>
        <v>223.59</v>
      </c>
      <c r="K982" s="7"/>
    </row>
    <row r="983" spans="1:11" x14ac:dyDescent="0.3">
      <c r="A983" t="s">
        <v>1134</v>
      </c>
      <c r="B983" t="s">
        <v>1193</v>
      </c>
      <c r="C983" s="3" t="s">
        <v>1715</v>
      </c>
      <c r="D983" s="7">
        <v>120.44</v>
      </c>
      <c r="E983" t="s">
        <v>1197</v>
      </c>
      <c r="F983" s="29">
        <v>0.5</v>
      </c>
      <c r="G983" t="str">
        <f>IF(Table6[[#This Row],[InsuranceCoverage]], "Yes", "No")</f>
        <v>Yes</v>
      </c>
      <c r="H983" s="7">
        <f>Table6[[#This Row],[InsuranceCoverage]]*Table6[[#This Row],[TotalBill]]</f>
        <v>60.22</v>
      </c>
      <c r="I983" s="7">
        <f>Table6[[#This Row],[TotalBill]]-Table6[[#This Row],[InsuranceAmount]]</f>
        <v>60.22</v>
      </c>
      <c r="K983" s="7"/>
    </row>
    <row r="984" spans="1:11" x14ac:dyDescent="0.3">
      <c r="A984" t="s">
        <v>1135</v>
      </c>
      <c r="B984" t="s">
        <v>1193</v>
      </c>
      <c r="C984" s="3" t="s">
        <v>2039</v>
      </c>
      <c r="D984" s="7">
        <v>209.69</v>
      </c>
      <c r="E984" t="s">
        <v>1197</v>
      </c>
      <c r="F984" s="29">
        <v>0.75</v>
      </c>
      <c r="G984" t="str">
        <f>IF(Table6[[#This Row],[InsuranceCoverage]], "Yes", "No")</f>
        <v>Yes</v>
      </c>
      <c r="H984" s="7">
        <f>Table6[[#This Row],[InsuranceCoverage]]*Table6[[#This Row],[TotalBill]]</f>
        <v>157.26749999999998</v>
      </c>
      <c r="I984" s="7">
        <f>Table6[[#This Row],[TotalBill]]-Table6[[#This Row],[InsuranceAmount]]</f>
        <v>52.422500000000014</v>
      </c>
      <c r="K984" s="7"/>
    </row>
    <row r="985" spans="1:11" x14ac:dyDescent="0.3">
      <c r="A985" t="s">
        <v>1136</v>
      </c>
      <c r="B985" t="s">
        <v>1201</v>
      </c>
      <c r="C985" s="3" t="s">
        <v>2037</v>
      </c>
      <c r="D985" s="7">
        <v>56.43</v>
      </c>
      <c r="E985" t="s">
        <v>1195</v>
      </c>
      <c r="F985" s="29">
        <v>0.75</v>
      </c>
      <c r="G985" t="str">
        <f>IF(Table6[[#This Row],[InsuranceCoverage]], "Yes", "No")</f>
        <v>Yes</v>
      </c>
      <c r="H985" s="7">
        <f>Table6[[#This Row],[InsuranceCoverage]]*Table6[[#This Row],[TotalBill]]</f>
        <v>42.322499999999998</v>
      </c>
      <c r="I985" s="7">
        <f>Table6[[#This Row],[TotalBill]]-Table6[[#This Row],[InsuranceAmount]]</f>
        <v>14.107500000000002</v>
      </c>
      <c r="K985" s="7"/>
    </row>
    <row r="986" spans="1:11" x14ac:dyDescent="0.3">
      <c r="A986" t="s">
        <v>1137</v>
      </c>
      <c r="B986" t="s">
        <v>1201</v>
      </c>
      <c r="C986" s="3" t="s">
        <v>1922</v>
      </c>
      <c r="D986" s="7">
        <v>127.1</v>
      </c>
      <c r="E986" t="s">
        <v>1195</v>
      </c>
      <c r="F986" s="29">
        <v>0.5</v>
      </c>
      <c r="G986" t="str">
        <f>IF(Table6[[#This Row],[InsuranceCoverage]], "Yes", "No")</f>
        <v>Yes</v>
      </c>
      <c r="H986" s="7">
        <f>Table6[[#This Row],[InsuranceCoverage]]*Table6[[#This Row],[TotalBill]]</f>
        <v>63.55</v>
      </c>
      <c r="I986" s="7">
        <f>Table6[[#This Row],[TotalBill]]-Table6[[#This Row],[InsuranceAmount]]</f>
        <v>63.55</v>
      </c>
      <c r="K986" s="7"/>
    </row>
    <row r="987" spans="1:11" x14ac:dyDescent="0.3">
      <c r="A987" t="s">
        <v>1138</v>
      </c>
      <c r="B987" t="s">
        <v>1202</v>
      </c>
      <c r="C987" s="3" t="s">
        <v>1973</v>
      </c>
      <c r="D987" s="7">
        <v>162.12</v>
      </c>
      <c r="E987" t="s">
        <v>1192</v>
      </c>
      <c r="F987" s="29">
        <v>0.5</v>
      </c>
      <c r="G987" t="str">
        <f>IF(Table6[[#This Row],[InsuranceCoverage]], "Yes", "No")</f>
        <v>Yes</v>
      </c>
      <c r="H987" s="7">
        <f>Table6[[#This Row],[InsuranceCoverage]]*Table6[[#This Row],[TotalBill]]</f>
        <v>81.06</v>
      </c>
      <c r="I987" s="7">
        <f>Table6[[#This Row],[TotalBill]]-Table6[[#This Row],[InsuranceAmount]]</f>
        <v>81.06</v>
      </c>
      <c r="K987" s="7"/>
    </row>
    <row r="988" spans="1:11" x14ac:dyDescent="0.3">
      <c r="A988" t="s">
        <v>1139</v>
      </c>
      <c r="B988" t="s">
        <v>1201</v>
      </c>
      <c r="C988" s="3" t="s">
        <v>1758</v>
      </c>
      <c r="D988" s="7">
        <v>426.38</v>
      </c>
      <c r="E988" t="s">
        <v>1197</v>
      </c>
      <c r="F988" s="29">
        <v>0.25</v>
      </c>
      <c r="G988" t="str">
        <f>IF(Table6[[#This Row],[InsuranceCoverage]], "Yes", "No")</f>
        <v>Yes</v>
      </c>
      <c r="H988" s="7">
        <f>Table6[[#This Row],[InsuranceCoverage]]*Table6[[#This Row],[TotalBill]]</f>
        <v>106.595</v>
      </c>
      <c r="I988" s="7">
        <f>Table6[[#This Row],[TotalBill]]-Table6[[#This Row],[InsuranceAmount]]</f>
        <v>319.78499999999997</v>
      </c>
    </row>
    <row r="989" spans="1:11" x14ac:dyDescent="0.3">
      <c r="A989" t="s">
        <v>1140</v>
      </c>
      <c r="B989" t="s">
        <v>1167</v>
      </c>
      <c r="C989" s="3" t="s">
        <v>1955</v>
      </c>
      <c r="D989" s="7">
        <v>352.52</v>
      </c>
      <c r="E989" t="s">
        <v>1197</v>
      </c>
      <c r="F989" s="29">
        <v>0</v>
      </c>
      <c r="G989" t="str">
        <f>IF(Table6[[#This Row],[InsuranceCoverage]], "Yes", "No")</f>
        <v>No</v>
      </c>
      <c r="H989" s="7">
        <f>Table6[[#This Row],[InsuranceCoverage]]*Table6[[#This Row],[TotalBill]]</f>
        <v>0</v>
      </c>
      <c r="I989" s="7">
        <f>Table6[[#This Row],[TotalBill]]-Table6[[#This Row],[InsuranceAmount]]</f>
        <v>352.52</v>
      </c>
      <c r="K989" s="7"/>
    </row>
    <row r="990" spans="1:11" x14ac:dyDescent="0.3">
      <c r="A990" t="s">
        <v>1141</v>
      </c>
      <c r="B990" t="s">
        <v>1193</v>
      </c>
      <c r="C990" s="3" t="s">
        <v>1788</v>
      </c>
      <c r="D990" s="7">
        <v>434.93</v>
      </c>
      <c r="E990" t="s">
        <v>1197</v>
      </c>
      <c r="F990" s="29">
        <v>0.25</v>
      </c>
      <c r="G990" t="str">
        <f>IF(Table6[[#This Row],[InsuranceCoverage]], "Yes", "No")</f>
        <v>Yes</v>
      </c>
      <c r="H990" s="7">
        <f>Table6[[#This Row],[InsuranceCoverage]]*Table6[[#This Row],[TotalBill]]</f>
        <v>108.7325</v>
      </c>
      <c r="I990" s="7">
        <f>Table6[[#This Row],[TotalBill]]-Table6[[#This Row],[InsuranceAmount]]</f>
        <v>326.19749999999999</v>
      </c>
      <c r="K990" s="7"/>
    </row>
    <row r="991" spans="1:11" x14ac:dyDescent="0.3">
      <c r="A991" t="s">
        <v>1142</v>
      </c>
      <c r="B991" t="s">
        <v>1193</v>
      </c>
      <c r="C991" s="3" t="s">
        <v>1699</v>
      </c>
      <c r="D991" s="7">
        <v>175.35</v>
      </c>
      <c r="E991" t="s">
        <v>1195</v>
      </c>
      <c r="F991" s="29">
        <v>0.75</v>
      </c>
      <c r="G991" t="str">
        <f>IF(Table6[[#This Row],[InsuranceCoverage]], "Yes", "No")</f>
        <v>Yes</v>
      </c>
      <c r="H991" s="7">
        <f>Table6[[#This Row],[InsuranceCoverage]]*Table6[[#This Row],[TotalBill]]</f>
        <v>131.51249999999999</v>
      </c>
      <c r="I991" s="7">
        <f>Table6[[#This Row],[TotalBill]]-Table6[[#This Row],[InsuranceAmount]]</f>
        <v>43.837500000000006</v>
      </c>
      <c r="K991" s="7"/>
    </row>
    <row r="992" spans="1:11" x14ac:dyDescent="0.3">
      <c r="A992" t="s">
        <v>1143</v>
      </c>
      <c r="B992" t="s">
        <v>1202</v>
      </c>
      <c r="C992" s="3" t="s">
        <v>2010</v>
      </c>
      <c r="D992" s="7">
        <v>348.49</v>
      </c>
      <c r="E992" t="s">
        <v>1192</v>
      </c>
      <c r="F992" s="29">
        <v>0.5</v>
      </c>
      <c r="G992" t="str">
        <f>IF(Table6[[#This Row],[InsuranceCoverage]], "Yes", "No")</f>
        <v>Yes</v>
      </c>
      <c r="H992" s="7">
        <f>Table6[[#This Row],[InsuranceCoverage]]*Table6[[#This Row],[TotalBill]]</f>
        <v>174.245</v>
      </c>
      <c r="I992" s="7">
        <f>Table6[[#This Row],[TotalBill]]-Table6[[#This Row],[InsuranceAmount]]</f>
        <v>174.245</v>
      </c>
      <c r="K992" s="7"/>
    </row>
    <row r="993" spans="1:11" x14ac:dyDescent="0.3">
      <c r="A993" t="s">
        <v>1144</v>
      </c>
      <c r="B993" t="s">
        <v>1198</v>
      </c>
      <c r="C993" s="3" t="s">
        <v>1806</v>
      </c>
      <c r="D993" s="7">
        <v>461.74</v>
      </c>
      <c r="E993" t="s">
        <v>1192</v>
      </c>
      <c r="F993" s="29">
        <v>0.5</v>
      </c>
      <c r="G993" t="str">
        <f>IF(Table6[[#This Row],[InsuranceCoverage]], "Yes", "No")</f>
        <v>Yes</v>
      </c>
      <c r="H993" s="7">
        <f>Table6[[#This Row],[InsuranceCoverage]]*Table6[[#This Row],[TotalBill]]</f>
        <v>230.87</v>
      </c>
      <c r="I993" s="7">
        <f>Table6[[#This Row],[TotalBill]]-Table6[[#This Row],[InsuranceAmount]]</f>
        <v>230.87</v>
      </c>
      <c r="K993" s="7"/>
    </row>
    <row r="994" spans="1:11" x14ac:dyDescent="0.3">
      <c r="A994" t="s">
        <v>1145</v>
      </c>
      <c r="B994" t="s">
        <v>1193</v>
      </c>
      <c r="C994" s="3" t="s">
        <v>1727</v>
      </c>
      <c r="D994" s="7">
        <v>462.3</v>
      </c>
      <c r="E994" t="s">
        <v>1197</v>
      </c>
      <c r="F994" s="29">
        <v>0.5</v>
      </c>
      <c r="G994" t="str">
        <f>IF(Table6[[#This Row],[InsuranceCoverage]], "Yes", "No")</f>
        <v>Yes</v>
      </c>
      <c r="H994" s="7">
        <f>Table6[[#This Row],[InsuranceCoverage]]*Table6[[#This Row],[TotalBill]]</f>
        <v>231.15</v>
      </c>
      <c r="I994" s="7">
        <f>Table6[[#This Row],[TotalBill]]-Table6[[#This Row],[InsuranceAmount]]</f>
        <v>231.15</v>
      </c>
      <c r="K994" s="7"/>
    </row>
    <row r="995" spans="1:11" x14ac:dyDescent="0.3">
      <c r="A995" t="s">
        <v>1146</v>
      </c>
      <c r="B995" t="s">
        <v>1201</v>
      </c>
      <c r="C995" s="3" t="s">
        <v>1786</v>
      </c>
      <c r="D995" s="7">
        <v>407.83</v>
      </c>
      <c r="E995" t="s">
        <v>1197</v>
      </c>
      <c r="F995" s="29">
        <v>0.75</v>
      </c>
      <c r="G995" t="str">
        <f>IF(Table6[[#This Row],[InsuranceCoverage]], "Yes", "No")</f>
        <v>Yes</v>
      </c>
      <c r="H995" s="7">
        <f>Table6[[#This Row],[InsuranceCoverage]]*Table6[[#This Row],[TotalBill]]</f>
        <v>305.8725</v>
      </c>
      <c r="I995" s="7">
        <f>Table6[[#This Row],[TotalBill]]-Table6[[#This Row],[InsuranceAmount]]</f>
        <v>101.95749999999998</v>
      </c>
      <c r="K995" s="7"/>
    </row>
    <row r="996" spans="1:11" x14ac:dyDescent="0.3">
      <c r="A996" t="s">
        <v>1147</v>
      </c>
      <c r="B996" t="s">
        <v>1198</v>
      </c>
      <c r="C996" s="3" t="s">
        <v>1977</v>
      </c>
      <c r="D996" s="7">
        <v>392.62</v>
      </c>
      <c r="E996" t="s">
        <v>1197</v>
      </c>
      <c r="F996" s="29">
        <v>0.5</v>
      </c>
      <c r="G996" t="str">
        <f>IF(Table6[[#This Row],[InsuranceCoverage]], "Yes", "No")</f>
        <v>Yes</v>
      </c>
      <c r="H996" s="7">
        <f>Table6[[#This Row],[InsuranceCoverage]]*Table6[[#This Row],[TotalBill]]</f>
        <v>196.31</v>
      </c>
      <c r="I996" s="7">
        <f>Table6[[#This Row],[TotalBill]]-Table6[[#This Row],[InsuranceAmount]]</f>
        <v>196.31</v>
      </c>
      <c r="K996" s="7"/>
    </row>
    <row r="997" spans="1:11" x14ac:dyDescent="0.3">
      <c r="A997" t="s">
        <v>1148</v>
      </c>
      <c r="B997" t="s">
        <v>1198</v>
      </c>
      <c r="C997" s="3" t="s">
        <v>1904</v>
      </c>
      <c r="D997" s="7">
        <v>135.19</v>
      </c>
      <c r="E997" t="s">
        <v>1195</v>
      </c>
      <c r="F997" s="29">
        <v>0.25</v>
      </c>
      <c r="G997" t="str">
        <f>IF(Table6[[#This Row],[InsuranceCoverage]], "Yes", "No")</f>
        <v>Yes</v>
      </c>
      <c r="H997" s="7">
        <f>Table6[[#This Row],[InsuranceCoverage]]*Table6[[#This Row],[TotalBill]]</f>
        <v>33.797499999999999</v>
      </c>
      <c r="I997" s="7">
        <f>Table6[[#This Row],[TotalBill]]-Table6[[#This Row],[InsuranceAmount]]</f>
        <v>101.3925</v>
      </c>
      <c r="K997" s="7"/>
    </row>
    <row r="998" spans="1:11" x14ac:dyDescent="0.3">
      <c r="A998" t="s">
        <v>1149</v>
      </c>
      <c r="B998" t="s">
        <v>1198</v>
      </c>
      <c r="C998" s="3" t="s">
        <v>2028</v>
      </c>
      <c r="D998" s="7">
        <v>382.3</v>
      </c>
      <c r="E998" t="s">
        <v>1197</v>
      </c>
      <c r="F998" s="29">
        <v>0.5</v>
      </c>
      <c r="G998" t="str">
        <f>IF(Table6[[#This Row],[InsuranceCoverage]], "Yes", "No")</f>
        <v>Yes</v>
      </c>
      <c r="H998" s="7">
        <f>Table6[[#This Row],[InsuranceCoverage]]*Table6[[#This Row],[TotalBill]]</f>
        <v>191.15</v>
      </c>
      <c r="I998" s="7">
        <f>Table6[[#This Row],[TotalBill]]-Table6[[#This Row],[InsuranceAmount]]</f>
        <v>191.15</v>
      </c>
      <c r="K998" s="7"/>
    </row>
    <row r="999" spans="1:11" x14ac:dyDescent="0.3">
      <c r="A999" t="s">
        <v>1150</v>
      </c>
      <c r="B999" t="s">
        <v>1196</v>
      </c>
      <c r="C999" s="3" t="s">
        <v>1779</v>
      </c>
      <c r="D999" s="7">
        <v>75</v>
      </c>
      <c r="E999" t="s">
        <v>1197</v>
      </c>
      <c r="F999" s="29">
        <v>0.75</v>
      </c>
      <c r="G999" t="str">
        <f>IF(Table6[[#This Row],[InsuranceCoverage]], "Yes", "No")</f>
        <v>Yes</v>
      </c>
      <c r="H999" s="7">
        <f>Table6[[#This Row],[InsuranceCoverage]]*Table6[[#This Row],[TotalBill]]</f>
        <v>56.25</v>
      </c>
      <c r="I999" s="7">
        <f>Table6[[#This Row],[TotalBill]]-Table6[[#This Row],[InsuranceAmount]]</f>
        <v>18.75</v>
      </c>
      <c r="K999" s="7"/>
    </row>
    <row r="1000" spans="1:11" x14ac:dyDescent="0.3">
      <c r="A1000" t="s">
        <v>1151</v>
      </c>
      <c r="B1000" t="s">
        <v>1202</v>
      </c>
      <c r="C1000" s="3" t="s">
        <v>1881</v>
      </c>
      <c r="D1000" s="7">
        <v>167.23</v>
      </c>
      <c r="E1000" t="s">
        <v>1197</v>
      </c>
      <c r="F1000" s="29">
        <v>0.75</v>
      </c>
      <c r="G1000" t="str">
        <f>IF(Table6[[#This Row],[InsuranceCoverage]], "Yes", "No")</f>
        <v>Yes</v>
      </c>
      <c r="H1000" s="7">
        <f>Table6[[#This Row],[InsuranceCoverage]]*Table6[[#This Row],[TotalBill]]</f>
        <v>125.42249999999999</v>
      </c>
      <c r="I1000" s="7">
        <f>Table6[[#This Row],[TotalBill]]-Table6[[#This Row],[InsuranceAmount]]</f>
        <v>41.807500000000005</v>
      </c>
      <c r="K1000" s="7"/>
    </row>
    <row r="1001" spans="1:11" x14ac:dyDescent="0.3">
      <c r="A1001" t="s">
        <v>1152</v>
      </c>
      <c r="B1001" t="s">
        <v>1198</v>
      </c>
      <c r="C1001" s="3" t="s">
        <v>2001</v>
      </c>
      <c r="D1001" s="7">
        <v>189.48</v>
      </c>
      <c r="E1001" t="s">
        <v>1197</v>
      </c>
      <c r="F1001" s="29">
        <v>0</v>
      </c>
      <c r="G1001" t="str">
        <f>IF(Table6[[#This Row],[InsuranceCoverage]], "Yes", "No")</f>
        <v>No</v>
      </c>
      <c r="H1001" s="7">
        <f>Table6[[#This Row],[InsuranceCoverage]]*Table6[[#This Row],[TotalBill]]</f>
        <v>0</v>
      </c>
      <c r="I1001" s="7">
        <f>Table6[[#This Row],[TotalBill]]-Table6[[#This Row],[InsuranceAmount]]</f>
        <v>189.48</v>
      </c>
      <c r="K1001" s="7"/>
    </row>
  </sheetData>
  <phoneticPr fontId="5"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29337-0BD5-4ACA-9AE6-8F2DC91A986F}">
  <sheetPr codeName="Sheet5"/>
  <dimension ref="B1:T1001"/>
  <sheetViews>
    <sheetView workbookViewId="0"/>
  </sheetViews>
  <sheetFormatPr defaultRowHeight="14.4" x14ac:dyDescent="0.3"/>
  <cols>
    <col min="1" max="1" width="27" customWidth="1"/>
    <col min="2" max="2" width="11.88671875" bestFit="1" customWidth="1"/>
    <col min="3" max="3" width="23.33203125" bestFit="1" customWidth="1"/>
    <col min="4" max="4" width="6.6640625" bestFit="1" customWidth="1"/>
    <col min="5" max="5" width="17.5546875" bestFit="1" customWidth="1"/>
    <col min="6" max="6" width="10" bestFit="1" customWidth="1"/>
    <col min="7" max="7" width="13.33203125" bestFit="1" customWidth="1"/>
    <col min="8" max="8" width="13.44140625" bestFit="1" customWidth="1"/>
    <col min="9" max="9" width="17.33203125" bestFit="1" customWidth="1"/>
    <col min="10" max="10" width="16.6640625" bestFit="1" customWidth="1"/>
    <col min="11" max="11" width="13.5546875" bestFit="1" customWidth="1"/>
    <col min="12" max="12" width="25.88671875" bestFit="1" customWidth="1"/>
    <col min="13" max="13" width="17.33203125" style="3" bestFit="1" customWidth="1"/>
    <col min="14" max="14" width="14.44140625" bestFit="1" customWidth="1"/>
    <col min="15" max="15" width="18" style="7" bestFit="1" customWidth="1"/>
    <col min="16" max="16" width="22.6640625" bestFit="1" customWidth="1"/>
    <col min="17" max="17" width="17.33203125" bestFit="1" customWidth="1"/>
    <col min="18" max="18" width="10.5546875" bestFit="1" customWidth="1"/>
    <col min="19" max="19" width="16.6640625" bestFit="1" customWidth="1"/>
    <col min="20" max="20" width="20.44140625" bestFit="1" customWidth="1"/>
  </cols>
  <sheetData>
    <row r="1" spans="2:20" x14ac:dyDescent="0.3">
      <c r="B1" t="s">
        <v>1249</v>
      </c>
      <c r="C1" t="s">
        <v>0</v>
      </c>
      <c r="D1" s="1" t="s">
        <v>1</v>
      </c>
      <c r="E1" s="1" t="s">
        <v>1257</v>
      </c>
      <c r="F1" t="s">
        <v>2</v>
      </c>
      <c r="G1" t="s">
        <v>3</v>
      </c>
      <c r="H1" t="s">
        <v>4</v>
      </c>
      <c r="I1" s="8" t="s">
        <v>5</v>
      </c>
      <c r="J1" t="s">
        <v>6</v>
      </c>
      <c r="K1" t="s">
        <v>7</v>
      </c>
      <c r="L1" t="s">
        <v>1189</v>
      </c>
      <c r="M1" s="3" t="s">
        <v>1188</v>
      </c>
      <c r="N1" t="s">
        <v>1187</v>
      </c>
      <c r="O1" s="7" t="s">
        <v>1186</v>
      </c>
      <c r="P1" t="s">
        <v>1221</v>
      </c>
      <c r="Q1" s="8" t="s">
        <v>1220</v>
      </c>
      <c r="R1" s="6" t="s">
        <v>1219</v>
      </c>
      <c r="S1" t="s">
        <v>1218</v>
      </c>
      <c r="T1" s="5" t="s">
        <v>1217</v>
      </c>
    </row>
    <row r="2" spans="2:20" x14ac:dyDescent="0.3">
      <c r="B2" t="s">
        <v>8</v>
      </c>
      <c r="C2" s="12" t="s">
        <v>9</v>
      </c>
      <c r="D2" s="2">
        <v>25</v>
      </c>
      <c r="E2" s="2" t="s">
        <v>1259</v>
      </c>
      <c r="F2" t="s">
        <v>10</v>
      </c>
      <c r="G2" t="s">
        <v>11</v>
      </c>
      <c r="H2" t="s">
        <v>1154</v>
      </c>
      <c r="I2" s="3">
        <v>43845</v>
      </c>
      <c r="J2" t="s">
        <v>12</v>
      </c>
      <c r="K2">
        <v>200</v>
      </c>
      <c r="L2" t="str">
        <f>_xlfn.XLOOKUP(healthcare_messy_data5[[#This Row],[Patient Id]],cleaned_medical!A2:A1001, cleaned_medical!B2:B1001)</f>
        <v>Dietary Changes</v>
      </c>
      <c r="M2" s="3">
        <f>_xlfn.XLOOKUP(healthcare_messy_data5[[#This Row],[Patient Id]],cleaned_medical!A2:A1001,cleaned_medical!C2:C1001)</f>
        <v>43845</v>
      </c>
      <c r="N2" t="str">
        <f>_xlfn.XLOOKUP(healthcare_messy_data5[[#This Row],[Patient Id]],cleaned_medical!A2:A1001, cleaned_medical!D2:D1001)</f>
        <v>Dr. Johnson</v>
      </c>
      <c r="O2" s="7">
        <f>_xlfn.XLOOKUP(healthcare_messy_data5[[#This Row],[Patient Id]], cleaned_medical!A2:A1001, cleaned_medical!E2:E1001)</f>
        <v>146.97</v>
      </c>
      <c r="P2" t="s">
        <v>1193</v>
      </c>
      <c r="Q2" s="3">
        <v>43845</v>
      </c>
      <c r="R2" s="7">
        <v>452.11</v>
      </c>
      <c r="S2" t="s">
        <v>1197</v>
      </c>
      <c r="T2" s="5" t="s">
        <v>1199</v>
      </c>
    </row>
    <row r="3" spans="2:20" x14ac:dyDescent="0.3">
      <c r="B3" t="s">
        <v>13</v>
      </c>
      <c r="C3" t="s">
        <v>14</v>
      </c>
      <c r="D3" s="2">
        <v>46</v>
      </c>
      <c r="E3" s="2" t="s">
        <v>1260</v>
      </c>
      <c r="F3" t="s">
        <v>15</v>
      </c>
      <c r="G3" t="s">
        <v>16</v>
      </c>
      <c r="H3" t="s">
        <v>1272</v>
      </c>
      <c r="I3" s="3">
        <v>43195</v>
      </c>
      <c r="J3" t="s">
        <v>17</v>
      </c>
      <c r="K3">
        <v>200</v>
      </c>
      <c r="L3" t="str">
        <f>_xlfn.XLOOKUP(healthcare_messy_data5[[#This Row],[Patient Id]],cleaned_medical!A3:A1002, cleaned_medical!B3:B1002)</f>
        <v>Dietary Changes</v>
      </c>
      <c r="M3" s="3">
        <f>_xlfn.XLOOKUP(healthcare_messy_data5[[#This Row],[Patient Id]],cleaned_medical!A3:A1002,cleaned_medical!C3:C1002)</f>
        <v>43195</v>
      </c>
      <c r="N3" t="str">
        <f>_xlfn.XLOOKUP(healthcare_messy_data5[[#This Row],[Patient Id]],cleaned_medical!A3:A1002, cleaned_medical!D3:D1002)</f>
        <v>Dr. Johnson</v>
      </c>
      <c r="O3" s="7">
        <f>_xlfn.XLOOKUP(healthcare_messy_data5[[#This Row],[Patient Id]], cleaned_medical!A3:A1002, cleaned_medical!E3:E1002)</f>
        <v>48.82</v>
      </c>
      <c r="P3" t="s">
        <v>1193</v>
      </c>
      <c r="Q3" s="3">
        <v>43195</v>
      </c>
      <c r="R3" s="7">
        <v>354.42</v>
      </c>
      <c r="S3" t="s">
        <v>1197</v>
      </c>
      <c r="T3" s="5" t="s">
        <v>1199</v>
      </c>
    </row>
    <row r="4" spans="2:20" x14ac:dyDescent="0.3">
      <c r="B4" t="s">
        <v>18</v>
      </c>
      <c r="C4" t="s">
        <v>19</v>
      </c>
      <c r="D4" s="2">
        <v>35</v>
      </c>
      <c r="E4" s="2" t="s">
        <v>1261</v>
      </c>
      <c r="F4" t="s">
        <v>10</v>
      </c>
      <c r="G4" t="s">
        <v>20</v>
      </c>
      <c r="H4" t="s">
        <v>1154</v>
      </c>
      <c r="I4" s="3">
        <v>43800</v>
      </c>
      <c r="J4" t="s">
        <v>21</v>
      </c>
      <c r="K4">
        <v>160</v>
      </c>
      <c r="L4" t="str">
        <f>_xlfn.XLOOKUP(healthcare_messy_data5[[#This Row],[Patient Id]],cleaned_medical!A4:A1003, cleaned_medical!B4:B1003)</f>
        <v>Lifestyle Modification</v>
      </c>
      <c r="M4" s="3">
        <f>_xlfn.XLOOKUP(healthcare_messy_data5[[#This Row],[Patient Id]],cleaned_medical!A4:A1003,cleaned_medical!C4:C1003)</f>
        <v>43800</v>
      </c>
      <c r="N4" t="str">
        <f>_xlfn.XLOOKUP(healthcare_messy_data5[[#This Row],[Patient Id]],cleaned_medical!A4:A1003, cleaned_medical!D4:D1003)</f>
        <v>Dr. Brown</v>
      </c>
      <c r="O4" s="7">
        <f>_xlfn.XLOOKUP(healthcare_messy_data5[[#This Row],[Patient Id]], cleaned_medical!A4:A1003, cleaned_medical!E4:E1003)</f>
        <v>21.61</v>
      </c>
      <c r="P4" t="s">
        <v>1201</v>
      </c>
      <c r="Q4" s="3">
        <v>43800</v>
      </c>
      <c r="R4" s="7">
        <v>121.83</v>
      </c>
      <c r="S4" t="s">
        <v>1192</v>
      </c>
      <c r="T4" s="5" t="s">
        <v>1200</v>
      </c>
    </row>
    <row r="5" spans="2:20" x14ac:dyDescent="0.3">
      <c r="B5" t="s">
        <v>22</v>
      </c>
      <c r="C5" t="s">
        <v>1222</v>
      </c>
      <c r="D5" s="2">
        <v>46</v>
      </c>
      <c r="E5" s="2" t="s">
        <v>1260</v>
      </c>
      <c r="F5" t="s">
        <v>15</v>
      </c>
      <c r="G5" t="s">
        <v>16</v>
      </c>
      <c r="H5" t="s">
        <v>1155</v>
      </c>
      <c r="I5" s="3">
        <v>43845</v>
      </c>
      <c r="J5" t="s">
        <v>21</v>
      </c>
      <c r="K5">
        <v>146</v>
      </c>
      <c r="L5" t="str">
        <f>_xlfn.XLOOKUP(healthcare_messy_data5[[#This Row],[Patient Id]],cleaned_medical!A5:A1004, cleaned_medical!B5:B1004)</f>
        <v>Medication</v>
      </c>
      <c r="M5" s="3">
        <f>_xlfn.XLOOKUP(healthcare_messy_data5[[#This Row],[Patient Id]],cleaned_medical!A5:A1004,cleaned_medical!C5:C1004)</f>
        <v>43845</v>
      </c>
      <c r="N5" t="str">
        <f>_xlfn.XLOOKUP(healthcare_messy_data5[[#This Row],[Patient Id]],cleaned_medical!A5:A1004, cleaned_medical!D5:D1004)</f>
        <v>Dr. Williams</v>
      </c>
      <c r="O5" s="7">
        <f>_xlfn.XLOOKUP(healthcare_messy_data5[[#This Row],[Patient Id]], cleaned_medical!A5:A1004, cleaned_medical!E5:E1004)</f>
        <v>159.21</v>
      </c>
      <c r="P5" t="s">
        <v>1167</v>
      </c>
      <c r="Q5" s="3">
        <v>43845</v>
      </c>
      <c r="R5" s="7">
        <v>170.57</v>
      </c>
      <c r="S5" t="s">
        <v>1197</v>
      </c>
      <c r="T5" s="5" t="s">
        <v>1199</v>
      </c>
    </row>
    <row r="6" spans="2:20" x14ac:dyDescent="0.3">
      <c r="B6" t="s">
        <v>23</v>
      </c>
      <c r="C6" t="s">
        <v>24</v>
      </c>
      <c r="D6" s="2">
        <v>46</v>
      </c>
      <c r="E6" s="2" t="s">
        <v>1260</v>
      </c>
      <c r="F6" t="s">
        <v>15</v>
      </c>
      <c r="G6" t="s">
        <v>20</v>
      </c>
      <c r="H6" t="s">
        <v>1272</v>
      </c>
      <c r="I6" s="3">
        <v>43881</v>
      </c>
      <c r="J6" t="s">
        <v>21</v>
      </c>
      <c r="K6">
        <v>180</v>
      </c>
      <c r="L6" t="str">
        <f>_xlfn.XLOOKUP(healthcare_messy_data5[[#This Row],[Patient Id]],cleaned_medical!A6:A1005, cleaned_medical!B6:B1005)</f>
        <v>Physiotherapy</v>
      </c>
      <c r="M6" s="3">
        <f>_xlfn.XLOOKUP(healthcare_messy_data5[[#This Row],[Patient Id]],cleaned_medical!A6:A1005,cleaned_medical!C6:C1005)</f>
        <v>43881</v>
      </c>
      <c r="N6" t="str">
        <f>_xlfn.XLOOKUP(healthcare_messy_data5[[#This Row],[Patient Id]],cleaned_medical!A6:A1005, cleaned_medical!D6:D1005)</f>
        <v>Dr. Johnson</v>
      </c>
      <c r="O6" s="7">
        <f>_xlfn.XLOOKUP(healthcare_messy_data5[[#This Row],[Patient Id]], cleaned_medical!A6:A1005, cleaned_medical!E6:E1005)</f>
        <v>42.91</v>
      </c>
      <c r="P6" t="s">
        <v>1196</v>
      </c>
      <c r="Q6" s="3">
        <v>43881</v>
      </c>
      <c r="R6" s="7">
        <v>452.69</v>
      </c>
      <c r="S6" t="s">
        <v>1197</v>
      </c>
      <c r="T6" s="5" t="s">
        <v>1199</v>
      </c>
    </row>
    <row r="7" spans="2:20" x14ac:dyDescent="0.3">
      <c r="B7" t="s">
        <v>25</v>
      </c>
      <c r="C7" t="s">
        <v>26</v>
      </c>
      <c r="D7" s="2">
        <v>46</v>
      </c>
      <c r="E7" s="2" t="s">
        <v>1260</v>
      </c>
      <c r="F7" t="s">
        <v>10</v>
      </c>
      <c r="G7" t="s">
        <v>27</v>
      </c>
      <c r="H7" t="s">
        <v>1154</v>
      </c>
      <c r="I7" s="3">
        <v>43549</v>
      </c>
      <c r="J7" t="s">
        <v>12</v>
      </c>
      <c r="K7">
        <v>180</v>
      </c>
      <c r="L7" t="str">
        <f>_xlfn.XLOOKUP(healthcare_messy_data5[[#This Row],[Patient Id]],cleaned_medical!A7:A1006, cleaned_medical!B7:B1006)</f>
        <v>Counseling</v>
      </c>
      <c r="M7" s="3">
        <f>_xlfn.XLOOKUP(healthcare_messy_data5[[#This Row],[Patient Id]],cleaned_medical!A7:A1006,cleaned_medical!C7:C1006)</f>
        <v>43549</v>
      </c>
      <c r="N7" t="str">
        <f>_xlfn.XLOOKUP(healthcare_messy_data5[[#This Row],[Patient Id]],cleaned_medical!A7:A1006, cleaned_medical!D7:D1006)</f>
        <v>Dr. Johnson</v>
      </c>
      <c r="O7" s="7">
        <f>_xlfn.XLOOKUP(healthcare_messy_data5[[#This Row],[Patient Id]], cleaned_medical!A7:A1006, cleaned_medical!E7:E1006)</f>
        <v>166.76</v>
      </c>
      <c r="P7" t="s">
        <v>1196</v>
      </c>
      <c r="Q7" s="3">
        <v>43549</v>
      </c>
      <c r="R7" s="7">
        <v>177.79</v>
      </c>
      <c r="S7" t="s">
        <v>1192</v>
      </c>
      <c r="T7" s="5" t="s">
        <v>1194</v>
      </c>
    </row>
    <row r="8" spans="2:20" x14ac:dyDescent="0.3">
      <c r="B8" t="s">
        <v>28</v>
      </c>
      <c r="C8" t="s">
        <v>1223</v>
      </c>
      <c r="D8" s="2">
        <v>46</v>
      </c>
      <c r="E8" s="2" t="s">
        <v>1260</v>
      </c>
      <c r="F8" t="s">
        <v>10</v>
      </c>
      <c r="G8" t="s">
        <v>27</v>
      </c>
      <c r="H8" t="s">
        <v>1156</v>
      </c>
      <c r="I8" s="3">
        <v>43881</v>
      </c>
      <c r="J8" t="s">
        <v>17</v>
      </c>
      <c r="K8">
        <v>146</v>
      </c>
      <c r="L8" t="str">
        <f>_xlfn.XLOOKUP(healthcare_messy_data5[[#This Row],[Patient Id]],cleaned_medical!A8:A1007, cleaned_medical!B8:B1007)</f>
        <v>Lifestyle Modification</v>
      </c>
      <c r="M8" s="3">
        <f>_xlfn.XLOOKUP(healthcare_messy_data5[[#This Row],[Patient Id]],cleaned_medical!A8:A1007,cleaned_medical!C8:C1007)</f>
        <v>43881</v>
      </c>
      <c r="N8" t="str">
        <f>_xlfn.XLOOKUP(healthcare_messy_data5[[#This Row],[Patient Id]],cleaned_medical!A8:A1007, cleaned_medical!D8:D1007)</f>
        <v>Dr. Smith</v>
      </c>
      <c r="O8" s="7">
        <f>_xlfn.XLOOKUP(healthcare_messy_data5[[#This Row],[Patient Id]], cleaned_medical!A8:A1007, cleaned_medical!E8:E1007)</f>
        <v>94.37</v>
      </c>
      <c r="P8" t="s">
        <v>1202</v>
      </c>
      <c r="Q8" s="3">
        <v>43881</v>
      </c>
      <c r="R8" s="7">
        <v>471.16</v>
      </c>
      <c r="S8" t="s">
        <v>1197</v>
      </c>
      <c r="T8" s="5" t="s">
        <v>1194</v>
      </c>
    </row>
    <row r="9" spans="2:20" x14ac:dyDescent="0.3">
      <c r="B9" t="s">
        <v>29</v>
      </c>
      <c r="C9" t="s">
        <v>30</v>
      </c>
      <c r="D9" s="2">
        <v>60</v>
      </c>
      <c r="E9" s="2" t="s">
        <v>1262</v>
      </c>
      <c r="F9" t="s">
        <v>15</v>
      </c>
      <c r="G9" t="s">
        <v>1272</v>
      </c>
      <c r="H9" t="s">
        <v>1272</v>
      </c>
      <c r="I9" s="3">
        <v>43881</v>
      </c>
      <c r="J9" t="s">
        <v>1153</v>
      </c>
      <c r="K9">
        <v>146</v>
      </c>
      <c r="L9" t="str">
        <f>_xlfn.XLOOKUP(healthcare_messy_data5[[#This Row],[Patient Id]],cleaned_medical!A9:A1008, cleaned_medical!B9:B1008)</f>
        <v>Dietary Changes</v>
      </c>
      <c r="M9" s="3">
        <f>_xlfn.XLOOKUP(healthcare_messy_data5[[#This Row],[Patient Id]],cleaned_medical!A9:A1008,cleaned_medical!C9:C1008)</f>
        <v>43881</v>
      </c>
      <c r="N9" t="str">
        <f>_xlfn.XLOOKUP(healthcare_messy_data5[[#This Row],[Patient Id]],cleaned_medical!A9:A1008, cleaned_medical!D9:D1008)</f>
        <v>Dr. Williams</v>
      </c>
      <c r="O9" s="7">
        <f>_xlfn.XLOOKUP(healthcare_messy_data5[[#This Row],[Patient Id]], cleaned_medical!A9:A1008, cleaned_medical!E9:E1008)</f>
        <v>83.38</v>
      </c>
      <c r="P9" t="s">
        <v>1167</v>
      </c>
      <c r="Q9" s="3">
        <v>43881</v>
      </c>
      <c r="R9" s="7">
        <v>411.65</v>
      </c>
      <c r="S9" t="s">
        <v>1192</v>
      </c>
      <c r="T9" s="5" t="s">
        <v>1191</v>
      </c>
    </row>
    <row r="10" spans="2:20" x14ac:dyDescent="0.3">
      <c r="B10" t="s">
        <v>32</v>
      </c>
      <c r="C10" t="s">
        <v>33</v>
      </c>
      <c r="D10" s="2">
        <v>60</v>
      </c>
      <c r="E10" s="2" t="s">
        <v>1262</v>
      </c>
      <c r="F10" t="s">
        <v>10</v>
      </c>
      <c r="G10" t="s">
        <v>11</v>
      </c>
      <c r="H10" t="s">
        <v>1272</v>
      </c>
      <c r="I10" s="3">
        <v>43845</v>
      </c>
      <c r="J10" t="s">
        <v>12</v>
      </c>
      <c r="K10">
        <v>180</v>
      </c>
      <c r="L10" t="str">
        <f>_xlfn.XLOOKUP(healthcare_messy_data5[[#This Row],[Patient Id]],cleaned_medical!A10:A1009, cleaned_medical!B10:B1009)</f>
        <v>Medication</v>
      </c>
      <c r="M10" s="3">
        <f>_xlfn.XLOOKUP(healthcare_messy_data5[[#This Row],[Patient Id]],cleaned_medical!A10:A1009,cleaned_medical!C10:C1009)</f>
        <v>43845</v>
      </c>
      <c r="N10" t="str">
        <f>_xlfn.XLOOKUP(healthcare_messy_data5[[#This Row],[Patient Id]],cleaned_medical!A10:A1009, cleaned_medical!D10:D1009)</f>
        <v>Dr. Johnson</v>
      </c>
      <c r="O10" s="7">
        <f>_xlfn.XLOOKUP(healthcare_messy_data5[[#This Row],[Patient Id]], cleaned_medical!A10:A1009, cleaned_medical!E10:E1009)</f>
        <v>26.37</v>
      </c>
      <c r="P10" t="s">
        <v>1167</v>
      </c>
      <c r="Q10" s="3">
        <v>43845</v>
      </c>
      <c r="R10" s="7">
        <v>73.3</v>
      </c>
      <c r="S10" t="s">
        <v>1195</v>
      </c>
      <c r="T10" s="5" t="s">
        <v>1194</v>
      </c>
    </row>
    <row r="11" spans="2:20" x14ac:dyDescent="0.3">
      <c r="B11" t="s">
        <v>34</v>
      </c>
      <c r="C11" t="s">
        <v>35</v>
      </c>
      <c r="D11" s="2">
        <v>40</v>
      </c>
      <c r="E11" s="2" t="s">
        <v>1260</v>
      </c>
      <c r="F11" t="s">
        <v>15</v>
      </c>
      <c r="G11" t="s">
        <v>1272</v>
      </c>
      <c r="H11" t="s">
        <v>1155</v>
      </c>
      <c r="I11" s="3">
        <v>43881</v>
      </c>
      <c r="J11" t="s">
        <v>12</v>
      </c>
      <c r="K11">
        <v>220</v>
      </c>
      <c r="L11" t="str">
        <f>_xlfn.XLOOKUP(healthcare_messy_data5[[#This Row],[Patient Id]],cleaned_medical!A11:A1010, cleaned_medical!B11:B1010)</f>
        <v>Lifestyle Modification</v>
      </c>
      <c r="M11" s="3">
        <f>_xlfn.XLOOKUP(healthcare_messy_data5[[#This Row],[Patient Id]],cleaned_medical!A11:A1010,cleaned_medical!C11:C1010)</f>
        <v>43881</v>
      </c>
      <c r="N11" t="str">
        <f>_xlfn.XLOOKUP(healthcare_messy_data5[[#This Row],[Patient Id]],cleaned_medical!A11:A1010, cleaned_medical!D11:D1010)</f>
        <v>Dr. Smith</v>
      </c>
      <c r="O11" s="7">
        <f>_xlfn.XLOOKUP(healthcare_messy_data5[[#This Row],[Patient Id]], cleaned_medical!A11:A1010, cleaned_medical!E11:E1010)</f>
        <v>142.77000000000001</v>
      </c>
      <c r="P11" t="s">
        <v>1201</v>
      </c>
      <c r="Q11" s="3">
        <v>43881</v>
      </c>
      <c r="R11" s="7">
        <v>66.66</v>
      </c>
      <c r="S11" t="s">
        <v>1197</v>
      </c>
      <c r="T11" s="5" t="s">
        <v>1199</v>
      </c>
    </row>
    <row r="12" spans="2:20" x14ac:dyDescent="0.3">
      <c r="B12" t="s">
        <v>36</v>
      </c>
      <c r="C12" t="s">
        <v>37</v>
      </c>
      <c r="D12" s="2">
        <v>25</v>
      </c>
      <c r="E12" s="2" t="s">
        <v>1259</v>
      </c>
      <c r="F12" t="s">
        <v>10</v>
      </c>
      <c r="G12" t="s">
        <v>20</v>
      </c>
      <c r="H12" t="s">
        <v>1157</v>
      </c>
      <c r="I12" s="3">
        <v>43195</v>
      </c>
      <c r="J12" t="s">
        <v>17</v>
      </c>
      <c r="K12">
        <v>200</v>
      </c>
      <c r="L12" t="str">
        <f>_xlfn.XLOOKUP(healthcare_messy_data5[[#This Row],[Patient Id]],cleaned_medical!A12:A1011, cleaned_medical!B12:B1011)</f>
        <v>Physiotherapy</v>
      </c>
      <c r="M12" s="3">
        <f>_xlfn.XLOOKUP(healthcare_messy_data5[[#This Row],[Patient Id]],cleaned_medical!A12:A1011,cleaned_medical!C12:C1011)</f>
        <v>43195</v>
      </c>
      <c r="N12" t="str">
        <f>_xlfn.XLOOKUP(healthcare_messy_data5[[#This Row],[Patient Id]],cleaned_medical!A12:A1011, cleaned_medical!D12:D1011)</f>
        <v>Dr. Patel</v>
      </c>
      <c r="O12" s="7">
        <f>_xlfn.XLOOKUP(healthcare_messy_data5[[#This Row],[Patient Id]], cleaned_medical!A12:A1011, cleaned_medical!E12:E1011)</f>
        <v>13.71</v>
      </c>
      <c r="P12" t="s">
        <v>1198</v>
      </c>
      <c r="Q12" s="3">
        <v>43195</v>
      </c>
      <c r="R12" s="7">
        <v>62.77</v>
      </c>
      <c r="S12" t="s">
        <v>1195</v>
      </c>
      <c r="T12" s="5" t="s">
        <v>1199</v>
      </c>
    </row>
    <row r="13" spans="2:20" x14ac:dyDescent="0.3">
      <c r="B13" t="s">
        <v>38</v>
      </c>
      <c r="C13" t="s">
        <v>39</v>
      </c>
      <c r="D13" s="2">
        <v>46</v>
      </c>
      <c r="E13" s="2" t="s">
        <v>1260</v>
      </c>
      <c r="F13" t="s">
        <v>15</v>
      </c>
      <c r="G13" t="s">
        <v>1272</v>
      </c>
      <c r="H13" t="s">
        <v>1157</v>
      </c>
      <c r="I13" s="3">
        <v>43881</v>
      </c>
      <c r="J13" t="s">
        <v>40</v>
      </c>
      <c r="K13">
        <v>200</v>
      </c>
      <c r="L13" t="str">
        <f>_xlfn.XLOOKUP(healthcare_messy_data5[[#This Row],[Patient Id]],cleaned_medical!A13:A1012, cleaned_medical!B13:B1012)</f>
        <v>Lifestyle Modification</v>
      </c>
      <c r="M13" s="3">
        <f>_xlfn.XLOOKUP(healthcare_messy_data5[[#This Row],[Patient Id]],cleaned_medical!A13:A1012,cleaned_medical!C13:C1012)</f>
        <v>43881</v>
      </c>
      <c r="N13" t="str">
        <f>_xlfn.XLOOKUP(healthcare_messy_data5[[#This Row],[Patient Id]],cleaned_medical!A13:A1012, cleaned_medical!D13:D1012)</f>
        <v>Dr. Patel</v>
      </c>
      <c r="O13" s="7">
        <f>_xlfn.XLOOKUP(healthcare_messy_data5[[#This Row],[Patient Id]], cleaned_medical!A13:A1012, cleaned_medical!E13:E1012)</f>
        <v>142.72999999999999</v>
      </c>
      <c r="P13" t="s">
        <v>1196</v>
      </c>
      <c r="Q13" s="3">
        <v>43881</v>
      </c>
      <c r="R13" s="7">
        <v>401</v>
      </c>
      <c r="S13" t="s">
        <v>1195</v>
      </c>
      <c r="T13" s="5" t="s">
        <v>1194</v>
      </c>
    </row>
    <row r="14" spans="2:20" x14ac:dyDescent="0.3">
      <c r="B14" t="s">
        <v>41</v>
      </c>
      <c r="C14" t="s">
        <v>42</v>
      </c>
      <c r="D14" s="2">
        <v>40</v>
      </c>
      <c r="E14" s="2" t="s">
        <v>1260</v>
      </c>
      <c r="F14" t="s">
        <v>15</v>
      </c>
      <c r="G14" t="s">
        <v>16</v>
      </c>
      <c r="H14" t="s">
        <v>1155</v>
      </c>
      <c r="I14" s="3">
        <v>43549</v>
      </c>
      <c r="J14" t="s">
        <v>12</v>
      </c>
      <c r="K14">
        <v>180</v>
      </c>
      <c r="L14" t="str">
        <f>_xlfn.XLOOKUP(healthcare_messy_data5[[#This Row],[Patient Id]],cleaned_medical!A14:A1013, cleaned_medical!B14:B1013)</f>
        <v>Counseling</v>
      </c>
      <c r="M14" s="3">
        <f>_xlfn.XLOOKUP(healthcare_messy_data5[[#This Row],[Patient Id]],cleaned_medical!A14:A1013,cleaned_medical!C14:C1013)</f>
        <v>43549</v>
      </c>
      <c r="N14" t="str">
        <f>_xlfn.XLOOKUP(healthcare_messy_data5[[#This Row],[Patient Id]],cleaned_medical!A14:A1013, cleaned_medical!D14:D1013)</f>
        <v>Dr. Lee</v>
      </c>
      <c r="O14" s="7">
        <f>_xlfn.XLOOKUP(healthcare_messy_data5[[#This Row],[Patient Id]], cleaned_medical!A14:A1013, cleaned_medical!E14:E1013)</f>
        <v>90.03</v>
      </c>
      <c r="P14" t="s">
        <v>1198</v>
      </c>
      <c r="Q14" s="3">
        <v>43549</v>
      </c>
      <c r="R14" s="7">
        <v>79.260000000000005</v>
      </c>
      <c r="S14" t="s">
        <v>1197</v>
      </c>
      <c r="T14" s="5" t="s">
        <v>1200</v>
      </c>
    </row>
    <row r="15" spans="2:20" x14ac:dyDescent="0.3">
      <c r="B15" t="s">
        <v>43</v>
      </c>
      <c r="C15" t="s">
        <v>44</v>
      </c>
      <c r="D15" s="2">
        <v>25</v>
      </c>
      <c r="E15" s="2" t="s">
        <v>1259</v>
      </c>
      <c r="F15" t="s">
        <v>10</v>
      </c>
      <c r="G15" t="s">
        <v>20</v>
      </c>
      <c r="H15" t="s">
        <v>1155</v>
      </c>
      <c r="I15" s="3">
        <v>43549</v>
      </c>
      <c r="J15" t="s">
        <v>40</v>
      </c>
      <c r="K15">
        <v>146</v>
      </c>
      <c r="L15" t="str">
        <f>_xlfn.XLOOKUP(healthcare_messy_data5[[#This Row],[Patient Id]],cleaned_medical!A15:A1014, cleaned_medical!B15:B1014)</f>
        <v>Dietary Changes</v>
      </c>
      <c r="M15" s="3">
        <f>_xlfn.XLOOKUP(healthcare_messy_data5[[#This Row],[Patient Id]],cleaned_medical!A15:A1014,cleaned_medical!C15:C1014)</f>
        <v>43549</v>
      </c>
      <c r="N15" t="str">
        <f>_xlfn.XLOOKUP(healthcare_messy_data5[[#This Row],[Patient Id]],cleaned_medical!A15:A1014, cleaned_medical!D15:D1014)</f>
        <v>Dr. Williams</v>
      </c>
      <c r="O15" s="7">
        <f>_xlfn.XLOOKUP(healthcare_messy_data5[[#This Row],[Patient Id]], cleaned_medical!A15:A1014, cleaned_medical!E15:E1014)</f>
        <v>30.86</v>
      </c>
      <c r="P15" t="s">
        <v>1196</v>
      </c>
      <c r="Q15" s="3">
        <v>43549</v>
      </c>
      <c r="R15" s="7">
        <v>132.94</v>
      </c>
      <c r="S15" t="s">
        <v>1192</v>
      </c>
      <c r="T15" s="5" t="s">
        <v>1191</v>
      </c>
    </row>
    <row r="16" spans="2:20" x14ac:dyDescent="0.3">
      <c r="B16" t="s">
        <v>45</v>
      </c>
      <c r="C16" t="s">
        <v>120</v>
      </c>
      <c r="D16" s="2">
        <v>70</v>
      </c>
      <c r="E16" s="2" t="s">
        <v>1262</v>
      </c>
      <c r="F16" t="s">
        <v>15</v>
      </c>
      <c r="G16" t="s">
        <v>27</v>
      </c>
      <c r="H16" t="s">
        <v>1155</v>
      </c>
      <c r="I16" s="3">
        <v>43800</v>
      </c>
      <c r="J16" t="s">
        <v>40</v>
      </c>
      <c r="K16">
        <v>220</v>
      </c>
      <c r="L16" t="str">
        <f>_xlfn.XLOOKUP(healthcare_messy_data5[[#This Row],[Patient Id]],cleaned_medical!A16:A1015, cleaned_medical!B16:B1015)</f>
        <v>Medication</v>
      </c>
      <c r="M16" s="3">
        <f>_xlfn.XLOOKUP(healthcare_messy_data5[[#This Row],[Patient Id]],cleaned_medical!A16:A1015,cleaned_medical!C16:C1015)</f>
        <v>43800</v>
      </c>
      <c r="N16" t="str">
        <f>_xlfn.XLOOKUP(healthcare_messy_data5[[#This Row],[Patient Id]],cleaned_medical!A16:A1015, cleaned_medical!D16:D1015)</f>
        <v>Dr. Smith</v>
      </c>
      <c r="O16" s="7">
        <f>_xlfn.XLOOKUP(healthcare_messy_data5[[#This Row],[Patient Id]], cleaned_medical!A16:A1015, cleaned_medical!E16:E1015)</f>
        <v>140.97999999999999</v>
      </c>
      <c r="P16" t="s">
        <v>1196</v>
      </c>
      <c r="Q16" s="3">
        <v>43800</v>
      </c>
      <c r="R16" s="7">
        <v>193.16</v>
      </c>
      <c r="S16" t="s">
        <v>1197</v>
      </c>
      <c r="T16" s="5" t="s">
        <v>1199</v>
      </c>
    </row>
    <row r="17" spans="2:20" x14ac:dyDescent="0.3">
      <c r="B17" t="s">
        <v>46</v>
      </c>
      <c r="C17" t="s">
        <v>47</v>
      </c>
      <c r="D17" s="2">
        <v>35</v>
      </c>
      <c r="E17" s="2" t="s">
        <v>1261</v>
      </c>
      <c r="F17" t="s">
        <v>10</v>
      </c>
      <c r="G17" t="s">
        <v>11</v>
      </c>
      <c r="H17" t="s">
        <v>1157</v>
      </c>
      <c r="I17" s="3">
        <v>43549</v>
      </c>
      <c r="J17" t="s">
        <v>21</v>
      </c>
      <c r="K17">
        <v>180</v>
      </c>
      <c r="L17" t="str">
        <f>_xlfn.XLOOKUP(healthcare_messy_data5[[#This Row],[Patient Id]],cleaned_medical!A17:A1016, cleaned_medical!B17:B1016)</f>
        <v>Medication</v>
      </c>
      <c r="M17" s="3">
        <f>_xlfn.XLOOKUP(healthcare_messy_data5[[#This Row],[Patient Id]],cleaned_medical!A17:A1016,cleaned_medical!C17:C1016)</f>
        <v>43549</v>
      </c>
      <c r="N17" t="str">
        <f>_xlfn.XLOOKUP(healthcare_messy_data5[[#This Row],[Patient Id]],cleaned_medical!A17:A1016, cleaned_medical!D17:D1016)</f>
        <v>Dr. Smith</v>
      </c>
      <c r="O17" s="7">
        <f>_xlfn.XLOOKUP(healthcare_messy_data5[[#This Row],[Patient Id]], cleaned_medical!A17:A1016, cleaned_medical!E17:E1016)</f>
        <v>155.22</v>
      </c>
      <c r="P17" t="s">
        <v>1198</v>
      </c>
      <c r="Q17" s="3">
        <v>43549</v>
      </c>
      <c r="R17" s="7">
        <v>242.21</v>
      </c>
      <c r="S17" t="s">
        <v>1195</v>
      </c>
      <c r="T17" s="5" t="s">
        <v>1194</v>
      </c>
    </row>
    <row r="18" spans="2:20" x14ac:dyDescent="0.3">
      <c r="B18" t="s">
        <v>48</v>
      </c>
      <c r="C18" t="s">
        <v>49</v>
      </c>
      <c r="D18" s="2">
        <v>60</v>
      </c>
      <c r="E18" s="2" t="s">
        <v>1262</v>
      </c>
      <c r="F18" t="s">
        <v>15</v>
      </c>
      <c r="G18" t="s">
        <v>20</v>
      </c>
      <c r="H18" t="s">
        <v>1155</v>
      </c>
      <c r="I18" s="3">
        <v>43881</v>
      </c>
      <c r="J18" t="s">
        <v>17</v>
      </c>
      <c r="K18">
        <v>200</v>
      </c>
      <c r="L18" t="str">
        <f>_xlfn.XLOOKUP(healthcare_messy_data5[[#This Row],[Patient Id]],cleaned_medical!A18:A1017, cleaned_medical!B18:B1017)</f>
        <v>Counseling</v>
      </c>
      <c r="M18" s="3">
        <f>_xlfn.XLOOKUP(healthcare_messy_data5[[#This Row],[Patient Id]],cleaned_medical!A18:A1017,cleaned_medical!C18:C1017)</f>
        <v>43881</v>
      </c>
      <c r="N18" t="str">
        <f>_xlfn.XLOOKUP(healthcare_messy_data5[[#This Row],[Patient Id]],cleaned_medical!A18:A1017, cleaned_medical!D18:D1017)</f>
        <v>Dr. Patel</v>
      </c>
      <c r="O18" s="7">
        <f>_xlfn.XLOOKUP(healthcare_messy_data5[[#This Row],[Patient Id]], cleaned_medical!A18:A1017, cleaned_medical!E18:E1017)</f>
        <v>62.01</v>
      </c>
      <c r="P18" t="s">
        <v>1201</v>
      </c>
      <c r="Q18" s="3">
        <v>43881</v>
      </c>
      <c r="R18" s="7">
        <v>347.81</v>
      </c>
      <c r="S18" t="s">
        <v>1192</v>
      </c>
      <c r="T18" s="5" t="s">
        <v>1199</v>
      </c>
    </row>
    <row r="19" spans="2:20" x14ac:dyDescent="0.3">
      <c r="B19" t="s">
        <v>50</v>
      </c>
      <c r="C19" t="s">
        <v>1224</v>
      </c>
      <c r="D19" s="2">
        <v>70</v>
      </c>
      <c r="E19" s="2" t="s">
        <v>1262</v>
      </c>
      <c r="F19" t="s">
        <v>10</v>
      </c>
      <c r="G19" t="s">
        <v>20</v>
      </c>
      <c r="H19" t="s">
        <v>1154</v>
      </c>
      <c r="I19" s="3">
        <v>43549</v>
      </c>
      <c r="J19" t="s">
        <v>40</v>
      </c>
      <c r="K19">
        <v>160</v>
      </c>
      <c r="L19" t="str">
        <f>_xlfn.XLOOKUP(healthcare_messy_data5[[#This Row],[Patient Id]],cleaned_medical!A19:A1018, cleaned_medical!B19:B1018)</f>
        <v>Physiotherapy</v>
      </c>
      <c r="M19" s="3">
        <f>_xlfn.XLOOKUP(healthcare_messy_data5[[#This Row],[Patient Id]],cleaned_medical!A19:A1018,cleaned_medical!C19:C1018)</f>
        <v>43549</v>
      </c>
      <c r="N19" t="str">
        <f>_xlfn.XLOOKUP(healthcare_messy_data5[[#This Row],[Patient Id]],cleaned_medical!A19:A1018, cleaned_medical!D19:D1018)</f>
        <v>Dr. Williams</v>
      </c>
      <c r="O19" s="7">
        <f>_xlfn.XLOOKUP(healthcare_messy_data5[[#This Row],[Patient Id]], cleaned_medical!A19:A1018, cleaned_medical!E19:E1018)</f>
        <v>152.66999999999999</v>
      </c>
      <c r="P19" t="s">
        <v>1198</v>
      </c>
      <c r="Q19" s="3">
        <v>43549</v>
      </c>
      <c r="R19" s="7">
        <v>459.37</v>
      </c>
      <c r="S19" t="s">
        <v>1195</v>
      </c>
      <c r="T19" s="5" t="s">
        <v>1200</v>
      </c>
    </row>
    <row r="20" spans="2:20" x14ac:dyDescent="0.3">
      <c r="B20" t="s">
        <v>51</v>
      </c>
      <c r="C20" t="s">
        <v>52</v>
      </c>
      <c r="D20" s="2">
        <v>25</v>
      </c>
      <c r="E20" s="2" t="s">
        <v>1259</v>
      </c>
      <c r="F20" t="s">
        <v>15</v>
      </c>
      <c r="G20" t="s">
        <v>16</v>
      </c>
      <c r="H20" t="s">
        <v>1272</v>
      </c>
      <c r="I20" s="3">
        <v>43845</v>
      </c>
      <c r="J20" t="s">
        <v>17</v>
      </c>
      <c r="K20">
        <v>146</v>
      </c>
      <c r="L20" t="str">
        <f>_xlfn.XLOOKUP(healthcare_messy_data5[[#This Row],[Patient Id]],cleaned_medical!A20:A1019, cleaned_medical!B20:B1019)</f>
        <v>Dietary Changes</v>
      </c>
      <c r="M20" s="3">
        <f>_xlfn.XLOOKUP(healthcare_messy_data5[[#This Row],[Patient Id]],cleaned_medical!A20:A1019,cleaned_medical!C20:C1019)</f>
        <v>43845</v>
      </c>
      <c r="N20" t="str">
        <f>_xlfn.XLOOKUP(healthcare_messy_data5[[#This Row],[Patient Id]],cleaned_medical!A20:A1019, cleaned_medical!D20:D1019)</f>
        <v>Dr. Patel</v>
      </c>
      <c r="O20" s="7">
        <f>_xlfn.XLOOKUP(healthcare_messy_data5[[#This Row],[Patient Id]], cleaned_medical!A20:A1019, cleaned_medical!E20:E1019)</f>
        <v>50.11</v>
      </c>
      <c r="P20" t="s">
        <v>1193</v>
      </c>
      <c r="Q20" s="3">
        <v>43845</v>
      </c>
      <c r="R20" s="7">
        <v>463.23</v>
      </c>
      <c r="S20" t="s">
        <v>1192</v>
      </c>
      <c r="T20" s="5" t="s">
        <v>1194</v>
      </c>
    </row>
    <row r="21" spans="2:20" x14ac:dyDescent="0.3">
      <c r="B21" t="s">
        <v>53</v>
      </c>
      <c r="C21" t="s">
        <v>1225</v>
      </c>
      <c r="D21" s="2">
        <v>70</v>
      </c>
      <c r="E21" s="2" t="s">
        <v>1262</v>
      </c>
      <c r="F21" t="s">
        <v>10</v>
      </c>
      <c r="G21" t="s">
        <v>11</v>
      </c>
      <c r="H21" t="s">
        <v>1272</v>
      </c>
      <c r="I21" s="3">
        <v>43549</v>
      </c>
      <c r="J21" t="s">
        <v>21</v>
      </c>
      <c r="K21">
        <v>160</v>
      </c>
      <c r="L21" t="str">
        <f>_xlfn.XLOOKUP(healthcare_messy_data5[[#This Row],[Patient Id]],cleaned_medical!A21:A1020, cleaned_medical!B21:B1020)</f>
        <v>Medication</v>
      </c>
      <c r="M21" s="3">
        <f>_xlfn.XLOOKUP(healthcare_messy_data5[[#This Row],[Patient Id]],cleaned_medical!A21:A1020,cleaned_medical!C21:C1020)</f>
        <v>43549</v>
      </c>
      <c r="N21" t="str">
        <f>_xlfn.XLOOKUP(healthcare_messy_data5[[#This Row],[Patient Id]],cleaned_medical!A21:A1020, cleaned_medical!D21:D1020)</f>
        <v>Dr. Smith</v>
      </c>
      <c r="O21" s="7">
        <f>_xlfn.XLOOKUP(healthcare_messy_data5[[#This Row],[Patient Id]], cleaned_medical!A21:A1020, cleaned_medical!E21:E1020)</f>
        <v>163.41</v>
      </c>
      <c r="P21" t="s">
        <v>1202</v>
      </c>
      <c r="Q21" s="3">
        <v>43549</v>
      </c>
      <c r="R21" s="7">
        <v>133.27000000000001</v>
      </c>
      <c r="S21" t="s">
        <v>1195</v>
      </c>
      <c r="T21" s="5" t="s">
        <v>1194</v>
      </c>
    </row>
    <row r="22" spans="2:20" x14ac:dyDescent="0.3">
      <c r="B22" t="s">
        <v>54</v>
      </c>
      <c r="C22" t="s">
        <v>1226</v>
      </c>
      <c r="D22" s="2">
        <v>35</v>
      </c>
      <c r="E22" s="2" t="s">
        <v>1261</v>
      </c>
      <c r="F22" t="s">
        <v>10</v>
      </c>
      <c r="G22" t="s">
        <v>27</v>
      </c>
      <c r="H22" t="s">
        <v>1156</v>
      </c>
      <c r="I22" s="3">
        <v>43195</v>
      </c>
      <c r="J22" t="s">
        <v>17</v>
      </c>
      <c r="K22">
        <v>180</v>
      </c>
      <c r="L22" t="str">
        <f>_xlfn.XLOOKUP(healthcare_messy_data5[[#This Row],[Patient Id]],cleaned_medical!A22:A1021, cleaned_medical!B22:B1021)</f>
        <v>Counseling</v>
      </c>
      <c r="M22" s="3">
        <f>_xlfn.XLOOKUP(healthcare_messy_data5[[#This Row],[Patient Id]],cleaned_medical!A22:A1021,cleaned_medical!C22:C1021)</f>
        <v>43195</v>
      </c>
      <c r="N22" t="str">
        <f>_xlfn.XLOOKUP(healthcare_messy_data5[[#This Row],[Patient Id]],cleaned_medical!A22:A1021, cleaned_medical!D22:D1021)</f>
        <v>Dr. Lee</v>
      </c>
      <c r="O22" s="7">
        <f>_xlfn.XLOOKUP(healthcare_messy_data5[[#This Row],[Patient Id]], cleaned_medical!A22:A1021, cleaned_medical!E22:E1021)</f>
        <v>124.5</v>
      </c>
      <c r="P22" t="s">
        <v>1202</v>
      </c>
      <c r="Q22" s="3">
        <v>43195</v>
      </c>
      <c r="R22" s="7">
        <v>411.3</v>
      </c>
      <c r="S22" t="s">
        <v>1192</v>
      </c>
      <c r="T22" s="5" t="s">
        <v>1194</v>
      </c>
    </row>
    <row r="23" spans="2:20" x14ac:dyDescent="0.3">
      <c r="B23" t="s">
        <v>55</v>
      </c>
      <c r="C23" t="s">
        <v>56</v>
      </c>
      <c r="D23" s="2">
        <v>25</v>
      </c>
      <c r="E23" s="2" t="s">
        <v>1259</v>
      </c>
      <c r="F23" t="s">
        <v>10</v>
      </c>
      <c r="G23" t="s">
        <v>20</v>
      </c>
      <c r="H23" t="s">
        <v>1156</v>
      </c>
      <c r="I23" s="3">
        <v>43845</v>
      </c>
      <c r="J23" t="s">
        <v>12</v>
      </c>
      <c r="K23">
        <v>200</v>
      </c>
      <c r="L23" t="str">
        <f>_xlfn.XLOOKUP(healthcare_messy_data5[[#This Row],[Patient Id]],cleaned_medical!A23:A1022, cleaned_medical!B23:B1022)</f>
        <v>Physiotherapy</v>
      </c>
      <c r="M23" s="3">
        <f>_xlfn.XLOOKUP(healthcare_messy_data5[[#This Row],[Patient Id]],cleaned_medical!A23:A1022,cleaned_medical!C23:C1022)</f>
        <v>43845</v>
      </c>
      <c r="N23" t="str">
        <f>_xlfn.XLOOKUP(healthcare_messy_data5[[#This Row],[Patient Id]],cleaned_medical!A23:A1022, cleaned_medical!D23:D1022)</f>
        <v>Dr. Johnson</v>
      </c>
      <c r="O23" s="7">
        <f>_xlfn.XLOOKUP(healthcare_messy_data5[[#This Row],[Patient Id]], cleaned_medical!A23:A1022, cleaned_medical!E23:E1022)</f>
        <v>105.02</v>
      </c>
      <c r="P23" t="s">
        <v>1201</v>
      </c>
      <c r="Q23" s="3">
        <v>43845</v>
      </c>
      <c r="R23" s="7">
        <v>433.74</v>
      </c>
      <c r="S23" t="s">
        <v>1197</v>
      </c>
      <c r="T23" s="5" t="s">
        <v>1194</v>
      </c>
    </row>
    <row r="24" spans="2:20" x14ac:dyDescent="0.3">
      <c r="B24" t="s">
        <v>57</v>
      </c>
      <c r="C24" t="s">
        <v>58</v>
      </c>
      <c r="D24" s="2">
        <v>70</v>
      </c>
      <c r="E24" s="2" t="s">
        <v>1262</v>
      </c>
      <c r="F24" t="s">
        <v>10</v>
      </c>
      <c r="G24" t="s">
        <v>20</v>
      </c>
      <c r="H24" t="s">
        <v>1272</v>
      </c>
      <c r="I24" s="3">
        <v>43800</v>
      </c>
      <c r="J24" t="s">
        <v>40</v>
      </c>
      <c r="K24">
        <v>220</v>
      </c>
      <c r="L24" t="str">
        <f>_xlfn.XLOOKUP(healthcare_messy_data5[[#This Row],[Patient Id]],cleaned_medical!A24:A1023, cleaned_medical!B24:B1023)</f>
        <v>Counseling</v>
      </c>
      <c r="M24" s="3">
        <f>_xlfn.XLOOKUP(healthcare_messy_data5[[#This Row],[Patient Id]],cleaned_medical!A24:A1023,cleaned_medical!C24:C1023)</f>
        <v>43800</v>
      </c>
      <c r="N24" t="str">
        <f>_xlfn.XLOOKUP(healthcare_messy_data5[[#This Row],[Patient Id]],cleaned_medical!A24:A1023, cleaned_medical!D24:D1023)</f>
        <v>Dr. Williams</v>
      </c>
      <c r="O24" s="7">
        <f>_xlfn.XLOOKUP(healthcare_messy_data5[[#This Row],[Patient Id]], cleaned_medical!A24:A1023, cleaned_medical!E24:E1023)</f>
        <v>120.75</v>
      </c>
      <c r="P24" t="s">
        <v>1167</v>
      </c>
      <c r="Q24" s="3">
        <v>43800</v>
      </c>
      <c r="R24" s="7">
        <v>200.7</v>
      </c>
      <c r="S24" t="s">
        <v>1195</v>
      </c>
      <c r="T24" s="5" t="s">
        <v>1194</v>
      </c>
    </row>
    <row r="25" spans="2:20" x14ac:dyDescent="0.3">
      <c r="B25" t="s">
        <v>59</v>
      </c>
      <c r="C25" t="s">
        <v>1227</v>
      </c>
      <c r="D25" s="2">
        <v>60</v>
      </c>
      <c r="E25" s="2" t="s">
        <v>1262</v>
      </c>
      <c r="F25" t="s">
        <v>10</v>
      </c>
      <c r="G25" t="s">
        <v>16</v>
      </c>
      <c r="H25" t="s">
        <v>1154</v>
      </c>
      <c r="I25" s="3">
        <v>43195</v>
      </c>
      <c r="J25" t="s">
        <v>17</v>
      </c>
      <c r="K25">
        <v>160</v>
      </c>
      <c r="L25" t="str">
        <f>_xlfn.XLOOKUP(healthcare_messy_data5[[#This Row],[Patient Id]],cleaned_medical!A25:A1024, cleaned_medical!B25:B1024)</f>
        <v>Physiotherapy</v>
      </c>
      <c r="M25" s="3">
        <f>_xlfn.XLOOKUP(healthcare_messy_data5[[#This Row],[Patient Id]],cleaned_medical!A25:A1024,cleaned_medical!C25:C1024)</f>
        <v>43195</v>
      </c>
      <c r="N25" t="str">
        <f>_xlfn.XLOOKUP(healthcare_messy_data5[[#This Row],[Patient Id]],cleaned_medical!A25:A1024, cleaned_medical!D25:D1024)</f>
        <v>Dr. Patel</v>
      </c>
      <c r="O25" s="7">
        <f>_xlfn.XLOOKUP(healthcare_messy_data5[[#This Row],[Patient Id]], cleaned_medical!A25:A1024, cleaned_medical!E25:E1024)</f>
        <v>100.87</v>
      </c>
      <c r="P25" t="s">
        <v>1193</v>
      </c>
      <c r="Q25" s="3">
        <v>43195</v>
      </c>
      <c r="R25" s="7">
        <v>415.77</v>
      </c>
      <c r="S25" t="s">
        <v>1195</v>
      </c>
      <c r="T25" s="5" t="s">
        <v>1200</v>
      </c>
    </row>
    <row r="26" spans="2:20" x14ac:dyDescent="0.3">
      <c r="B26" t="s">
        <v>60</v>
      </c>
      <c r="C26" t="s">
        <v>61</v>
      </c>
      <c r="D26" s="2">
        <v>60</v>
      </c>
      <c r="E26" s="2" t="s">
        <v>1262</v>
      </c>
      <c r="F26" t="s">
        <v>10</v>
      </c>
      <c r="G26" t="s">
        <v>1272</v>
      </c>
      <c r="H26" t="s">
        <v>1157</v>
      </c>
      <c r="I26" s="3">
        <v>43881</v>
      </c>
      <c r="J26" t="s">
        <v>1153</v>
      </c>
      <c r="K26">
        <v>220</v>
      </c>
      <c r="L26" t="str">
        <f>_xlfn.XLOOKUP(healthcare_messy_data5[[#This Row],[Patient Id]],cleaned_medical!A26:A1025, cleaned_medical!B26:B1025)</f>
        <v>Inhaler prescription</v>
      </c>
      <c r="M26" s="3">
        <f>_xlfn.XLOOKUP(healthcare_messy_data5[[#This Row],[Patient Id]],cleaned_medical!A26:A1025,cleaned_medical!C26:C1025)</f>
        <v>43881</v>
      </c>
      <c r="N26" t="str">
        <f>_xlfn.XLOOKUP(healthcare_messy_data5[[#This Row],[Patient Id]],cleaned_medical!A26:A1025, cleaned_medical!D26:D1025)</f>
        <v>Dr. Adams</v>
      </c>
      <c r="O26" s="7">
        <f>_xlfn.XLOOKUP(healthcare_messy_data5[[#This Row],[Patient Id]], cleaned_medical!A26:A1025, cleaned_medical!E26:E1025)</f>
        <v>45</v>
      </c>
      <c r="P26" t="s">
        <v>1201</v>
      </c>
      <c r="Q26" s="3">
        <v>43881</v>
      </c>
      <c r="R26" s="7">
        <v>237.53</v>
      </c>
      <c r="S26" t="s">
        <v>1197</v>
      </c>
      <c r="T26" s="5" t="s">
        <v>1200</v>
      </c>
    </row>
    <row r="27" spans="2:20" x14ac:dyDescent="0.3">
      <c r="B27" t="s">
        <v>62</v>
      </c>
      <c r="C27" t="s">
        <v>63</v>
      </c>
      <c r="D27" s="2">
        <v>40</v>
      </c>
      <c r="E27" s="2" t="s">
        <v>1260</v>
      </c>
      <c r="F27" t="s">
        <v>10</v>
      </c>
      <c r="G27" t="s">
        <v>27</v>
      </c>
      <c r="H27" t="s">
        <v>1157</v>
      </c>
      <c r="I27" s="3">
        <v>43881</v>
      </c>
      <c r="J27" t="s">
        <v>17</v>
      </c>
      <c r="K27">
        <v>200</v>
      </c>
      <c r="L27" t="str">
        <f>_xlfn.XLOOKUP(healthcare_messy_data5[[#This Row],[Patient Id]],cleaned_medical!A27:A1026, cleaned_medical!B27:B1026)</f>
        <v>Surgery</v>
      </c>
      <c r="M27" s="3">
        <f>_xlfn.XLOOKUP(healthcare_messy_data5[[#This Row],[Patient Id]],cleaned_medical!A27:A1026,cleaned_medical!C27:C1026)</f>
        <v>43881</v>
      </c>
      <c r="N27" t="str">
        <f>_xlfn.XLOOKUP(healthcare_messy_data5[[#This Row],[Patient Id]],cleaned_medical!A27:A1026, cleaned_medical!D27:D1026)</f>
        <v>Dr. Lee</v>
      </c>
      <c r="O27" s="7">
        <f>_xlfn.XLOOKUP(healthcare_messy_data5[[#This Row],[Patient Id]], cleaned_medical!A27:A1026, cleaned_medical!E27:E1026)</f>
        <v>41.04</v>
      </c>
      <c r="P27" t="s">
        <v>1167</v>
      </c>
      <c r="Q27" s="3">
        <v>43881</v>
      </c>
      <c r="R27" s="7">
        <v>142.1</v>
      </c>
      <c r="S27" t="s">
        <v>1192</v>
      </c>
      <c r="T27" s="5" t="s">
        <v>1191</v>
      </c>
    </row>
    <row r="28" spans="2:20" x14ac:dyDescent="0.3">
      <c r="B28" t="s">
        <v>64</v>
      </c>
      <c r="C28" t="s">
        <v>1228</v>
      </c>
      <c r="D28" s="2">
        <v>70</v>
      </c>
      <c r="E28" s="2" t="s">
        <v>1262</v>
      </c>
      <c r="F28" t="s">
        <v>10</v>
      </c>
      <c r="G28" t="s">
        <v>11</v>
      </c>
      <c r="H28" t="s">
        <v>1154</v>
      </c>
      <c r="I28" s="3">
        <v>43881</v>
      </c>
      <c r="J28" t="s">
        <v>40</v>
      </c>
      <c r="K28">
        <v>160</v>
      </c>
      <c r="L28" t="str">
        <f>_xlfn.XLOOKUP(healthcare_messy_data5[[#This Row],[Patient Id]],cleaned_medical!A28:A1027, cleaned_medical!B28:B1027)</f>
        <v>Dietary Changes</v>
      </c>
      <c r="M28" s="3">
        <f>_xlfn.XLOOKUP(healthcare_messy_data5[[#This Row],[Patient Id]],cleaned_medical!A28:A1027,cleaned_medical!C28:C1027)</f>
        <v>43881</v>
      </c>
      <c r="N28" t="str">
        <f>_xlfn.XLOOKUP(healthcare_messy_data5[[#This Row],[Patient Id]],cleaned_medical!A28:A1027, cleaned_medical!D28:D1027)</f>
        <v>Dr. Smith</v>
      </c>
      <c r="O28" s="7">
        <f>_xlfn.XLOOKUP(healthcare_messy_data5[[#This Row],[Patient Id]], cleaned_medical!A28:A1027, cleaned_medical!E28:E1027)</f>
        <v>113.11</v>
      </c>
      <c r="P28" t="s">
        <v>1196</v>
      </c>
      <c r="Q28" s="3">
        <v>43881</v>
      </c>
      <c r="R28" s="7">
        <v>478.88</v>
      </c>
      <c r="S28" t="s">
        <v>1197</v>
      </c>
      <c r="T28" s="5" t="s">
        <v>1200</v>
      </c>
    </row>
    <row r="29" spans="2:20" x14ac:dyDescent="0.3">
      <c r="B29" t="s">
        <v>65</v>
      </c>
      <c r="C29" t="s">
        <v>66</v>
      </c>
      <c r="D29" s="2">
        <v>46</v>
      </c>
      <c r="E29" s="2" t="s">
        <v>1260</v>
      </c>
      <c r="F29" t="s">
        <v>15</v>
      </c>
      <c r="G29" t="s">
        <v>20</v>
      </c>
      <c r="H29" t="s">
        <v>1157</v>
      </c>
      <c r="I29" s="3">
        <v>43195</v>
      </c>
      <c r="J29" t="s">
        <v>21</v>
      </c>
      <c r="K29">
        <v>220</v>
      </c>
      <c r="L29" t="str">
        <f>_xlfn.XLOOKUP(healthcare_messy_data5[[#This Row],[Patient Id]],cleaned_medical!A29:A1028, cleaned_medical!B29:B1028)</f>
        <v>Surgery</v>
      </c>
      <c r="M29" s="3">
        <f>_xlfn.XLOOKUP(healthcare_messy_data5[[#This Row],[Patient Id]],cleaned_medical!A29:A1028,cleaned_medical!C29:C1028)</f>
        <v>43195</v>
      </c>
      <c r="N29" t="str">
        <f>_xlfn.XLOOKUP(healthcare_messy_data5[[#This Row],[Patient Id]],cleaned_medical!A29:A1028, cleaned_medical!D29:D1028)</f>
        <v>Dr. Smith</v>
      </c>
      <c r="O29" s="7">
        <f>_xlfn.XLOOKUP(healthcare_messy_data5[[#This Row],[Patient Id]], cleaned_medical!A29:A1028, cleaned_medical!E29:E1028)</f>
        <v>24.78</v>
      </c>
      <c r="P29" t="s">
        <v>1201</v>
      </c>
      <c r="Q29" s="3">
        <v>43195</v>
      </c>
      <c r="R29" s="7">
        <v>304.32</v>
      </c>
      <c r="S29" t="s">
        <v>1192</v>
      </c>
      <c r="T29" s="5" t="s">
        <v>1200</v>
      </c>
    </row>
    <row r="30" spans="2:20" x14ac:dyDescent="0.3">
      <c r="B30" t="s">
        <v>67</v>
      </c>
      <c r="C30" t="s">
        <v>68</v>
      </c>
      <c r="D30" s="2">
        <v>70</v>
      </c>
      <c r="E30" s="2" t="s">
        <v>1262</v>
      </c>
      <c r="F30" t="s">
        <v>10</v>
      </c>
      <c r="G30" t="s">
        <v>20</v>
      </c>
      <c r="H30" t="s">
        <v>1155</v>
      </c>
      <c r="I30" s="3">
        <v>43195</v>
      </c>
      <c r="J30" t="s">
        <v>21</v>
      </c>
      <c r="K30">
        <v>220</v>
      </c>
      <c r="L30" t="str">
        <f>_xlfn.XLOOKUP(healthcare_messy_data5[[#This Row],[Patient Id]],cleaned_medical!A30:A1029, cleaned_medical!B30:B1029)</f>
        <v>Counseling</v>
      </c>
      <c r="M30" s="3">
        <f>_xlfn.XLOOKUP(healthcare_messy_data5[[#This Row],[Patient Id]],cleaned_medical!A30:A1029,cleaned_medical!C30:C1029)</f>
        <v>43195</v>
      </c>
      <c r="N30" t="str">
        <f>_xlfn.XLOOKUP(healthcare_messy_data5[[#This Row],[Patient Id]],cleaned_medical!A30:A1029, cleaned_medical!D30:D1029)</f>
        <v>Dr. Smith</v>
      </c>
      <c r="O30" s="7">
        <f>_xlfn.XLOOKUP(healthcare_messy_data5[[#This Row],[Patient Id]], cleaned_medical!A30:A1029, cleaned_medical!E30:E1029)</f>
        <v>17.850000000000001</v>
      </c>
      <c r="P30" t="s">
        <v>1201</v>
      </c>
      <c r="Q30" s="3">
        <v>43195</v>
      </c>
      <c r="R30" s="7">
        <v>90.76</v>
      </c>
      <c r="S30" t="s">
        <v>1195</v>
      </c>
      <c r="T30" s="5" t="s">
        <v>1194</v>
      </c>
    </row>
    <row r="31" spans="2:20" x14ac:dyDescent="0.3">
      <c r="B31" t="s">
        <v>69</v>
      </c>
      <c r="C31" t="s">
        <v>70</v>
      </c>
      <c r="D31" s="2">
        <v>25</v>
      </c>
      <c r="E31" s="2" t="s">
        <v>1259</v>
      </c>
      <c r="F31" t="s">
        <v>15</v>
      </c>
      <c r="G31" t="s">
        <v>27</v>
      </c>
      <c r="H31" t="s">
        <v>1272</v>
      </c>
      <c r="I31" s="3">
        <v>43195</v>
      </c>
      <c r="J31" t="s">
        <v>40</v>
      </c>
      <c r="K31">
        <v>160</v>
      </c>
      <c r="L31" t="str">
        <f>_xlfn.XLOOKUP(healthcare_messy_data5[[#This Row],[Patient Id]],cleaned_medical!A31:A1030, cleaned_medical!B31:B1030)</f>
        <v>Physiotherapy</v>
      </c>
      <c r="M31" s="3">
        <f>_xlfn.XLOOKUP(healthcare_messy_data5[[#This Row],[Patient Id]],cleaned_medical!A31:A1030,cleaned_medical!C31:C1030)</f>
        <v>43195</v>
      </c>
      <c r="N31" t="str">
        <f>_xlfn.XLOOKUP(healthcare_messy_data5[[#This Row],[Patient Id]],cleaned_medical!A31:A1030, cleaned_medical!D31:D1030)</f>
        <v>Dr. Patel</v>
      </c>
      <c r="O31" s="7">
        <f>_xlfn.XLOOKUP(healthcare_messy_data5[[#This Row],[Patient Id]], cleaned_medical!A31:A1030, cleaned_medical!E31:E1030)</f>
        <v>167.26</v>
      </c>
      <c r="P31" t="s">
        <v>1167</v>
      </c>
      <c r="Q31" s="3">
        <v>43195</v>
      </c>
      <c r="R31" s="7">
        <v>471.24</v>
      </c>
      <c r="S31" t="s">
        <v>1197</v>
      </c>
      <c r="T31" s="5" t="s">
        <v>1200</v>
      </c>
    </row>
    <row r="32" spans="2:20" x14ac:dyDescent="0.3">
      <c r="B32" t="s">
        <v>71</v>
      </c>
      <c r="C32" t="s">
        <v>72</v>
      </c>
      <c r="D32" s="2">
        <v>25</v>
      </c>
      <c r="E32" s="2" t="s">
        <v>1259</v>
      </c>
      <c r="F32" t="s">
        <v>15</v>
      </c>
      <c r="G32" t="s">
        <v>1272</v>
      </c>
      <c r="H32" t="s">
        <v>1272</v>
      </c>
      <c r="I32" s="3">
        <v>43845</v>
      </c>
      <c r="J32" t="s">
        <v>12</v>
      </c>
      <c r="K32">
        <v>200</v>
      </c>
      <c r="L32" t="str">
        <f>_xlfn.XLOOKUP(healthcare_messy_data5[[#This Row],[Patient Id]],cleaned_medical!A32:A1031, cleaned_medical!B32:B1031)</f>
        <v>Medication</v>
      </c>
      <c r="M32" s="3">
        <f>_xlfn.XLOOKUP(healthcare_messy_data5[[#This Row],[Patient Id]],cleaned_medical!A32:A1031,cleaned_medical!C32:C1031)</f>
        <v>43845</v>
      </c>
      <c r="N32" t="str">
        <f>_xlfn.XLOOKUP(healthcare_messy_data5[[#This Row],[Patient Id]],cleaned_medical!A32:A1031, cleaned_medical!D32:D1031)</f>
        <v>Dr. Johnson</v>
      </c>
      <c r="O32" s="7">
        <f>_xlfn.XLOOKUP(healthcare_messy_data5[[#This Row],[Patient Id]], cleaned_medical!A32:A1031, cleaned_medical!E32:E1031)</f>
        <v>178.32</v>
      </c>
      <c r="P32" t="s">
        <v>1201</v>
      </c>
      <c r="Q32" s="3">
        <v>43845</v>
      </c>
      <c r="R32" s="7">
        <v>294.32</v>
      </c>
      <c r="S32" t="s">
        <v>1195</v>
      </c>
      <c r="T32" s="5" t="s">
        <v>1199</v>
      </c>
    </row>
    <row r="33" spans="2:20" x14ac:dyDescent="0.3">
      <c r="B33" t="s">
        <v>73</v>
      </c>
      <c r="C33" t="s">
        <v>74</v>
      </c>
      <c r="D33" s="2">
        <v>70</v>
      </c>
      <c r="E33" s="2" t="s">
        <v>1262</v>
      </c>
      <c r="F33" t="s">
        <v>10</v>
      </c>
      <c r="G33" t="s">
        <v>20</v>
      </c>
      <c r="H33" t="s">
        <v>1154</v>
      </c>
      <c r="I33" s="3">
        <v>43845</v>
      </c>
      <c r="J33" t="s">
        <v>12</v>
      </c>
      <c r="K33">
        <v>220</v>
      </c>
      <c r="L33" t="str">
        <f>_xlfn.XLOOKUP(healthcare_messy_data5[[#This Row],[Patient Id]],cleaned_medical!A33:A1032, cleaned_medical!B33:B1032)</f>
        <v>Counseling</v>
      </c>
      <c r="M33" s="3">
        <f>_xlfn.XLOOKUP(healthcare_messy_data5[[#This Row],[Patient Id]],cleaned_medical!A33:A1032,cleaned_medical!C33:C1032)</f>
        <v>43845</v>
      </c>
      <c r="N33" t="str">
        <f>_xlfn.XLOOKUP(healthcare_messy_data5[[#This Row],[Patient Id]],cleaned_medical!A33:A1032, cleaned_medical!D33:D1032)</f>
        <v>Dr. Brown</v>
      </c>
      <c r="O33" s="7">
        <f>_xlfn.XLOOKUP(healthcare_messy_data5[[#This Row],[Patient Id]], cleaned_medical!A33:A1032, cleaned_medical!E33:E1032)</f>
        <v>135.33000000000001</v>
      </c>
      <c r="P33" t="s">
        <v>1201</v>
      </c>
      <c r="Q33" s="3">
        <v>43845</v>
      </c>
      <c r="R33" s="7">
        <v>463.46</v>
      </c>
      <c r="S33" t="s">
        <v>1192</v>
      </c>
      <c r="T33" s="5" t="s">
        <v>1200</v>
      </c>
    </row>
    <row r="34" spans="2:20" x14ac:dyDescent="0.3">
      <c r="B34" t="s">
        <v>75</v>
      </c>
      <c r="C34" t="s">
        <v>1229</v>
      </c>
      <c r="D34" s="2">
        <v>35</v>
      </c>
      <c r="E34" s="2" t="s">
        <v>1261</v>
      </c>
      <c r="F34" t="s">
        <v>15</v>
      </c>
      <c r="G34" t="s">
        <v>27</v>
      </c>
      <c r="H34" t="s">
        <v>1157</v>
      </c>
      <c r="I34" s="3">
        <v>43881</v>
      </c>
      <c r="J34" t="s">
        <v>21</v>
      </c>
      <c r="K34">
        <v>180</v>
      </c>
      <c r="L34" t="str">
        <f>_xlfn.XLOOKUP(healthcare_messy_data5[[#This Row],[Patient Id]],cleaned_medical!A34:A1033, cleaned_medical!B34:B1033)</f>
        <v>Physiotherapy</v>
      </c>
      <c r="M34" s="3">
        <f>_xlfn.XLOOKUP(healthcare_messy_data5[[#This Row],[Patient Id]],cleaned_medical!A34:A1033,cleaned_medical!C34:C1033)</f>
        <v>43881</v>
      </c>
      <c r="N34" t="str">
        <f>_xlfn.XLOOKUP(healthcare_messy_data5[[#This Row],[Patient Id]],cleaned_medical!A34:A1033, cleaned_medical!D34:D1033)</f>
        <v>Dr. Patel</v>
      </c>
      <c r="O34" s="7">
        <f>_xlfn.XLOOKUP(healthcare_messy_data5[[#This Row],[Patient Id]], cleaned_medical!A34:A1033, cleaned_medical!E34:E1033)</f>
        <v>102.46</v>
      </c>
      <c r="P34" t="s">
        <v>1201</v>
      </c>
      <c r="Q34" s="3">
        <v>43881</v>
      </c>
      <c r="R34" s="7">
        <v>397.82</v>
      </c>
      <c r="S34" t="s">
        <v>1197</v>
      </c>
      <c r="T34" s="5" t="s">
        <v>1199</v>
      </c>
    </row>
    <row r="35" spans="2:20" x14ac:dyDescent="0.3">
      <c r="B35" t="s">
        <v>76</v>
      </c>
      <c r="C35" t="s">
        <v>77</v>
      </c>
      <c r="D35" s="2">
        <v>60</v>
      </c>
      <c r="E35" s="2" t="s">
        <v>1262</v>
      </c>
      <c r="F35" t="s">
        <v>15</v>
      </c>
      <c r="G35" t="s">
        <v>16</v>
      </c>
      <c r="H35" t="s">
        <v>1156</v>
      </c>
      <c r="I35" s="3">
        <v>43549</v>
      </c>
      <c r="J35" t="s">
        <v>21</v>
      </c>
      <c r="K35">
        <v>160</v>
      </c>
      <c r="L35" t="str">
        <f>_xlfn.XLOOKUP(healthcare_messy_data5[[#This Row],[Patient Id]],cleaned_medical!A35:A1034, cleaned_medical!B35:B1034)</f>
        <v>Surgery</v>
      </c>
      <c r="M35" s="3">
        <f>_xlfn.XLOOKUP(healthcare_messy_data5[[#This Row],[Patient Id]],cleaned_medical!A35:A1034,cleaned_medical!C35:C1034)</f>
        <v>43549</v>
      </c>
      <c r="N35" t="str">
        <f>_xlfn.XLOOKUP(healthcare_messy_data5[[#This Row],[Patient Id]],cleaned_medical!A35:A1034, cleaned_medical!D35:D1034)</f>
        <v>Dr. Lee</v>
      </c>
      <c r="O35" s="7">
        <f>_xlfn.XLOOKUP(healthcare_messy_data5[[#This Row],[Patient Id]], cleaned_medical!A35:A1034, cleaned_medical!E35:E1034)</f>
        <v>67.36</v>
      </c>
      <c r="P35" t="s">
        <v>1167</v>
      </c>
      <c r="Q35" s="3">
        <v>43549</v>
      </c>
      <c r="R35" s="7">
        <v>220.66</v>
      </c>
      <c r="S35" t="s">
        <v>1197</v>
      </c>
      <c r="T35" s="5" t="s">
        <v>1200</v>
      </c>
    </row>
    <row r="36" spans="2:20" x14ac:dyDescent="0.3">
      <c r="B36" t="s">
        <v>78</v>
      </c>
      <c r="C36" t="s">
        <v>1248</v>
      </c>
      <c r="D36" s="2">
        <v>25</v>
      </c>
      <c r="E36" s="2" t="s">
        <v>1259</v>
      </c>
      <c r="F36" t="s">
        <v>15</v>
      </c>
      <c r="G36" t="s">
        <v>1272</v>
      </c>
      <c r="H36" t="s">
        <v>1156</v>
      </c>
      <c r="I36" s="3">
        <v>43881</v>
      </c>
      <c r="J36" t="s">
        <v>40</v>
      </c>
      <c r="K36">
        <v>146</v>
      </c>
      <c r="L36" t="str">
        <f>_xlfn.XLOOKUP(healthcare_messy_data5[[#This Row],[Patient Id]],cleaned_medical!A36:A1035, cleaned_medical!B36:B1035)</f>
        <v>Lifestyle Modification</v>
      </c>
      <c r="M36" s="3">
        <f>_xlfn.XLOOKUP(healthcare_messy_data5[[#This Row],[Patient Id]],cleaned_medical!A36:A1035,cleaned_medical!C36:C1035)</f>
        <v>43881</v>
      </c>
      <c r="N36" t="str">
        <f>_xlfn.XLOOKUP(healthcare_messy_data5[[#This Row],[Patient Id]],cleaned_medical!A36:A1035, cleaned_medical!D36:D1035)</f>
        <v>Dr. Smith</v>
      </c>
      <c r="O36" s="7">
        <f>_xlfn.XLOOKUP(healthcare_messy_data5[[#This Row],[Patient Id]], cleaned_medical!A36:A1035, cleaned_medical!E36:E1035)</f>
        <v>163.44</v>
      </c>
      <c r="P36" t="s">
        <v>1202</v>
      </c>
      <c r="Q36" s="3">
        <v>43881</v>
      </c>
      <c r="R36" s="7">
        <v>77.150000000000006</v>
      </c>
      <c r="S36" t="s">
        <v>1192</v>
      </c>
      <c r="T36" s="5" t="s">
        <v>1194</v>
      </c>
    </row>
    <row r="37" spans="2:20" x14ac:dyDescent="0.3">
      <c r="B37" t="s">
        <v>80</v>
      </c>
      <c r="C37" t="s">
        <v>81</v>
      </c>
      <c r="D37" s="2">
        <v>60</v>
      </c>
      <c r="E37" s="2" t="s">
        <v>1262</v>
      </c>
      <c r="F37" t="s">
        <v>15</v>
      </c>
      <c r="G37" t="s">
        <v>11</v>
      </c>
      <c r="H37" t="s">
        <v>1157</v>
      </c>
      <c r="I37" s="3">
        <v>43800</v>
      </c>
      <c r="J37" t="s">
        <v>12</v>
      </c>
      <c r="K37">
        <v>146</v>
      </c>
      <c r="L37" t="str">
        <f>_xlfn.XLOOKUP(healthcare_messy_data5[[#This Row],[Patient Id]],cleaned_medical!A37:A1036, cleaned_medical!B37:B1036)</f>
        <v>Lifestyle Modification</v>
      </c>
      <c r="M37" s="3">
        <f>_xlfn.XLOOKUP(healthcare_messy_data5[[#This Row],[Patient Id]],cleaned_medical!A37:A1036,cleaned_medical!C37:C1036)</f>
        <v>43800</v>
      </c>
      <c r="N37" t="str">
        <f>_xlfn.XLOOKUP(healthcare_messy_data5[[#This Row],[Patient Id]],cleaned_medical!A37:A1036, cleaned_medical!D37:D1036)</f>
        <v>Dr. Patel</v>
      </c>
      <c r="O37" s="7">
        <f>_xlfn.XLOOKUP(healthcare_messy_data5[[#This Row],[Patient Id]], cleaned_medical!A37:A1036, cleaned_medical!E37:E1036)</f>
        <v>34.76</v>
      </c>
      <c r="P37" t="s">
        <v>1202</v>
      </c>
      <c r="Q37" s="3">
        <v>43800</v>
      </c>
      <c r="R37" s="7">
        <v>60.94</v>
      </c>
      <c r="S37" t="s">
        <v>1197</v>
      </c>
      <c r="T37" s="5" t="s">
        <v>1194</v>
      </c>
    </row>
    <row r="38" spans="2:20" x14ac:dyDescent="0.3">
      <c r="B38" t="s">
        <v>82</v>
      </c>
      <c r="C38" t="s">
        <v>83</v>
      </c>
      <c r="D38" s="2">
        <v>25</v>
      </c>
      <c r="E38" s="2" t="s">
        <v>1259</v>
      </c>
      <c r="F38" t="s">
        <v>15</v>
      </c>
      <c r="G38" t="s">
        <v>20</v>
      </c>
      <c r="H38" t="s">
        <v>1156</v>
      </c>
      <c r="I38" s="3">
        <v>43845</v>
      </c>
      <c r="J38" t="s">
        <v>21</v>
      </c>
      <c r="K38">
        <v>200</v>
      </c>
      <c r="L38" t="str">
        <f>_xlfn.XLOOKUP(healthcare_messy_data5[[#This Row],[Patient Id]],cleaned_medical!A38:A1037, cleaned_medical!B38:B1037)</f>
        <v>Counseling</v>
      </c>
      <c r="M38" s="3">
        <f>_xlfn.XLOOKUP(healthcare_messy_data5[[#This Row],[Patient Id]],cleaned_medical!A38:A1037,cleaned_medical!C38:C1037)</f>
        <v>43845</v>
      </c>
      <c r="N38" t="str">
        <f>_xlfn.XLOOKUP(healthcare_messy_data5[[#This Row],[Patient Id]],cleaned_medical!A38:A1037, cleaned_medical!D38:D1037)</f>
        <v>Dr. Lee</v>
      </c>
      <c r="O38" s="7">
        <f>_xlfn.XLOOKUP(healthcare_messy_data5[[#This Row],[Patient Id]], cleaned_medical!A38:A1037, cleaned_medical!E38:E1037)</f>
        <v>160.19</v>
      </c>
      <c r="P38" t="s">
        <v>1167</v>
      </c>
      <c r="Q38" s="3">
        <v>43845</v>
      </c>
      <c r="R38" s="7">
        <v>384.98</v>
      </c>
      <c r="S38" t="s">
        <v>1197</v>
      </c>
      <c r="T38" s="5" t="s">
        <v>1194</v>
      </c>
    </row>
    <row r="39" spans="2:20" x14ac:dyDescent="0.3">
      <c r="B39" t="s">
        <v>84</v>
      </c>
      <c r="C39" t="s">
        <v>85</v>
      </c>
      <c r="D39" s="2">
        <v>40</v>
      </c>
      <c r="E39" s="2" t="s">
        <v>1260</v>
      </c>
      <c r="F39" t="s">
        <v>15</v>
      </c>
      <c r="G39" t="s">
        <v>27</v>
      </c>
      <c r="H39" t="s">
        <v>1154</v>
      </c>
      <c r="I39" s="3">
        <v>43195</v>
      </c>
      <c r="J39" t="s">
        <v>12</v>
      </c>
      <c r="K39">
        <v>180</v>
      </c>
      <c r="L39" t="str">
        <f>_xlfn.XLOOKUP(healthcare_messy_data5[[#This Row],[Patient Id]],cleaned_medical!A39:A1038, cleaned_medical!B39:B1038)</f>
        <v>Surgery</v>
      </c>
      <c r="M39" s="3">
        <f>_xlfn.XLOOKUP(healthcare_messy_data5[[#This Row],[Patient Id]],cleaned_medical!A39:A1038,cleaned_medical!C39:C1038)</f>
        <v>43195</v>
      </c>
      <c r="N39" t="str">
        <f>_xlfn.XLOOKUP(healthcare_messy_data5[[#This Row],[Patient Id]],cleaned_medical!A39:A1038, cleaned_medical!D39:D1038)</f>
        <v>Dr. Williams</v>
      </c>
      <c r="O39" s="7">
        <f>_xlfn.XLOOKUP(healthcare_messy_data5[[#This Row],[Patient Id]], cleaned_medical!A39:A1038, cleaned_medical!E39:E1038)</f>
        <v>87.36</v>
      </c>
      <c r="P39" t="s">
        <v>1201</v>
      </c>
      <c r="Q39" s="3">
        <v>43195</v>
      </c>
      <c r="R39" s="7">
        <v>288.63</v>
      </c>
      <c r="S39" t="s">
        <v>1197</v>
      </c>
      <c r="T39" s="5" t="s">
        <v>1200</v>
      </c>
    </row>
    <row r="40" spans="2:20" x14ac:dyDescent="0.3">
      <c r="B40" t="s">
        <v>86</v>
      </c>
      <c r="C40" t="s">
        <v>1230</v>
      </c>
      <c r="D40" s="2">
        <v>46</v>
      </c>
      <c r="E40" s="2" t="s">
        <v>1260</v>
      </c>
      <c r="F40" t="s">
        <v>15</v>
      </c>
      <c r="G40" t="s">
        <v>16</v>
      </c>
      <c r="H40" t="s">
        <v>1154</v>
      </c>
      <c r="I40" s="3">
        <v>43845</v>
      </c>
      <c r="J40" t="s">
        <v>21</v>
      </c>
      <c r="K40">
        <v>220</v>
      </c>
      <c r="L40" t="str">
        <f>_xlfn.XLOOKUP(healthcare_messy_data5[[#This Row],[Patient Id]],cleaned_medical!A40:A1039, cleaned_medical!B40:B1039)</f>
        <v>Counseling</v>
      </c>
      <c r="M40" s="3">
        <f>_xlfn.XLOOKUP(healthcare_messy_data5[[#This Row],[Patient Id]],cleaned_medical!A40:A1039,cleaned_medical!C40:C1039)</f>
        <v>43845</v>
      </c>
      <c r="N40" t="str">
        <f>_xlfn.XLOOKUP(healthcare_messy_data5[[#This Row],[Patient Id]],cleaned_medical!A40:A1039, cleaned_medical!D40:D1039)</f>
        <v>Dr. Brown</v>
      </c>
      <c r="O40" s="7">
        <f>_xlfn.XLOOKUP(healthcare_messy_data5[[#This Row],[Patient Id]], cleaned_medical!A40:A1039, cleaned_medical!E40:E1039)</f>
        <v>72.95</v>
      </c>
      <c r="P40" t="s">
        <v>1198</v>
      </c>
      <c r="Q40" s="3">
        <v>43845</v>
      </c>
      <c r="R40" s="7">
        <v>167.85</v>
      </c>
      <c r="S40" t="s">
        <v>1195</v>
      </c>
      <c r="T40" s="5" t="s">
        <v>1194</v>
      </c>
    </row>
    <row r="41" spans="2:20" x14ac:dyDescent="0.3">
      <c r="B41" t="s">
        <v>87</v>
      </c>
      <c r="C41" t="s">
        <v>88</v>
      </c>
      <c r="D41" s="2">
        <v>25</v>
      </c>
      <c r="E41" s="2" t="s">
        <v>1259</v>
      </c>
      <c r="F41" t="s">
        <v>10</v>
      </c>
      <c r="G41" t="s">
        <v>11</v>
      </c>
      <c r="H41" t="s">
        <v>1157</v>
      </c>
      <c r="I41" s="3">
        <v>43195</v>
      </c>
      <c r="J41" t="s">
        <v>17</v>
      </c>
      <c r="K41">
        <v>146</v>
      </c>
      <c r="L41" t="str">
        <f>_xlfn.XLOOKUP(healthcare_messy_data5[[#This Row],[Patient Id]],cleaned_medical!A41:A1040, cleaned_medical!B41:B1040)</f>
        <v>Surgery</v>
      </c>
      <c r="M41" s="3">
        <f>_xlfn.XLOOKUP(healthcare_messy_data5[[#This Row],[Patient Id]],cleaned_medical!A41:A1040,cleaned_medical!C41:C1040)</f>
        <v>43195</v>
      </c>
      <c r="N41" t="str">
        <f>_xlfn.XLOOKUP(healthcare_messy_data5[[#This Row],[Patient Id]],cleaned_medical!A41:A1040, cleaned_medical!D41:D1040)</f>
        <v>Dr. Lee</v>
      </c>
      <c r="O41" s="7">
        <f>_xlfn.XLOOKUP(healthcare_messy_data5[[#This Row],[Patient Id]], cleaned_medical!A41:A1040, cleaned_medical!E41:E1040)</f>
        <v>156.55000000000001</v>
      </c>
      <c r="P41" t="s">
        <v>1167</v>
      </c>
      <c r="Q41" s="3">
        <v>43195</v>
      </c>
      <c r="R41" s="7">
        <v>84.34</v>
      </c>
      <c r="S41" t="s">
        <v>1195</v>
      </c>
      <c r="T41" s="5" t="s">
        <v>1191</v>
      </c>
    </row>
    <row r="42" spans="2:20" x14ac:dyDescent="0.3">
      <c r="B42" t="s">
        <v>89</v>
      </c>
      <c r="C42" t="s">
        <v>90</v>
      </c>
      <c r="D42" s="2">
        <v>60</v>
      </c>
      <c r="E42" s="2" t="s">
        <v>1262</v>
      </c>
      <c r="F42" t="s">
        <v>10</v>
      </c>
      <c r="G42" t="s">
        <v>27</v>
      </c>
      <c r="H42" t="s">
        <v>1156</v>
      </c>
      <c r="I42" s="3">
        <v>43800</v>
      </c>
      <c r="J42" t="s">
        <v>1153</v>
      </c>
      <c r="K42">
        <v>200</v>
      </c>
      <c r="L42" t="str">
        <f>_xlfn.XLOOKUP(healthcare_messy_data5[[#This Row],[Patient Id]],cleaned_medical!A42:A1041, cleaned_medical!B42:B1041)</f>
        <v>Dietary Changes</v>
      </c>
      <c r="M42" s="3">
        <f>_xlfn.XLOOKUP(healthcare_messy_data5[[#This Row],[Patient Id]],cleaned_medical!A42:A1041,cleaned_medical!C42:C1041)</f>
        <v>43800</v>
      </c>
      <c r="N42" t="str">
        <f>_xlfn.XLOOKUP(healthcare_messy_data5[[#This Row],[Patient Id]],cleaned_medical!A42:A1041, cleaned_medical!D42:D1041)</f>
        <v>Dr. Williams</v>
      </c>
      <c r="O42" s="7">
        <f>_xlfn.XLOOKUP(healthcare_messy_data5[[#This Row],[Patient Id]], cleaned_medical!A42:A1041, cleaned_medical!E42:E1041)</f>
        <v>188.16</v>
      </c>
      <c r="P42" t="s">
        <v>1201</v>
      </c>
      <c r="Q42" s="3">
        <v>43800</v>
      </c>
      <c r="R42" s="7">
        <v>483.7</v>
      </c>
      <c r="S42" t="s">
        <v>1192</v>
      </c>
      <c r="T42" s="5" t="s">
        <v>1200</v>
      </c>
    </row>
    <row r="43" spans="2:20" x14ac:dyDescent="0.3">
      <c r="B43" t="s">
        <v>91</v>
      </c>
      <c r="C43" t="s">
        <v>92</v>
      </c>
      <c r="D43" s="2">
        <v>40</v>
      </c>
      <c r="E43" s="2" t="s">
        <v>1260</v>
      </c>
      <c r="F43" t="s">
        <v>15</v>
      </c>
      <c r="G43" t="s">
        <v>27</v>
      </c>
      <c r="H43" t="s">
        <v>1154</v>
      </c>
      <c r="I43" s="3">
        <v>43800</v>
      </c>
      <c r="J43" t="s">
        <v>17</v>
      </c>
      <c r="K43">
        <v>180</v>
      </c>
      <c r="L43" t="str">
        <f>_xlfn.XLOOKUP(healthcare_messy_data5[[#This Row],[Patient Id]],cleaned_medical!A43:A1042, cleaned_medical!B43:B1042)</f>
        <v>Dietary Changes</v>
      </c>
      <c r="M43" s="3">
        <f>_xlfn.XLOOKUP(healthcare_messy_data5[[#This Row],[Patient Id]],cleaned_medical!A43:A1042,cleaned_medical!C43:C1042)</f>
        <v>43800</v>
      </c>
      <c r="N43" t="str">
        <f>_xlfn.XLOOKUP(healthcare_messy_data5[[#This Row],[Patient Id]],cleaned_medical!A43:A1042, cleaned_medical!D43:D1042)</f>
        <v>Dr. Patel</v>
      </c>
      <c r="O43" s="7">
        <f>_xlfn.XLOOKUP(healthcare_messy_data5[[#This Row],[Patient Id]], cleaned_medical!A43:A1042, cleaned_medical!E43:E1042)</f>
        <v>163.18</v>
      </c>
      <c r="P43" t="s">
        <v>1167</v>
      </c>
      <c r="Q43" s="3">
        <v>43800</v>
      </c>
      <c r="R43" s="7">
        <v>360.79</v>
      </c>
      <c r="S43" t="s">
        <v>1192</v>
      </c>
      <c r="T43" s="5" t="s">
        <v>1200</v>
      </c>
    </row>
    <row r="44" spans="2:20" x14ac:dyDescent="0.3">
      <c r="B44" t="s">
        <v>93</v>
      </c>
      <c r="C44" t="s">
        <v>94</v>
      </c>
      <c r="D44" s="2">
        <v>25</v>
      </c>
      <c r="E44" s="2" t="s">
        <v>1259</v>
      </c>
      <c r="F44" t="s">
        <v>15</v>
      </c>
      <c r="G44" t="s">
        <v>11</v>
      </c>
      <c r="H44" t="s">
        <v>1154</v>
      </c>
      <c r="I44" s="3">
        <v>43845</v>
      </c>
      <c r="J44" t="s">
        <v>21</v>
      </c>
      <c r="K44">
        <v>180</v>
      </c>
      <c r="L44" t="str">
        <f>_xlfn.XLOOKUP(healthcare_messy_data5[[#This Row],[Patient Id]],cleaned_medical!A44:A1043, cleaned_medical!B44:B1043)</f>
        <v>Dietary Changes</v>
      </c>
      <c r="M44" s="3">
        <f>_xlfn.XLOOKUP(healthcare_messy_data5[[#This Row],[Patient Id]],cleaned_medical!A44:A1043,cleaned_medical!C44:C1043)</f>
        <v>43845</v>
      </c>
      <c r="N44" t="str">
        <f>_xlfn.XLOOKUP(healthcare_messy_data5[[#This Row],[Patient Id]],cleaned_medical!A44:A1043, cleaned_medical!D44:D1043)</f>
        <v>Dr. Patel</v>
      </c>
      <c r="O44" s="7">
        <f>_xlfn.XLOOKUP(healthcare_messy_data5[[#This Row],[Patient Id]], cleaned_medical!A44:A1043, cleaned_medical!E44:E1043)</f>
        <v>159.28</v>
      </c>
      <c r="P44" t="s">
        <v>1193</v>
      </c>
      <c r="Q44" s="3">
        <v>43845</v>
      </c>
      <c r="R44" s="7">
        <v>322.23</v>
      </c>
      <c r="S44" t="s">
        <v>1192</v>
      </c>
      <c r="T44" s="5" t="s">
        <v>1200</v>
      </c>
    </row>
    <row r="45" spans="2:20" x14ac:dyDescent="0.3">
      <c r="B45" t="s">
        <v>95</v>
      </c>
      <c r="C45" t="s">
        <v>96</v>
      </c>
      <c r="D45" s="2">
        <v>35</v>
      </c>
      <c r="E45" s="2" t="s">
        <v>1261</v>
      </c>
      <c r="F45" t="s">
        <v>10</v>
      </c>
      <c r="G45" t="s">
        <v>16</v>
      </c>
      <c r="H45" t="s">
        <v>1155</v>
      </c>
      <c r="I45" s="3">
        <v>43195</v>
      </c>
      <c r="J45" t="s">
        <v>1153</v>
      </c>
      <c r="K45">
        <v>200</v>
      </c>
      <c r="L45" t="str">
        <f>_xlfn.XLOOKUP(healthcare_messy_data5[[#This Row],[Patient Id]],cleaned_medical!A45:A1044, cleaned_medical!B45:B1044)</f>
        <v>Medication</v>
      </c>
      <c r="M45" s="3">
        <f>_xlfn.XLOOKUP(healthcare_messy_data5[[#This Row],[Patient Id]],cleaned_medical!A45:A1044,cleaned_medical!C45:C1044)</f>
        <v>43195</v>
      </c>
      <c r="N45" t="str">
        <f>_xlfn.XLOOKUP(healthcare_messy_data5[[#This Row],[Patient Id]],cleaned_medical!A45:A1044, cleaned_medical!D45:D1044)</f>
        <v>Dr. Smith</v>
      </c>
      <c r="O45" s="7">
        <f>_xlfn.XLOOKUP(healthcare_messy_data5[[#This Row],[Patient Id]], cleaned_medical!A45:A1044, cleaned_medical!E45:E1044)</f>
        <v>74.760000000000005</v>
      </c>
      <c r="P45" t="s">
        <v>1201</v>
      </c>
      <c r="Q45" s="3">
        <v>43195</v>
      </c>
      <c r="R45" s="7">
        <v>140</v>
      </c>
      <c r="S45" t="s">
        <v>1192</v>
      </c>
      <c r="T45" s="5" t="s">
        <v>1199</v>
      </c>
    </row>
    <row r="46" spans="2:20" x14ac:dyDescent="0.3">
      <c r="B46" t="s">
        <v>97</v>
      </c>
      <c r="C46" t="s">
        <v>98</v>
      </c>
      <c r="D46" s="2">
        <v>46</v>
      </c>
      <c r="E46" s="2" t="s">
        <v>1260</v>
      </c>
      <c r="F46" t="s">
        <v>15</v>
      </c>
      <c r="G46" t="s">
        <v>16</v>
      </c>
      <c r="H46" t="s">
        <v>1155</v>
      </c>
      <c r="I46" s="3">
        <v>43800</v>
      </c>
      <c r="J46" t="s">
        <v>1153</v>
      </c>
      <c r="K46">
        <v>200</v>
      </c>
      <c r="L46" t="str">
        <f>_xlfn.XLOOKUP(healthcare_messy_data5[[#This Row],[Patient Id]],cleaned_medical!A46:A1045, cleaned_medical!B46:B1045)</f>
        <v>Lifestyle Modification</v>
      </c>
      <c r="M46" s="3">
        <f>_xlfn.XLOOKUP(healthcare_messy_data5[[#This Row],[Patient Id]],cleaned_medical!A46:A1045,cleaned_medical!C46:C1045)</f>
        <v>43800</v>
      </c>
      <c r="N46" t="str">
        <f>_xlfn.XLOOKUP(healthcare_messy_data5[[#This Row],[Patient Id]],cleaned_medical!A46:A1045, cleaned_medical!D46:D1045)</f>
        <v>Dr. Williams</v>
      </c>
      <c r="O46" s="7">
        <f>_xlfn.XLOOKUP(healthcare_messy_data5[[#This Row],[Patient Id]], cleaned_medical!A46:A1045, cleaned_medical!E46:E1045)</f>
        <v>60.3</v>
      </c>
      <c r="P46" t="s">
        <v>1167</v>
      </c>
      <c r="Q46" s="3">
        <v>43800</v>
      </c>
      <c r="R46" s="7">
        <v>392.51</v>
      </c>
      <c r="S46" t="s">
        <v>1192</v>
      </c>
      <c r="T46" s="5" t="s">
        <v>1200</v>
      </c>
    </row>
    <row r="47" spans="2:20" x14ac:dyDescent="0.3">
      <c r="B47" t="s">
        <v>99</v>
      </c>
      <c r="C47" t="s">
        <v>1231</v>
      </c>
      <c r="D47" s="2">
        <v>25</v>
      </c>
      <c r="E47" s="2" t="s">
        <v>1259</v>
      </c>
      <c r="F47" t="s">
        <v>10</v>
      </c>
      <c r="G47" t="s">
        <v>1272</v>
      </c>
      <c r="H47" t="s">
        <v>1154</v>
      </c>
      <c r="I47" s="3">
        <v>43881</v>
      </c>
      <c r="J47" t="s">
        <v>21</v>
      </c>
      <c r="K47">
        <v>220</v>
      </c>
      <c r="L47" t="str">
        <f>_xlfn.XLOOKUP(healthcare_messy_data5[[#This Row],[Patient Id]],cleaned_medical!A47:A1046, cleaned_medical!B47:B1046)</f>
        <v>Medication</v>
      </c>
      <c r="M47" s="3">
        <f>_xlfn.XLOOKUP(healthcare_messy_data5[[#This Row],[Patient Id]],cleaned_medical!A47:A1046,cleaned_medical!C47:C1046)</f>
        <v>43881</v>
      </c>
      <c r="N47" t="str">
        <f>_xlfn.XLOOKUP(healthcare_messy_data5[[#This Row],[Patient Id]],cleaned_medical!A47:A1046, cleaned_medical!D47:D1046)</f>
        <v>Dr. Johnson</v>
      </c>
      <c r="O47" s="7">
        <f>_xlfn.XLOOKUP(healthcare_messy_data5[[#This Row],[Patient Id]], cleaned_medical!A47:A1046, cleaned_medical!E47:E1046)</f>
        <v>191.22</v>
      </c>
      <c r="P47" t="s">
        <v>1193</v>
      </c>
      <c r="Q47" s="3">
        <v>43881</v>
      </c>
      <c r="R47" s="7">
        <v>83.28</v>
      </c>
      <c r="S47" t="s">
        <v>1192</v>
      </c>
      <c r="T47" s="5" t="s">
        <v>1199</v>
      </c>
    </row>
    <row r="48" spans="2:20" x14ac:dyDescent="0.3">
      <c r="B48" t="s">
        <v>100</v>
      </c>
      <c r="C48" t="s">
        <v>101</v>
      </c>
      <c r="D48" s="2">
        <v>40</v>
      </c>
      <c r="E48" s="2" t="s">
        <v>1260</v>
      </c>
      <c r="F48" t="s">
        <v>15</v>
      </c>
      <c r="G48" t="s">
        <v>20</v>
      </c>
      <c r="H48" t="s">
        <v>1157</v>
      </c>
      <c r="I48" s="3">
        <v>43881</v>
      </c>
      <c r="J48" t="s">
        <v>21</v>
      </c>
      <c r="K48">
        <v>200</v>
      </c>
      <c r="L48" t="str">
        <f>_xlfn.XLOOKUP(healthcare_messy_data5[[#This Row],[Patient Id]],cleaned_medical!A48:A1047, cleaned_medical!B48:B1047)</f>
        <v>Counseling</v>
      </c>
      <c r="M48" s="3">
        <f>_xlfn.XLOOKUP(healthcare_messy_data5[[#This Row],[Patient Id]],cleaned_medical!A48:A1047,cleaned_medical!C48:C1047)</f>
        <v>43881</v>
      </c>
      <c r="N48" t="str">
        <f>_xlfn.XLOOKUP(healthcare_messy_data5[[#This Row],[Patient Id]],cleaned_medical!A48:A1047, cleaned_medical!D48:D1047)</f>
        <v>Dr. Johnson</v>
      </c>
      <c r="O48" s="7">
        <f>_xlfn.XLOOKUP(healthcare_messy_data5[[#This Row],[Patient Id]], cleaned_medical!A48:A1047, cleaned_medical!E48:E1047)</f>
        <v>118.63</v>
      </c>
      <c r="P48" t="s">
        <v>1167</v>
      </c>
      <c r="Q48" s="3">
        <v>43881</v>
      </c>
      <c r="R48" s="7">
        <v>135.22</v>
      </c>
      <c r="S48" t="s">
        <v>1192</v>
      </c>
      <c r="T48" s="5" t="s">
        <v>1194</v>
      </c>
    </row>
    <row r="49" spans="2:20" x14ac:dyDescent="0.3">
      <c r="B49" t="s">
        <v>102</v>
      </c>
      <c r="C49" t="s">
        <v>103</v>
      </c>
      <c r="D49" s="2">
        <v>35</v>
      </c>
      <c r="E49" s="2" t="s">
        <v>1261</v>
      </c>
      <c r="F49" t="s">
        <v>15</v>
      </c>
      <c r="G49" t="s">
        <v>11</v>
      </c>
      <c r="H49" t="s">
        <v>1272</v>
      </c>
      <c r="I49" s="3">
        <v>43195</v>
      </c>
      <c r="J49" t="s">
        <v>12</v>
      </c>
      <c r="K49">
        <v>220</v>
      </c>
      <c r="L49" t="str">
        <f>_xlfn.XLOOKUP(healthcare_messy_data5[[#This Row],[Patient Id]],cleaned_medical!A49:A1048, cleaned_medical!B49:B1048)</f>
        <v>Lifestyle Modification</v>
      </c>
      <c r="M49" s="3">
        <f>_xlfn.XLOOKUP(healthcare_messy_data5[[#This Row],[Patient Id]],cleaned_medical!A49:A1048,cleaned_medical!C49:C1048)</f>
        <v>43195</v>
      </c>
      <c r="N49" t="str">
        <f>_xlfn.XLOOKUP(healthcare_messy_data5[[#This Row],[Patient Id]],cleaned_medical!A49:A1048, cleaned_medical!D49:D1048)</f>
        <v>Dr. Johnson</v>
      </c>
      <c r="O49" s="7">
        <f>_xlfn.XLOOKUP(healthcare_messy_data5[[#This Row],[Patient Id]], cleaned_medical!A49:A1048, cleaned_medical!E49:E1048)</f>
        <v>165.57</v>
      </c>
      <c r="P49" t="s">
        <v>1193</v>
      </c>
      <c r="Q49" s="3">
        <v>43195</v>
      </c>
      <c r="R49" s="7">
        <v>97.17</v>
      </c>
      <c r="S49" t="s">
        <v>1197</v>
      </c>
      <c r="T49" s="5" t="s">
        <v>1199</v>
      </c>
    </row>
    <row r="50" spans="2:20" x14ac:dyDescent="0.3">
      <c r="B50" t="s">
        <v>104</v>
      </c>
      <c r="C50" t="s">
        <v>105</v>
      </c>
      <c r="D50" s="2">
        <v>70</v>
      </c>
      <c r="E50" s="2" t="s">
        <v>1262</v>
      </c>
      <c r="F50" t="s">
        <v>15</v>
      </c>
      <c r="G50" t="s">
        <v>11</v>
      </c>
      <c r="H50" t="s">
        <v>1272</v>
      </c>
      <c r="I50" s="3">
        <v>43845</v>
      </c>
      <c r="J50" t="s">
        <v>21</v>
      </c>
      <c r="K50">
        <v>220</v>
      </c>
      <c r="L50" t="str">
        <f>_xlfn.XLOOKUP(healthcare_messy_data5[[#This Row],[Patient Id]],cleaned_medical!A50:A1049, cleaned_medical!B50:B1049)</f>
        <v>Counseling</v>
      </c>
      <c r="M50" s="3">
        <f>_xlfn.XLOOKUP(healthcare_messy_data5[[#This Row],[Patient Id]],cleaned_medical!A50:A1049,cleaned_medical!C50:C1049)</f>
        <v>43845</v>
      </c>
      <c r="N50" t="str">
        <f>_xlfn.XLOOKUP(healthcare_messy_data5[[#This Row],[Patient Id]],cleaned_medical!A50:A1049, cleaned_medical!D50:D1049)</f>
        <v>Dr. Lee</v>
      </c>
      <c r="O50" s="7">
        <f>_xlfn.XLOOKUP(healthcare_messy_data5[[#This Row],[Patient Id]], cleaned_medical!A50:A1049, cleaned_medical!E50:E1049)</f>
        <v>104.7</v>
      </c>
      <c r="P50" t="s">
        <v>1196</v>
      </c>
      <c r="Q50" s="3">
        <v>43845</v>
      </c>
      <c r="R50" s="7">
        <v>478.73</v>
      </c>
      <c r="S50" t="s">
        <v>1197</v>
      </c>
      <c r="T50" s="5" t="s">
        <v>1194</v>
      </c>
    </row>
    <row r="51" spans="2:20" x14ac:dyDescent="0.3">
      <c r="B51" t="s">
        <v>106</v>
      </c>
      <c r="C51" t="s">
        <v>1232</v>
      </c>
      <c r="D51" s="2">
        <v>40</v>
      </c>
      <c r="E51" s="2" t="s">
        <v>1260</v>
      </c>
      <c r="F51" t="s">
        <v>10</v>
      </c>
      <c r="G51" t="s">
        <v>11</v>
      </c>
      <c r="H51" t="s">
        <v>1154</v>
      </c>
      <c r="I51" s="3">
        <v>43800</v>
      </c>
      <c r="J51" t="s">
        <v>40</v>
      </c>
      <c r="K51">
        <v>160</v>
      </c>
      <c r="L51" t="str">
        <f>_xlfn.XLOOKUP(healthcare_messy_data5[[#This Row],[Patient Id]],cleaned_medical!A51:A1050, cleaned_medical!B51:B1050)</f>
        <v>Physiotherapy</v>
      </c>
      <c r="M51" s="3">
        <f>_xlfn.XLOOKUP(healthcare_messy_data5[[#This Row],[Patient Id]],cleaned_medical!A51:A1050,cleaned_medical!C51:C1050)</f>
        <v>43800</v>
      </c>
      <c r="N51" t="str">
        <f>_xlfn.XLOOKUP(healthcare_messy_data5[[#This Row],[Patient Id]],cleaned_medical!A51:A1050, cleaned_medical!D51:D1050)</f>
        <v>Dr. Brown</v>
      </c>
      <c r="O51" s="7">
        <f>_xlfn.XLOOKUP(healthcare_messy_data5[[#This Row],[Patient Id]], cleaned_medical!A51:A1050, cleaned_medical!E51:E1050)</f>
        <v>165.23</v>
      </c>
      <c r="P51" t="s">
        <v>1201</v>
      </c>
      <c r="Q51" s="3">
        <v>43800</v>
      </c>
      <c r="R51" s="7">
        <v>240.03</v>
      </c>
      <c r="S51" t="s">
        <v>1197</v>
      </c>
      <c r="T51" s="5" t="s">
        <v>1200</v>
      </c>
    </row>
    <row r="52" spans="2:20" x14ac:dyDescent="0.3">
      <c r="B52" t="s">
        <v>107</v>
      </c>
      <c r="C52" t="s">
        <v>108</v>
      </c>
      <c r="D52" s="2">
        <v>40</v>
      </c>
      <c r="E52" s="2" t="s">
        <v>1260</v>
      </c>
      <c r="F52" t="s">
        <v>10</v>
      </c>
      <c r="G52" t="s">
        <v>16</v>
      </c>
      <c r="H52" t="s">
        <v>1154</v>
      </c>
      <c r="I52" s="3">
        <v>43845</v>
      </c>
      <c r="J52" t="s">
        <v>21</v>
      </c>
      <c r="K52">
        <v>180</v>
      </c>
      <c r="L52" t="str">
        <f>_xlfn.XLOOKUP(healthcare_messy_data5[[#This Row],[Patient Id]],cleaned_medical!A52:A1051, cleaned_medical!B52:B1051)</f>
        <v>Counseling</v>
      </c>
      <c r="M52" s="3">
        <f>_xlfn.XLOOKUP(healthcare_messy_data5[[#This Row],[Patient Id]],cleaned_medical!A52:A1051,cleaned_medical!C52:C1051)</f>
        <v>43845</v>
      </c>
      <c r="N52" t="str">
        <f>_xlfn.XLOOKUP(healthcare_messy_data5[[#This Row],[Patient Id]],cleaned_medical!A52:A1051, cleaned_medical!D52:D1051)</f>
        <v>Dr. Patel</v>
      </c>
      <c r="O52" s="7">
        <f>_xlfn.XLOOKUP(healthcare_messy_data5[[#This Row],[Patient Id]], cleaned_medical!A52:A1051, cleaned_medical!E52:E1051)</f>
        <v>121.17</v>
      </c>
      <c r="P52" t="s">
        <v>1202</v>
      </c>
      <c r="Q52" s="3">
        <v>43845</v>
      </c>
      <c r="R52" s="7">
        <v>351.64</v>
      </c>
      <c r="S52" t="s">
        <v>1192</v>
      </c>
      <c r="T52" s="5" t="s">
        <v>1194</v>
      </c>
    </row>
    <row r="53" spans="2:20" x14ac:dyDescent="0.3">
      <c r="B53" t="s">
        <v>109</v>
      </c>
      <c r="C53" t="s">
        <v>110</v>
      </c>
      <c r="D53" s="2">
        <v>35</v>
      </c>
      <c r="E53" s="2" t="s">
        <v>1261</v>
      </c>
      <c r="F53" t="s">
        <v>15</v>
      </c>
      <c r="G53" t="s">
        <v>20</v>
      </c>
      <c r="H53" t="s">
        <v>1154</v>
      </c>
      <c r="I53" s="3">
        <v>43881</v>
      </c>
      <c r="J53" t="s">
        <v>40</v>
      </c>
      <c r="K53">
        <v>180</v>
      </c>
      <c r="L53" t="str">
        <f>_xlfn.XLOOKUP(healthcare_messy_data5[[#This Row],[Patient Id]],cleaned_medical!A53:A1052, cleaned_medical!B53:B1052)</f>
        <v>Rest, hydration</v>
      </c>
      <c r="M53" s="3">
        <f>_xlfn.XLOOKUP(healthcare_messy_data5[[#This Row],[Patient Id]],cleaned_medical!A53:A1052,cleaned_medical!C53:C1052)</f>
        <v>43881</v>
      </c>
      <c r="N53" t="str">
        <f>_xlfn.XLOOKUP(healthcare_messy_data5[[#This Row],[Patient Id]],cleaned_medical!A53:A1052, cleaned_medical!D53:D1052)</f>
        <v>Dr. Johnson</v>
      </c>
      <c r="O53" s="7">
        <f>_xlfn.XLOOKUP(healthcare_messy_data5[[#This Row],[Patient Id]], cleaned_medical!A53:A1052, cleaned_medical!E53:E1052)</f>
        <v>50</v>
      </c>
      <c r="P53" t="s">
        <v>1193</v>
      </c>
      <c r="Q53" s="3">
        <v>43881</v>
      </c>
      <c r="R53" s="7">
        <v>100</v>
      </c>
      <c r="S53" t="s">
        <v>1192</v>
      </c>
      <c r="T53" s="5" t="s">
        <v>1216</v>
      </c>
    </row>
    <row r="54" spans="2:20" x14ac:dyDescent="0.3">
      <c r="B54" t="s">
        <v>111</v>
      </c>
      <c r="C54" t="s">
        <v>112</v>
      </c>
      <c r="D54" s="2">
        <v>40</v>
      </c>
      <c r="E54" s="2" t="s">
        <v>1260</v>
      </c>
      <c r="F54" t="s">
        <v>10</v>
      </c>
      <c r="G54" t="s">
        <v>1272</v>
      </c>
      <c r="H54" t="s">
        <v>1157</v>
      </c>
      <c r="I54" s="3">
        <v>43800</v>
      </c>
      <c r="J54" t="s">
        <v>21</v>
      </c>
      <c r="K54">
        <v>180</v>
      </c>
      <c r="L54" t="str">
        <f>_xlfn.XLOOKUP(healthcare_messy_data5[[#This Row],[Patient Id]],cleaned_medical!A54:A1053, cleaned_medical!B54:B1053)</f>
        <v>Medication</v>
      </c>
      <c r="M54" s="3">
        <f>_xlfn.XLOOKUP(healthcare_messy_data5[[#This Row],[Patient Id]],cleaned_medical!A54:A1053,cleaned_medical!C54:C1053)</f>
        <v>43800</v>
      </c>
      <c r="N54" t="str">
        <f>_xlfn.XLOOKUP(healthcare_messy_data5[[#This Row],[Patient Id]],cleaned_medical!A54:A1053, cleaned_medical!D54:D1053)</f>
        <v>Dr. Williams</v>
      </c>
      <c r="O54" s="7">
        <f>_xlfn.XLOOKUP(healthcare_messy_data5[[#This Row],[Patient Id]], cleaned_medical!A54:A1053, cleaned_medical!E54:E1053)</f>
        <v>87.34</v>
      </c>
      <c r="P54" t="s">
        <v>1167</v>
      </c>
      <c r="Q54" s="3">
        <v>43800</v>
      </c>
      <c r="R54" s="7">
        <v>264.20999999999998</v>
      </c>
      <c r="S54" t="s">
        <v>1192</v>
      </c>
      <c r="T54" s="5" t="s">
        <v>1200</v>
      </c>
    </row>
    <row r="55" spans="2:20" x14ac:dyDescent="0.3">
      <c r="B55" t="s">
        <v>113</v>
      </c>
      <c r="C55" t="s">
        <v>114</v>
      </c>
      <c r="D55" s="2">
        <v>35</v>
      </c>
      <c r="E55" s="2" t="s">
        <v>1261</v>
      </c>
      <c r="F55" t="s">
        <v>15</v>
      </c>
      <c r="G55" t="s">
        <v>27</v>
      </c>
      <c r="H55" t="s">
        <v>1155</v>
      </c>
      <c r="I55" s="3">
        <v>43845</v>
      </c>
      <c r="J55" t="s">
        <v>12</v>
      </c>
      <c r="K55">
        <v>160</v>
      </c>
      <c r="L55" t="str">
        <f>_xlfn.XLOOKUP(healthcare_messy_data5[[#This Row],[Patient Id]],cleaned_medical!A55:A1054, cleaned_medical!B55:B1054)</f>
        <v>Counseling</v>
      </c>
      <c r="M55" s="3">
        <f>_xlfn.XLOOKUP(healthcare_messy_data5[[#This Row],[Patient Id]],cleaned_medical!A55:A1054,cleaned_medical!C55:C1054)</f>
        <v>43845</v>
      </c>
      <c r="N55" t="str">
        <f>_xlfn.XLOOKUP(healthcare_messy_data5[[#This Row],[Patient Id]],cleaned_medical!A55:A1054, cleaned_medical!D55:D1054)</f>
        <v>Dr. Brown</v>
      </c>
      <c r="O55" s="7">
        <f>_xlfn.XLOOKUP(healthcare_messy_data5[[#This Row],[Patient Id]], cleaned_medical!A55:A1054, cleaned_medical!E55:E1054)</f>
        <v>51.66</v>
      </c>
      <c r="P55" t="s">
        <v>1196</v>
      </c>
      <c r="Q55" s="3">
        <v>43845</v>
      </c>
      <c r="R55" s="7">
        <v>336.83</v>
      </c>
      <c r="S55" t="s">
        <v>1192</v>
      </c>
      <c r="T55" s="5" t="s">
        <v>1191</v>
      </c>
    </row>
    <row r="56" spans="2:20" x14ac:dyDescent="0.3">
      <c r="B56" t="s">
        <v>115</v>
      </c>
      <c r="C56" t="s">
        <v>116</v>
      </c>
      <c r="D56" s="2">
        <v>25</v>
      </c>
      <c r="E56" s="2" t="s">
        <v>1259</v>
      </c>
      <c r="F56" t="s">
        <v>15</v>
      </c>
      <c r="G56" t="s">
        <v>27</v>
      </c>
      <c r="H56" t="s">
        <v>1154</v>
      </c>
      <c r="I56" s="3">
        <v>43549</v>
      </c>
      <c r="J56" t="s">
        <v>40</v>
      </c>
      <c r="K56">
        <v>220</v>
      </c>
      <c r="L56" t="str">
        <f>_xlfn.XLOOKUP(healthcare_messy_data5[[#This Row],[Patient Id]],cleaned_medical!A56:A1055, cleaned_medical!B56:B1055)</f>
        <v>Medication</v>
      </c>
      <c r="M56" s="3">
        <f>_xlfn.XLOOKUP(healthcare_messy_data5[[#This Row],[Patient Id]],cleaned_medical!A56:A1055,cleaned_medical!C56:C1055)</f>
        <v>43549</v>
      </c>
      <c r="N56" t="str">
        <f>_xlfn.XLOOKUP(healthcare_messy_data5[[#This Row],[Patient Id]],cleaned_medical!A56:A1055, cleaned_medical!D56:D1055)</f>
        <v>Dr. Williams</v>
      </c>
      <c r="O56" s="7">
        <f>_xlfn.XLOOKUP(healthcare_messy_data5[[#This Row],[Patient Id]], cleaned_medical!A56:A1055, cleaned_medical!E56:E1055)</f>
        <v>73.7</v>
      </c>
      <c r="P56" t="s">
        <v>1202</v>
      </c>
      <c r="Q56" s="3">
        <v>43549</v>
      </c>
      <c r="R56" s="7">
        <v>124.98</v>
      </c>
      <c r="S56" t="s">
        <v>1195</v>
      </c>
      <c r="T56" s="5" t="s">
        <v>1200</v>
      </c>
    </row>
    <row r="57" spans="2:20" x14ac:dyDescent="0.3">
      <c r="B57" t="s">
        <v>117</v>
      </c>
      <c r="C57" t="s">
        <v>118</v>
      </c>
      <c r="D57" s="2">
        <v>35</v>
      </c>
      <c r="E57" s="2" t="s">
        <v>1261</v>
      </c>
      <c r="F57" t="s">
        <v>15</v>
      </c>
      <c r="G57" t="s">
        <v>11</v>
      </c>
      <c r="H57" t="s">
        <v>1154</v>
      </c>
      <c r="I57" s="3">
        <v>43195</v>
      </c>
      <c r="J57" t="s">
        <v>17</v>
      </c>
      <c r="K57">
        <v>220</v>
      </c>
      <c r="L57" t="str">
        <f>_xlfn.XLOOKUP(healthcare_messy_data5[[#This Row],[Patient Id]],cleaned_medical!A57:A1056, cleaned_medical!B57:B1056)</f>
        <v>Surgery</v>
      </c>
      <c r="M57" s="3">
        <f>_xlfn.XLOOKUP(healthcare_messy_data5[[#This Row],[Patient Id]],cleaned_medical!A57:A1056,cleaned_medical!C57:C1056)</f>
        <v>43195</v>
      </c>
      <c r="N57" t="str">
        <f>_xlfn.XLOOKUP(healthcare_messy_data5[[#This Row],[Patient Id]],cleaned_medical!A57:A1056, cleaned_medical!D57:D1056)</f>
        <v>Dr. Lee</v>
      </c>
      <c r="O57" s="7">
        <f>_xlfn.XLOOKUP(healthcare_messy_data5[[#This Row],[Patient Id]], cleaned_medical!A57:A1056, cleaned_medical!E57:E1056)</f>
        <v>13.13</v>
      </c>
      <c r="P57" t="s">
        <v>1193</v>
      </c>
      <c r="Q57" s="3">
        <v>43195</v>
      </c>
      <c r="R57" s="7">
        <v>105.44</v>
      </c>
      <c r="S57" t="s">
        <v>1197</v>
      </c>
      <c r="T57" s="5" t="s">
        <v>1199</v>
      </c>
    </row>
    <row r="58" spans="2:20" x14ac:dyDescent="0.3">
      <c r="B58" t="s">
        <v>119</v>
      </c>
      <c r="C58" t="s">
        <v>120</v>
      </c>
      <c r="D58" s="2">
        <v>35</v>
      </c>
      <c r="E58" s="2" t="s">
        <v>1261</v>
      </c>
      <c r="F58" t="s">
        <v>10</v>
      </c>
      <c r="G58" t="s">
        <v>20</v>
      </c>
      <c r="H58" t="s">
        <v>1156</v>
      </c>
      <c r="I58" s="3">
        <v>43195</v>
      </c>
      <c r="J58" t="s">
        <v>40</v>
      </c>
      <c r="K58">
        <v>200</v>
      </c>
      <c r="L58" t="str">
        <f>_xlfn.XLOOKUP(healthcare_messy_data5[[#This Row],[Patient Id]],cleaned_medical!A58:A1057, cleaned_medical!B58:B1057)</f>
        <v>Surgery</v>
      </c>
      <c r="M58" s="3">
        <f>_xlfn.XLOOKUP(healthcare_messy_data5[[#This Row],[Patient Id]],cleaned_medical!A58:A1057,cleaned_medical!C58:C1057)</f>
        <v>43195</v>
      </c>
      <c r="N58" t="str">
        <f>_xlfn.XLOOKUP(healthcare_messy_data5[[#This Row],[Patient Id]],cleaned_medical!A58:A1057, cleaned_medical!D58:D1057)</f>
        <v>Dr. Patel</v>
      </c>
      <c r="O58" s="7">
        <f>_xlfn.XLOOKUP(healthcare_messy_data5[[#This Row],[Patient Id]], cleaned_medical!A58:A1057, cleaned_medical!E58:E1057)</f>
        <v>176.04</v>
      </c>
      <c r="P58" t="s">
        <v>1196</v>
      </c>
      <c r="Q58" s="3">
        <v>43195</v>
      </c>
      <c r="R58" s="7">
        <v>121.61</v>
      </c>
      <c r="S58" t="s">
        <v>1197</v>
      </c>
      <c r="T58" s="5" t="s">
        <v>1200</v>
      </c>
    </row>
    <row r="59" spans="2:20" x14ac:dyDescent="0.3">
      <c r="B59" t="s">
        <v>121</v>
      </c>
      <c r="C59" t="s">
        <v>122</v>
      </c>
      <c r="D59" s="2">
        <v>46</v>
      </c>
      <c r="E59" s="2" t="s">
        <v>1260</v>
      </c>
      <c r="F59" t="s">
        <v>15</v>
      </c>
      <c r="G59" t="s">
        <v>16</v>
      </c>
      <c r="H59" t="s">
        <v>1157</v>
      </c>
      <c r="I59" s="3">
        <v>43549</v>
      </c>
      <c r="J59" t="s">
        <v>12</v>
      </c>
      <c r="K59">
        <v>160</v>
      </c>
      <c r="L59" t="str">
        <f>_xlfn.XLOOKUP(healthcare_messy_data5[[#This Row],[Patient Id]],cleaned_medical!A59:A1058, cleaned_medical!B59:B1058)</f>
        <v>Medication</v>
      </c>
      <c r="M59" s="3">
        <f>_xlfn.XLOOKUP(healthcare_messy_data5[[#This Row],[Patient Id]],cleaned_medical!A59:A1058,cleaned_medical!C59:C1058)</f>
        <v>43549</v>
      </c>
      <c r="N59" t="str">
        <f>_xlfn.XLOOKUP(healthcare_messy_data5[[#This Row],[Patient Id]],cleaned_medical!A59:A1058, cleaned_medical!D59:D1058)</f>
        <v>Dr. Smith</v>
      </c>
      <c r="O59" s="7">
        <f>_xlfn.XLOOKUP(healthcare_messy_data5[[#This Row],[Patient Id]], cleaned_medical!A59:A1058, cleaned_medical!E59:E1058)</f>
        <v>129.38</v>
      </c>
      <c r="P59" t="s">
        <v>1193</v>
      </c>
      <c r="Q59" s="3">
        <v>43549</v>
      </c>
      <c r="R59" s="7">
        <v>490.32</v>
      </c>
      <c r="S59" t="s">
        <v>1195</v>
      </c>
      <c r="T59" s="5" t="s">
        <v>1194</v>
      </c>
    </row>
    <row r="60" spans="2:20" x14ac:dyDescent="0.3">
      <c r="B60" t="s">
        <v>123</v>
      </c>
      <c r="C60" t="s">
        <v>124</v>
      </c>
      <c r="D60" s="2">
        <v>35</v>
      </c>
      <c r="E60" s="2" t="s">
        <v>1261</v>
      </c>
      <c r="F60" t="s">
        <v>10</v>
      </c>
      <c r="G60" t="s">
        <v>20</v>
      </c>
      <c r="H60" t="s">
        <v>1154</v>
      </c>
      <c r="I60" s="3">
        <v>43881</v>
      </c>
      <c r="J60" t="s">
        <v>40</v>
      </c>
      <c r="K60">
        <v>200</v>
      </c>
      <c r="L60" t="str">
        <f>_xlfn.XLOOKUP(healthcare_messy_data5[[#This Row],[Patient Id]],cleaned_medical!A60:A1059, cleaned_medical!B60:B1059)</f>
        <v>Dietary Changes</v>
      </c>
      <c r="M60" s="3">
        <f>_xlfn.XLOOKUP(healthcare_messy_data5[[#This Row],[Patient Id]],cleaned_medical!A60:A1059,cleaned_medical!C60:C1059)</f>
        <v>43881</v>
      </c>
      <c r="N60" t="str">
        <f>_xlfn.XLOOKUP(healthcare_messy_data5[[#This Row],[Patient Id]],cleaned_medical!A60:A1059, cleaned_medical!D60:D1059)</f>
        <v>Dr. Williams</v>
      </c>
      <c r="O60" s="7">
        <f>_xlfn.XLOOKUP(healthcare_messy_data5[[#This Row],[Patient Id]], cleaned_medical!A60:A1059, cleaned_medical!E60:E1059)</f>
        <v>85.38</v>
      </c>
      <c r="P60" t="s">
        <v>1201</v>
      </c>
      <c r="Q60" s="3">
        <v>43881</v>
      </c>
      <c r="R60" s="7">
        <v>210.67</v>
      </c>
      <c r="S60" t="s">
        <v>1197</v>
      </c>
      <c r="T60" s="5" t="s">
        <v>1199</v>
      </c>
    </row>
    <row r="61" spans="2:20" x14ac:dyDescent="0.3">
      <c r="B61" t="s">
        <v>125</v>
      </c>
      <c r="C61" t="s">
        <v>126</v>
      </c>
      <c r="D61" s="2">
        <v>35</v>
      </c>
      <c r="E61" s="2" t="s">
        <v>1261</v>
      </c>
      <c r="F61" t="s">
        <v>10</v>
      </c>
      <c r="G61" t="s">
        <v>20</v>
      </c>
      <c r="H61" t="s">
        <v>1156</v>
      </c>
      <c r="I61" s="3">
        <v>43800</v>
      </c>
      <c r="J61" t="s">
        <v>21</v>
      </c>
      <c r="K61">
        <v>160</v>
      </c>
      <c r="L61" t="str">
        <f>_xlfn.XLOOKUP(healthcare_messy_data5[[#This Row],[Patient Id]],cleaned_medical!A61:A1060, cleaned_medical!B61:B1060)</f>
        <v>Counseling</v>
      </c>
      <c r="M61" s="3">
        <f>_xlfn.XLOOKUP(healthcare_messy_data5[[#This Row],[Patient Id]],cleaned_medical!A61:A1060,cleaned_medical!C61:C1060)</f>
        <v>43800</v>
      </c>
      <c r="N61" t="str">
        <f>_xlfn.XLOOKUP(healthcare_messy_data5[[#This Row],[Patient Id]],cleaned_medical!A61:A1060, cleaned_medical!D61:D1060)</f>
        <v>Dr. Smith</v>
      </c>
      <c r="O61" s="7">
        <f>_xlfn.XLOOKUP(healthcare_messy_data5[[#This Row],[Patient Id]], cleaned_medical!A61:A1060, cleaned_medical!E61:E1060)</f>
        <v>199.74</v>
      </c>
      <c r="P61" t="s">
        <v>1201</v>
      </c>
      <c r="Q61" s="3">
        <v>43800</v>
      </c>
      <c r="R61" s="7">
        <v>105.84</v>
      </c>
      <c r="S61" t="s">
        <v>1197</v>
      </c>
      <c r="T61" s="5" t="s">
        <v>1199</v>
      </c>
    </row>
    <row r="62" spans="2:20" x14ac:dyDescent="0.3">
      <c r="B62" t="s">
        <v>127</v>
      </c>
      <c r="C62" t="s">
        <v>122</v>
      </c>
      <c r="D62" s="2">
        <v>70</v>
      </c>
      <c r="E62" s="2" t="s">
        <v>1262</v>
      </c>
      <c r="F62" t="s">
        <v>10</v>
      </c>
      <c r="G62" t="s">
        <v>16</v>
      </c>
      <c r="H62" t="s">
        <v>1272</v>
      </c>
      <c r="I62" s="3">
        <v>43195</v>
      </c>
      <c r="J62" t="s">
        <v>21</v>
      </c>
      <c r="K62">
        <v>200</v>
      </c>
      <c r="L62" t="str">
        <f>_xlfn.XLOOKUP(healthcare_messy_data5[[#This Row],[Patient Id]],cleaned_medical!A62:A1061, cleaned_medical!B62:B1061)</f>
        <v>Dietary Changes</v>
      </c>
      <c r="M62" s="3">
        <f>_xlfn.XLOOKUP(healthcare_messy_data5[[#This Row],[Patient Id]],cleaned_medical!A62:A1061,cleaned_medical!C62:C1061)</f>
        <v>43195</v>
      </c>
      <c r="N62" t="str">
        <f>_xlfn.XLOOKUP(healthcare_messy_data5[[#This Row],[Patient Id]],cleaned_medical!A62:A1061, cleaned_medical!D62:D1061)</f>
        <v>Dr. Lee</v>
      </c>
      <c r="O62" s="7">
        <f>_xlfn.XLOOKUP(healthcare_messy_data5[[#This Row],[Patient Id]], cleaned_medical!A62:A1061, cleaned_medical!E62:E1061)</f>
        <v>191.68</v>
      </c>
      <c r="P62" t="s">
        <v>1193</v>
      </c>
      <c r="Q62" s="3">
        <v>43195</v>
      </c>
      <c r="R62" s="7">
        <v>146.72999999999999</v>
      </c>
      <c r="S62" t="s">
        <v>1197</v>
      </c>
      <c r="T62" s="5" t="s">
        <v>1191</v>
      </c>
    </row>
    <row r="63" spans="2:20" x14ac:dyDescent="0.3">
      <c r="B63" t="s">
        <v>128</v>
      </c>
      <c r="C63" t="s">
        <v>122</v>
      </c>
      <c r="D63" s="2">
        <v>25</v>
      </c>
      <c r="E63" s="2" t="s">
        <v>1259</v>
      </c>
      <c r="F63" t="s">
        <v>10</v>
      </c>
      <c r="G63" t="s">
        <v>11</v>
      </c>
      <c r="H63" t="s">
        <v>1154</v>
      </c>
      <c r="I63" s="3">
        <v>43549</v>
      </c>
      <c r="J63" t="s">
        <v>12</v>
      </c>
      <c r="K63">
        <v>146</v>
      </c>
      <c r="L63" t="str">
        <f>_xlfn.XLOOKUP(healthcare_messy_data5[[#This Row],[Patient Id]],cleaned_medical!A63:A1062, cleaned_medical!B63:B1062)</f>
        <v>Counseling</v>
      </c>
      <c r="M63" s="3">
        <f>_xlfn.XLOOKUP(healthcare_messy_data5[[#This Row],[Patient Id]],cleaned_medical!A63:A1062,cleaned_medical!C63:C1062)</f>
        <v>43549</v>
      </c>
      <c r="N63" t="str">
        <f>_xlfn.XLOOKUP(healthcare_messy_data5[[#This Row],[Patient Id]],cleaned_medical!A63:A1062, cleaned_medical!D63:D1062)</f>
        <v>Dr. Williams</v>
      </c>
      <c r="O63" s="7">
        <f>_xlfn.XLOOKUP(healthcare_messy_data5[[#This Row],[Patient Id]], cleaned_medical!A63:A1062, cleaned_medical!E63:E1062)</f>
        <v>102.25</v>
      </c>
      <c r="P63" t="s">
        <v>1198</v>
      </c>
      <c r="Q63" s="3">
        <v>43549</v>
      </c>
      <c r="R63" s="7">
        <v>418.74</v>
      </c>
      <c r="S63" t="s">
        <v>1197</v>
      </c>
      <c r="T63" s="5" t="s">
        <v>1200</v>
      </c>
    </row>
    <row r="64" spans="2:20" x14ac:dyDescent="0.3">
      <c r="B64" t="s">
        <v>129</v>
      </c>
      <c r="C64" t="s">
        <v>130</v>
      </c>
      <c r="D64" s="2">
        <v>46</v>
      </c>
      <c r="E64" s="2" t="s">
        <v>1260</v>
      </c>
      <c r="F64" t="s">
        <v>10</v>
      </c>
      <c r="G64" t="s">
        <v>20</v>
      </c>
      <c r="H64" t="s">
        <v>1154</v>
      </c>
      <c r="I64" s="3">
        <v>43549</v>
      </c>
      <c r="J64" t="s">
        <v>1153</v>
      </c>
      <c r="K64">
        <v>180</v>
      </c>
      <c r="L64" t="str">
        <f>_xlfn.XLOOKUP(healthcare_messy_data5[[#This Row],[Patient Id]],cleaned_medical!A64:A1063, cleaned_medical!B64:B1063)</f>
        <v>Lifestyle Modification</v>
      </c>
      <c r="M64" s="3">
        <f>_xlfn.XLOOKUP(healthcare_messy_data5[[#This Row],[Patient Id]],cleaned_medical!A64:A1063,cleaned_medical!C64:C1063)</f>
        <v>43549</v>
      </c>
      <c r="N64" t="str">
        <f>_xlfn.XLOOKUP(healthcare_messy_data5[[#This Row],[Patient Id]],cleaned_medical!A64:A1063, cleaned_medical!D64:D1063)</f>
        <v>Dr. Smith</v>
      </c>
      <c r="O64" s="7">
        <f>_xlfn.XLOOKUP(healthcare_messy_data5[[#This Row],[Patient Id]], cleaned_medical!A64:A1063, cleaned_medical!E64:E1063)</f>
        <v>168.77</v>
      </c>
      <c r="P64" t="s">
        <v>1202</v>
      </c>
      <c r="Q64" s="3">
        <v>43549</v>
      </c>
      <c r="R64" s="7">
        <v>209.43</v>
      </c>
      <c r="S64" t="s">
        <v>1197</v>
      </c>
      <c r="T64" s="5" t="s">
        <v>1199</v>
      </c>
    </row>
    <row r="65" spans="2:20" x14ac:dyDescent="0.3">
      <c r="B65" t="s">
        <v>131</v>
      </c>
      <c r="C65" t="s">
        <v>132</v>
      </c>
      <c r="D65" s="2">
        <v>70</v>
      </c>
      <c r="E65" s="2" t="s">
        <v>1262</v>
      </c>
      <c r="F65" t="s">
        <v>15</v>
      </c>
      <c r="G65" t="s">
        <v>27</v>
      </c>
      <c r="H65" t="s">
        <v>1156</v>
      </c>
      <c r="I65" s="3">
        <v>43881</v>
      </c>
      <c r="J65" t="s">
        <v>21</v>
      </c>
      <c r="K65">
        <v>180</v>
      </c>
      <c r="L65" t="str">
        <f>_xlfn.XLOOKUP(healthcare_messy_data5[[#This Row],[Patient Id]],cleaned_medical!A65:A1064, cleaned_medical!B65:B1064)</f>
        <v>Lifestyle Modification</v>
      </c>
      <c r="M65" s="3">
        <f>_xlfn.XLOOKUP(healthcare_messy_data5[[#This Row],[Patient Id]],cleaned_medical!A65:A1064,cleaned_medical!C65:C1064)</f>
        <v>43881</v>
      </c>
      <c r="N65" t="str">
        <f>_xlfn.XLOOKUP(healthcare_messy_data5[[#This Row],[Patient Id]],cleaned_medical!A65:A1064, cleaned_medical!D65:D1064)</f>
        <v>Dr. Johnson</v>
      </c>
      <c r="O65" s="7">
        <f>_xlfn.XLOOKUP(healthcare_messy_data5[[#This Row],[Patient Id]], cleaned_medical!A65:A1064, cleaned_medical!E65:E1064)</f>
        <v>156.08000000000001</v>
      </c>
      <c r="P65" t="s">
        <v>1202</v>
      </c>
      <c r="Q65" s="3">
        <v>43881</v>
      </c>
      <c r="R65" s="7">
        <v>309.51</v>
      </c>
      <c r="S65" t="s">
        <v>1195</v>
      </c>
      <c r="T65" s="5" t="s">
        <v>1200</v>
      </c>
    </row>
    <row r="66" spans="2:20" x14ac:dyDescent="0.3">
      <c r="B66" t="s">
        <v>133</v>
      </c>
      <c r="C66" t="s">
        <v>134</v>
      </c>
      <c r="D66" s="2">
        <v>60</v>
      </c>
      <c r="E66" s="2" t="s">
        <v>1262</v>
      </c>
      <c r="F66" t="s">
        <v>15</v>
      </c>
      <c r="G66" t="s">
        <v>16</v>
      </c>
      <c r="H66" t="s">
        <v>1157</v>
      </c>
      <c r="I66" s="3">
        <v>43881</v>
      </c>
      <c r="J66" t="s">
        <v>17</v>
      </c>
      <c r="K66">
        <v>220</v>
      </c>
      <c r="L66" t="str">
        <f>_xlfn.XLOOKUP(healthcare_messy_data5[[#This Row],[Patient Id]],cleaned_medical!A66:A1065, cleaned_medical!B66:B1065)</f>
        <v>Dietary Changes</v>
      </c>
      <c r="M66" s="3">
        <f>_xlfn.XLOOKUP(healthcare_messy_data5[[#This Row],[Patient Id]],cleaned_medical!A66:A1065,cleaned_medical!C66:C1065)</f>
        <v>43881</v>
      </c>
      <c r="N66" t="str">
        <f>_xlfn.XLOOKUP(healthcare_messy_data5[[#This Row],[Patient Id]],cleaned_medical!A66:A1065, cleaned_medical!D66:D1065)</f>
        <v>Dr. Johnson</v>
      </c>
      <c r="O66" s="7">
        <f>_xlfn.XLOOKUP(healthcare_messy_data5[[#This Row],[Patient Id]], cleaned_medical!A66:A1065, cleaned_medical!E66:E1065)</f>
        <v>183.13</v>
      </c>
      <c r="P66" t="s">
        <v>1193</v>
      </c>
      <c r="Q66" s="3">
        <v>43881</v>
      </c>
      <c r="R66" s="7">
        <v>472.61</v>
      </c>
      <c r="S66" t="s">
        <v>1195</v>
      </c>
      <c r="T66" s="5" t="s">
        <v>1194</v>
      </c>
    </row>
    <row r="67" spans="2:20" x14ac:dyDescent="0.3">
      <c r="B67" t="s">
        <v>135</v>
      </c>
      <c r="C67" t="s">
        <v>136</v>
      </c>
      <c r="D67" s="2">
        <v>25</v>
      </c>
      <c r="E67" s="2" t="s">
        <v>1259</v>
      </c>
      <c r="F67" t="s">
        <v>15</v>
      </c>
      <c r="G67" t="s">
        <v>1272</v>
      </c>
      <c r="H67" t="s">
        <v>1154</v>
      </c>
      <c r="I67" s="3">
        <v>43845</v>
      </c>
      <c r="J67" t="s">
        <v>12</v>
      </c>
      <c r="K67">
        <v>146</v>
      </c>
      <c r="L67" t="str">
        <f>_xlfn.XLOOKUP(healthcare_messy_data5[[#This Row],[Patient Id]],cleaned_medical!A67:A1066, cleaned_medical!B67:B1066)</f>
        <v>Counseling</v>
      </c>
      <c r="M67" s="3">
        <f>_xlfn.XLOOKUP(healthcare_messy_data5[[#This Row],[Patient Id]],cleaned_medical!A67:A1066,cleaned_medical!C67:C1066)</f>
        <v>43845</v>
      </c>
      <c r="N67" t="str">
        <f>_xlfn.XLOOKUP(healthcare_messy_data5[[#This Row],[Patient Id]],cleaned_medical!A67:A1066, cleaned_medical!D67:D1066)</f>
        <v>Dr. Brown</v>
      </c>
      <c r="O67" s="7">
        <f>_xlfn.XLOOKUP(healthcare_messy_data5[[#This Row],[Patient Id]], cleaned_medical!A67:A1066, cleaned_medical!E67:E1066)</f>
        <v>41.02</v>
      </c>
      <c r="P67" t="s">
        <v>1201</v>
      </c>
      <c r="Q67" s="3">
        <v>43845</v>
      </c>
      <c r="R67" s="7">
        <v>145.27000000000001</v>
      </c>
      <c r="S67" t="s">
        <v>1192</v>
      </c>
      <c r="T67" s="5" t="s">
        <v>1200</v>
      </c>
    </row>
    <row r="68" spans="2:20" x14ac:dyDescent="0.3">
      <c r="B68" t="s">
        <v>137</v>
      </c>
      <c r="C68" t="s">
        <v>138</v>
      </c>
      <c r="D68" s="2">
        <v>25</v>
      </c>
      <c r="E68" s="2" t="s">
        <v>1259</v>
      </c>
      <c r="F68" t="s">
        <v>15</v>
      </c>
      <c r="G68" t="s">
        <v>11</v>
      </c>
      <c r="H68" t="s">
        <v>1272</v>
      </c>
      <c r="I68" s="3">
        <v>43195</v>
      </c>
      <c r="J68" t="s">
        <v>40</v>
      </c>
      <c r="K68">
        <v>180</v>
      </c>
      <c r="L68" t="str">
        <f>_xlfn.XLOOKUP(healthcare_messy_data5[[#This Row],[Patient Id]],cleaned_medical!A68:A1067, cleaned_medical!B68:B1067)</f>
        <v>Physiotherapy</v>
      </c>
      <c r="M68" s="3">
        <f>_xlfn.XLOOKUP(healthcare_messy_data5[[#This Row],[Patient Id]],cleaned_medical!A68:A1067,cleaned_medical!C68:C1067)</f>
        <v>43195</v>
      </c>
      <c r="N68" t="str">
        <f>_xlfn.XLOOKUP(healthcare_messy_data5[[#This Row],[Patient Id]],cleaned_medical!A68:A1067, cleaned_medical!D68:D1067)</f>
        <v>Dr. Brown</v>
      </c>
      <c r="O68" s="7">
        <f>_xlfn.XLOOKUP(healthcare_messy_data5[[#This Row],[Patient Id]], cleaned_medical!A68:A1067, cleaned_medical!E68:E1067)</f>
        <v>143.37</v>
      </c>
      <c r="P68" t="s">
        <v>1201</v>
      </c>
      <c r="Q68" s="3">
        <v>43195</v>
      </c>
      <c r="R68" s="7">
        <v>265.87</v>
      </c>
      <c r="S68" t="s">
        <v>1192</v>
      </c>
      <c r="T68" s="5" t="s">
        <v>1199</v>
      </c>
    </row>
    <row r="69" spans="2:20" x14ac:dyDescent="0.3">
      <c r="B69" t="s">
        <v>139</v>
      </c>
      <c r="C69" t="s">
        <v>140</v>
      </c>
      <c r="D69" s="2">
        <v>60</v>
      </c>
      <c r="E69" s="2" t="s">
        <v>1262</v>
      </c>
      <c r="F69" t="s">
        <v>15</v>
      </c>
      <c r="G69" t="s">
        <v>16</v>
      </c>
      <c r="H69" t="s">
        <v>1154</v>
      </c>
      <c r="I69" s="3">
        <v>43845</v>
      </c>
      <c r="J69" t="s">
        <v>40</v>
      </c>
      <c r="K69">
        <v>220</v>
      </c>
      <c r="L69" t="str">
        <f>_xlfn.XLOOKUP(healthcare_messy_data5[[#This Row],[Patient Id]],cleaned_medical!A69:A1068, cleaned_medical!B69:B1068)</f>
        <v>Counseling</v>
      </c>
      <c r="M69" s="3">
        <f>_xlfn.XLOOKUP(healthcare_messy_data5[[#This Row],[Patient Id]],cleaned_medical!A69:A1068,cleaned_medical!C69:C1068)</f>
        <v>43845</v>
      </c>
      <c r="N69" t="str">
        <f>_xlfn.XLOOKUP(healthcare_messy_data5[[#This Row],[Patient Id]],cleaned_medical!A69:A1068, cleaned_medical!D69:D1068)</f>
        <v>Dr. Johnson</v>
      </c>
      <c r="O69" s="7">
        <f>_xlfn.XLOOKUP(healthcare_messy_data5[[#This Row],[Patient Id]], cleaned_medical!A69:A1068, cleaned_medical!E69:E1068)</f>
        <v>18.190000000000001</v>
      </c>
      <c r="P69" t="s">
        <v>1201</v>
      </c>
      <c r="Q69" s="3">
        <v>43845</v>
      </c>
      <c r="R69" s="7">
        <v>411.26</v>
      </c>
      <c r="S69" t="s">
        <v>1197</v>
      </c>
      <c r="T69" s="5" t="s">
        <v>1200</v>
      </c>
    </row>
    <row r="70" spans="2:20" x14ac:dyDescent="0.3">
      <c r="B70" t="s">
        <v>141</v>
      </c>
      <c r="C70" t="s">
        <v>142</v>
      </c>
      <c r="D70" s="2">
        <v>35</v>
      </c>
      <c r="E70" s="2" t="s">
        <v>1261</v>
      </c>
      <c r="F70" t="s">
        <v>15</v>
      </c>
      <c r="G70" t="s">
        <v>1272</v>
      </c>
      <c r="H70" t="s">
        <v>1272</v>
      </c>
      <c r="I70" s="3">
        <v>43549</v>
      </c>
      <c r="J70" t="s">
        <v>17</v>
      </c>
      <c r="K70">
        <v>146</v>
      </c>
      <c r="L70" t="str">
        <f>_xlfn.XLOOKUP(healthcare_messy_data5[[#This Row],[Patient Id]],cleaned_medical!A70:A1069, cleaned_medical!B70:B1069)</f>
        <v>Physiotherapy</v>
      </c>
      <c r="M70" s="3">
        <f>_xlfn.XLOOKUP(healthcare_messy_data5[[#This Row],[Patient Id]],cleaned_medical!A70:A1069,cleaned_medical!C70:C1069)</f>
        <v>43549</v>
      </c>
      <c r="N70" t="str">
        <f>_xlfn.XLOOKUP(healthcare_messy_data5[[#This Row],[Patient Id]],cleaned_medical!A70:A1069, cleaned_medical!D70:D1069)</f>
        <v>Dr. Brown</v>
      </c>
      <c r="O70" s="7">
        <f>_xlfn.XLOOKUP(healthcare_messy_data5[[#This Row],[Patient Id]], cleaned_medical!A70:A1069, cleaned_medical!E70:E1069)</f>
        <v>188.33</v>
      </c>
      <c r="P70" t="s">
        <v>1201</v>
      </c>
      <c r="Q70" s="3">
        <v>43549</v>
      </c>
      <c r="R70" s="7">
        <v>493.36</v>
      </c>
      <c r="S70" t="s">
        <v>1197</v>
      </c>
      <c r="T70" s="5" t="s">
        <v>1199</v>
      </c>
    </row>
    <row r="71" spans="2:20" x14ac:dyDescent="0.3">
      <c r="B71" t="s">
        <v>143</v>
      </c>
      <c r="C71" t="s">
        <v>144</v>
      </c>
      <c r="D71" s="2">
        <v>70</v>
      </c>
      <c r="E71" s="2" t="s">
        <v>1262</v>
      </c>
      <c r="F71" t="s">
        <v>15</v>
      </c>
      <c r="G71" t="s">
        <v>1272</v>
      </c>
      <c r="H71" t="s">
        <v>1155</v>
      </c>
      <c r="I71" s="3">
        <v>43800</v>
      </c>
      <c r="J71" t="s">
        <v>21</v>
      </c>
      <c r="K71">
        <v>180</v>
      </c>
      <c r="L71" t="str">
        <f>_xlfn.XLOOKUP(healthcare_messy_data5[[#This Row],[Patient Id]],cleaned_medical!A71:A1070, cleaned_medical!B71:B1070)</f>
        <v>Surgery</v>
      </c>
      <c r="M71" s="3">
        <f>_xlfn.XLOOKUP(healthcare_messy_data5[[#This Row],[Patient Id]],cleaned_medical!A71:A1070,cleaned_medical!C71:C1070)</f>
        <v>43800</v>
      </c>
      <c r="N71" t="str">
        <f>_xlfn.XLOOKUP(healthcare_messy_data5[[#This Row],[Patient Id]],cleaned_medical!A71:A1070, cleaned_medical!D71:D1070)</f>
        <v>Dr. Johnson</v>
      </c>
      <c r="O71" s="7">
        <f>_xlfn.XLOOKUP(healthcare_messy_data5[[#This Row],[Patient Id]], cleaned_medical!A71:A1070, cleaned_medical!E71:E1070)</f>
        <v>68.989999999999995</v>
      </c>
      <c r="P71" t="s">
        <v>1167</v>
      </c>
      <c r="Q71" s="3">
        <v>43800</v>
      </c>
      <c r="R71" s="7">
        <v>328.02</v>
      </c>
      <c r="S71" t="s">
        <v>1197</v>
      </c>
      <c r="T71" s="5" t="s">
        <v>1191</v>
      </c>
    </row>
    <row r="72" spans="2:20" x14ac:dyDescent="0.3">
      <c r="B72" t="s">
        <v>145</v>
      </c>
      <c r="C72" t="s">
        <v>146</v>
      </c>
      <c r="D72" s="2">
        <v>40</v>
      </c>
      <c r="E72" s="2" t="s">
        <v>1260</v>
      </c>
      <c r="F72" t="s">
        <v>15</v>
      </c>
      <c r="G72" t="s">
        <v>20</v>
      </c>
      <c r="H72" t="s">
        <v>1155</v>
      </c>
      <c r="I72" s="3">
        <v>43800</v>
      </c>
      <c r="J72" t="s">
        <v>12</v>
      </c>
      <c r="K72">
        <v>200</v>
      </c>
      <c r="L72" t="str">
        <f>_xlfn.XLOOKUP(healthcare_messy_data5[[#This Row],[Patient Id]],cleaned_medical!A72:A1071, cleaned_medical!B72:B1071)</f>
        <v>Physiotherapy</v>
      </c>
      <c r="M72" s="3">
        <f>_xlfn.XLOOKUP(healthcare_messy_data5[[#This Row],[Patient Id]],cleaned_medical!A72:A1071,cleaned_medical!C72:C1071)</f>
        <v>43800</v>
      </c>
      <c r="N72" t="str">
        <f>_xlfn.XLOOKUP(healthcare_messy_data5[[#This Row],[Patient Id]],cleaned_medical!A72:A1071, cleaned_medical!D72:D1071)</f>
        <v>Dr. Patel</v>
      </c>
      <c r="O72" s="7">
        <f>_xlfn.XLOOKUP(healthcare_messy_data5[[#This Row],[Patient Id]], cleaned_medical!A72:A1071, cleaned_medical!E72:E1071)</f>
        <v>176.54</v>
      </c>
      <c r="P72" t="s">
        <v>1193</v>
      </c>
      <c r="Q72" s="3">
        <v>43800</v>
      </c>
      <c r="R72" s="7">
        <v>224.81</v>
      </c>
      <c r="S72" t="s">
        <v>1192</v>
      </c>
      <c r="T72" s="5" t="s">
        <v>1194</v>
      </c>
    </row>
    <row r="73" spans="2:20" x14ac:dyDescent="0.3">
      <c r="B73" t="s">
        <v>147</v>
      </c>
      <c r="C73" t="s">
        <v>148</v>
      </c>
      <c r="D73" s="2">
        <v>46</v>
      </c>
      <c r="E73" s="2" t="s">
        <v>1260</v>
      </c>
      <c r="F73" t="s">
        <v>15</v>
      </c>
      <c r="G73" t="s">
        <v>20</v>
      </c>
      <c r="H73" t="s">
        <v>1272</v>
      </c>
      <c r="I73" s="3">
        <v>43881</v>
      </c>
      <c r="J73" t="s">
        <v>17</v>
      </c>
      <c r="K73">
        <v>160</v>
      </c>
      <c r="L73" t="str">
        <f>_xlfn.XLOOKUP(healthcare_messy_data5[[#This Row],[Patient Id]],cleaned_medical!A73:A1072, cleaned_medical!B73:B1072)</f>
        <v>Surgery</v>
      </c>
      <c r="M73" s="3">
        <f>_xlfn.XLOOKUP(healthcare_messy_data5[[#This Row],[Patient Id]],cleaned_medical!A73:A1072,cleaned_medical!C73:C1072)</f>
        <v>43881</v>
      </c>
      <c r="N73" t="str">
        <f>_xlfn.XLOOKUP(healthcare_messy_data5[[#This Row],[Patient Id]],cleaned_medical!A73:A1072, cleaned_medical!D73:D1072)</f>
        <v>Dr. Patel</v>
      </c>
      <c r="O73" s="7">
        <f>_xlfn.XLOOKUP(healthcare_messy_data5[[#This Row],[Patient Id]], cleaned_medical!A73:A1072, cleaned_medical!E73:E1072)</f>
        <v>199.78</v>
      </c>
      <c r="P73" t="s">
        <v>1198</v>
      </c>
      <c r="Q73" s="3">
        <v>43881</v>
      </c>
      <c r="R73" s="7">
        <v>271.45999999999998</v>
      </c>
      <c r="S73" t="s">
        <v>1197</v>
      </c>
      <c r="T73" s="5" t="s">
        <v>1199</v>
      </c>
    </row>
    <row r="74" spans="2:20" x14ac:dyDescent="0.3">
      <c r="B74" t="s">
        <v>149</v>
      </c>
      <c r="C74" t="s">
        <v>1233</v>
      </c>
      <c r="D74" s="2">
        <v>40</v>
      </c>
      <c r="E74" s="2" t="s">
        <v>1260</v>
      </c>
      <c r="F74" t="s">
        <v>15</v>
      </c>
      <c r="G74" t="s">
        <v>20</v>
      </c>
      <c r="H74" t="s">
        <v>1157</v>
      </c>
      <c r="I74" s="3">
        <v>43800</v>
      </c>
      <c r="J74" t="s">
        <v>21</v>
      </c>
      <c r="K74">
        <v>146</v>
      </c>
      <c r="L74" t="str">
        <f>_xlfn.XLOOKUP(healthcare_messy_data5[[#This Row],[Patient Id]],cleaned_medical!A74:A1073, cleaned_medical!B74:B1073)</f>
        <v>Medication</v>
      </c>
      <c r="M74" s="3">
        <f>_xlfn.XLOOKUP(healthcare_messy_data5[[#This Row],[Patient Id]],cleaned_medical!A74:A1073,cleaned_medical!C74:C1073)</f>
        <v>43800</v>
      </c>
      <c r="N74" t="str">
        <f>_xlfn.XLOOKUP(healthcare_messy_data5[[#This Row],[Patient Id]],cleaned_medical!A74:A1073, cleaned_medical!D74:D1073)</f>
        <v>Dr. Williams</v>
      </c>
      <c r="O74" s="7">
        <f>_xlfn.XLOOKUP(healthcare_messy_data5[[#This Row],[Patient Id]], cleaned_medical!A74:A1073, cleaned_medical!E74:E1073)</f>
        <v>130.01</v>
      </c>
      <c r="P74" t="s">
        <v>1193</v>
      </c>
      <c r="Q74" s="3">
        <v>43800</v>
      </c>
      <c r="R74" s="7">
        <v>393.35</v>
      </c>
      <c r="S74" t="s">
        <v>1195</v>
      </c>
      <c r="T74" s="5" t="s">
        <v>1199</v>
      </c>
    </row>
    <row r="75" spans="2:20" x14ac:dyDescent="0.3">
      <c r="B75" t="s">
        <v>150</v>
      </c>
      <c r="C75" t="s">
        <v>151</v>
      </c>
      <c r="D75" s="2">
        <v>60</v>
      </c>
      <c r="E75" s="2" t="s">
        <v>1262</v>
      </c>
      <c r="F75" t="s">
        <v>10</v>
      </c>
      <c r="G75" t="s">
        <v>16</v>
      </c>
      <c r="H75" t="s">
        <v>1154</v>
      </c>
      <c r="I75" s="3">
        <v>43800</v>
      </c>
      <c r="J75" t="s">
        <v>12</v>
      </c>
      <c r="K75">
        <v>220</v>
      </c>
      <c r="L75" t="str">
        <f>_xlfn.XLOOKUP(healthcare_messy_data5[[#This Row],[Patient Id]],cleaned_medical!A75:A1074, cleaned_medical!B75:B1074)</f>
        <v>Lifestyle Modification</v>
      </c>
      <c r="M75" s="3">
        <f>_xlfn.XLOOKUP(healthcare_messy_data5[[#This Row],[Patient Id]],cleaned_medical!A75:A1074,cleaned_medical!C75:C1074)</f>
        <v>43800</v>
      </c>
      <c r="N75" t="str">
        <f>_xlfn.XLOOKUP(healthcare_messy_data5[[#This Row],[Patient Id]],cleaned_medical!A75:A1074, cleaned_medical!D75:D1074)</f>
        <v>Dr. Smith</v>
      </c>
      <c r="O75" s="7">
        <f>_xlfn.XLOOKUP(healthcare_messy_data5[[#This Row],[Patient Id]], cleaned_medical!A75:A1074, cleaned_medical!E75:E1074)</f>
        <v>43.92</v>
      </c>
      <c r="P75" t="s">
        <v>1167</v>
      </c>
      <c r="Q75" s="3">
        <v>43800</v>
      </c>
      <c r="R75" s="7">
        <v>207.35</v>
      </c>
      <c r="S75" t="s">
        <v>1195</v>
      </c>
      <c r="T75" s="5" t="s">
        <v>1199</v>
      </c>
    </row>
    <row r="76" spans="2:20" x14ac:dyDescent="0.3">
      <c r="B76" t="s">
        <v>152</v>
      </c>
      <c r="C76" t="s">
        <v>1234</v>
      </c>
      <c r="D76" s="2">
        <v>25</v>
      </c>
      <c r="E76" s="2" t="s">
        <v>1259</v>
      </c>
      <c r="F76" t="s">
        <v>15</v>
      </c>
      <c r="G76" t="s">
        <v>16</v>
      </c>
      <c r="H76" t="s">
        <v>1154</v>
      </c>
      <c r="I76" s="3">
        <v>43800</v>
      </c>
      <c r="J76" t="s">
        <v>40</v>
      </c>
      <c r="K76">
        <v>146</v>
      </c>
      <c r="L76" t="str">
        <f>_xlfn.XLOOKUP(healthcare_messy_data5[[#This Row],[Patient Id]],cleaned_medical!A76:A1075, cleaned_medical!B76:B1075)</f>
        <v>Lifestyle Modification</v>
      </c>
      <c r="M76" s="3">
        <f>_xlfn.XLOOKUP(healthcare_messy_data5[[#This Row],[Patient Id]],cleaned_medical!A76:A1075,cleaned_medical!C76:C1075)</f>
        <v>43800</v>
      </c>
      <c r="N76" t="str">
        <f>_xlfn.XLOOKUP(healthcare_messy_data5[[#This Row],[Patient Id]],cleaned_medical!A76:A1075, cleaned_medical!D76:D1075)</f>
        <v>Dr. Johnson</v>
      </c>
      <c r="O76" s="7">
        <f>_xlfn.XLOOKUP(healthcare_messy_data5[[#This Row],[Patient Id]], cleaned_medical!A76:A1075, cleaned_medical!E76:E1075)</f>
        <v>190.76</v>
      </c>
      <c r="P76" t="s">
        <v>1201</v>
      </c>
      <c r="Q76" s="3">
        <v>43800</v>
      </c>
      <c r="R76" s="7">
        <v>269.31</v>
      </c>
      <c r="S76" t="s">
        <v>1195</v>
      </c>
      <c r="T76" s="5" t="s">
        <v>1199</v>
      </c>
    </row>
    <row r="77" spans="2:20" x14ac:dyDescent="0.3">
      <c r="B77" t="s">
        <v>153</v>
      </c>
      <c r="C77" t="s">
        <v>154</v>
      </c>
      <c r="D77" s="2">
        <v>25</v>
      </c>
      <c r="E77" s="2" t="s">
        <v>1259</v>
      </c>
      <c r="F77" t="s">
        <v>10</v>
      </c>
      <c r="G77" t="s">
        <v>11</v>
      </c>
      <c r="H77" t="s">
        <v>1155</v>
      </c>
      <c r="I77" s="3">
        <v>43549</v>
      </c>
      <c r="J77" t="s">
        <v>12</v>
      </c>
      <c r="K77">
        <v>220</v>
      </c>
      <c r="L77" t="str">
        <f>_xlfn.XLOOKUP(healthcare_messy_data5[[#This Row],[Patient Id]],cleaned_medical!A77:A1076, cleaned_medical!B77:B1076)</f>
        <v>Medication</v>
      </c>
      <c r="M77" s="3">
        <f>_xlfn.XLOOKUP(healthcare_messy_data5[[#This Row],[Patient Id]],cleaned_medical!A77:A1076,cleaned_medical!C77:C1076)</f>
        <v>43549</v>
      </c>
      <c r="N77" t="str">
        <f>_xlfn.XLOOKUP(healthcare_messy_data5[[#This Row],[Patient Id]],cleaned_medical!A77:A1076, cleaned_medical!D77:D1076)</f>
        <v>Dr. Williams</v>
      </c>
      <c r="O77" s="7">
        <f>_xlfn.XLOOKUP(healthcare_messy_data5[[#This Row],[Patient Id]], cleaned_medical!A77:A1076, cleaned_medical!E77:E1076)</f>
        <v>114.48</v>
      </c>
      <c r="P77" t="s">
        <v>1198</v>
      </c>
      <c r="Q77" s="3">
        <v>43549</v>
      </c>
      <c r="R77" s="7">
        <v>224.82</v>
      </c>
      <c r="S77" t="s">
        <v>1195</v>
      </c>
      <c r="T77" s="5" t="s">
        <v>1199</v>
      </c>
    </row>
    <row r="78" spans="2:20" x14ac:dyDescent="0.3">
      <c r="B78" t="s">
        <v>155</v>
      </c>
      <c r="C78" t="s">
        <v>156</v>
      </c>
      <c r="D78" s="2">
        <v>46</v>
      </c>
      <c r="E78" s="2" t="s">
        <v>1260</v>
      </c>
      <c r="F78" t="s">
        <v>15</v>
      </c>
      <c r="G78" t="s">
        <v>20</v>
      </c>
      <c r="H78" t="s">
        <v>1272</v>
      </c>
      <c r="I78" s="3">
        <v>43800</v>
      </c>
      <c r="J78" t="s">
        <v>1153</v>
      </c>
      <c r="K78">
        <v>146</v>
      </c>
      <c r="L78" t="str">
        <f>_xlfn.XLOOKUP(healthcare_messy_data5[[#This Row],[Patient Id]],cleaned_medical!A78:A1077, cleaned_medical!B78:B1077)</f>
        <v>Surgery</v>
      </c>
      <c r="M78" s="3">
        <f>_xlfn.XLOOKUP(healthcare_messy_data5[[#This Row],[Patient Id]],cleaned_medical!A78:A1077,cleaned_medical!C78:C1077)</f>
        <v>43800</v>
      </c>
      <c r="N78" t="str">
        <f>_xlfn.XLOOKUP(healthcare_messy_data5[[#This Row],[Patient Id]],cleaned_medical!A78:A1077, cleaned_medical!D78:D1077)</f>
        <v>Dr. Smith</v>
      </c>
      <c r="O78" s="7">
        <f>_xlfn.XLOOKUP(healthcare_messy_data5[[#This Row],[Patient Id]], cleaned_medical!A78:A1077, cleaned_medical!E78:E1077)</f>
        <v>180.71</v>
      </c>
      <c r="P78" t="s">
        <v>1201</v>
      </c>
      <c r="Q78" s="3">
        <v>43800</v>
      </c>
      <c r="R78" s="7">
        <v>417.09</v>
      </c>
      <c r="S78" t="s">
        <v>1197</v>
      </c>
      <c r="T78" s="5" t="s">
        <v>1200</v>
      </c>
    </row>
    <row r="79" spans="2:20" x14ac:dyDescent="0.3">
      <c r="B79" t="s">
        <v>157</v>
      </c>
      <c r="C79" t="s">
        <v>1235</v>
      </c>
      <c r="D79" s="2">
        <v>25</v>
      </c>
      <c r="E79" s="2" t="s">
        <v>1259</v>
      </c>
      <c r="F79" t="s">
        <v>15</v>
      </c>
      <c r="G79" t="s">
        <v>1272</v>
      </c>
      <c r="H79" t="s">
        <v>1154</v>
      </c>
      <c r="I79" s="3">
        <v>43800</v>
      </c>
      <c r="J79" t="s">
        <v>12</v>
      </c>
      <c r="K79">
        <v>220</v>
      </c>
      <c r="L79" t="str">
        <f>_xlfn.XLOOKUP(healthcare_messy_data5[[#This Row],[Patient Id]],cleaned_medical!A79:A1078, cleaned_medical!B79:B1078)</f>
        <v>Physiotherapy</v>
      </c>
      <c r="M79" s="3">
        <f>_xlfn.XLOOKUP(healthcare_messy_data5[[#This Row],[Patient Id]],cleaned_medical!A79:A1078,cleaned_medical!C79:C1078)</f>
        <v>43800</v>
      </c>
      <c r="N79" t="str">
        <f>_xlfn.XLOOKUP(healthcare_messy_data5[[#This Row],[Patient Id]],cleaned_medical!A79:A1078, cleaned_medical!D79:D1078)</f>
        <v>Dr. Williams</v>
      </c>
      <c r="O79" s="7">
        <f>_xlfn.XLOOKUP(healthcare_messy_data5[[#This Row],[Patient Id]], cleaned_medical!A79:A1078, cleaned_medical!E79:E1078)</f>
        <v>93.88</v>
      </c>
      <c r="P79" t="s">
        <v>1201</v>
      </c>
      <c r="Q79" s="3">
        <v>43800</v>
      </c>
      <c r="R79" s="7">
        <v>240.61</v>
      </c>
      <c r="S79" t="s">
        <v>1197</v>
      </c>
      <c r="T79" s="5" t="s">
        <v>1194</v>
      </c>
    </row>
    <row r="80" spans="2:20" x14ac:dyDescent="0.3">
      <c r="B80" t="s">
        <v>158</v>
      </c>
      <c r="C80" t="s">
        <v>159</v>
      </c>
      <c r="D80" s="2">
        <v>25</v>
      </c>
      <c r="E80" s="2" t="s">
        <v>1259</v>
      </c>
      <c r="F80" t="s">
        <v>15</v>
      </c>
      <c r="G80" t="s">
        <v>27</v>
      </c>
      <c r="H80" t="s">
        <v>1154</v>
      </c>
      <c r="I80" s="3">
        <v>43800</v>
      </c>
      <c r="J80" t="s">
        <v>1153</v>
      </c>
      <c r="K80">
        <v>180</v>
      </c>
      <c r="L80" t="str">
        <f>_xlfn.XLOOKUP(healthcare_messy_data5[[#This Row],[Patient Id]],cleaned_medical!A80:A1079, cleaned_medical!B80:B1079)</f>
        <v>Medication</v>
      </c>
      <c r="M80" s="3">
        <f>_xlfn.XLOOKUP(healthcare_messy_data5[[#This Row],[Patient Id]],cleaned_medical!A80:A1079,cleaned_medical!C80:C1079)</f>
        <v>43800</v>
      </c>
      <c r="N80" t="str">
        <f>_xlfn.XLOOKUP(healthcare_messy_data5[[#This Row],[Patient Id]],cleaned_medical!A80:A1079, cleaned_medical!D80:D1079)</f>
        <v>Dr. Johnson</v>
      </c>
      <c r="O80" s="7">
        <f>_xlfn.XLOOKUP(healthcare_messy_data5[[#This Row],[Patient Id]], cleaned_medical!A80:A1079, cleaned_medical!E80:E1079)</f>
        <v>27.79</v>
      </c>
      <c r="P80" t="s">
        <v>1193</v>
      </c>
      <c r="Q80" s="3">
        <v>43800</v>
      </c>
      <c r="R80" s="7">
        <v>206.65</v>
      </c>
      <c r="S80" t="s">
        <v>1195</v>
      </c>
      <c r="T80" s="5" t="s">
        <v>1200</v>
      </c>
    </row>
    <row r="81" spans="2:20" x14ac:dyDescent="0.3">
      <c r="B81" t="s">
        <v>160</v>
      </c>
      <c r="C81" t="s">
        <v>161</v>
      </c>
      <c r="D81" s="2">
        <v>46</v>
      </c>
      <c r="E81" s="2" t="s">
        <v>1260</v>
      </c>
      <c r="F81" t="s">
        <v>10</v>
      </c>
      <c r="G81" t="s">
        <v>11</v>
      </c>
      <c r="H81" t="s">
        <v>1157</v>
      </c>
      <c r="I81" s="3">
        <v>43845</v>
      </c>
      <c r="J81" t="s">
        <v>12</v>
      </c>
      <c r="K81">
        <v>200</v>
      </c>
      <c r="L81" t="str">
        <f>_xlfn.XLOOKUP(healthcare_messy_data5[[#This Row],[Patient Id]],cleaned_medical!A81:A1080, cleaned_medical!B81:B1080)</f>
        <v>Counseling</v>
      </c>
      <c r="M81" s="3">
        <f>_xlfn.XLOOKUP(healthcare_messy_data5[[#This Row],[Patient Id]],cleaned_medical!A81:A1080,cleaned_medical!C81:C1080)</f>
        <v>43845</v>
      </c>
      <c r="N81" t="str">
        <f>_xlfn.XLOOKUP(healthcare_messy_data5[[#This Row],[Patient Id]],cleaned_medical!A81:A1080, cleaned_medical!D81:D1080)</f>
        <v>Dr. Williams</v>
      </c>
      <c r="O81" s="7">
        <f>_xlfn.XLOOKUP(healthcare_messy_data5[[#This Row],[Patient Id]], cleaned_medical!A81:A1080, cleaned_medical!E81:E1080)</f>
        <v>141.41999999999999</v>
      </c>
      <c r="P81" t="s">
        <v>1193</v>
      </c>
      <c r="Q81" s="3">
        <v>43845</v>
      </c>
      <c r="R81" s="7">
        <v>107.22</v>
      </c>
      <c r="S81" t="s">
        <v>1192</v>
      </c>
      <c r="T81" s="5" t="s">
        <v>1191</v>
      </c>
    </row>
    <row r="82" spans="2:20" x14ac:dyDescent="0.3">
      <c r="B82" t="s">
        <v>162</v>
      </c>
      <c r="C82" t="s">
        <v>163</v>
      </c>
      <c r="D82" s="2">
        <v>70</v>
      </c>
      <c r="E82" s="2" t="s">
        <v>1262</v>
      </c>
      <c r="F82" t="s">
        <v>10</v>
      </c>
      <c r="G82" t="s">
        <v>16</v>
      </c>
      <c r="H82" t="s">
        <v>1156</v>
      </c>
      <c r="I82" s="3">
        <v>43549</v>
      </c>
      <c r="J82" t="s">
        <v>1153</v>
      </c>
      <c r="K82">
        <v>180</v>
      </c>
      <c r="L82" t="str">
        <f>_xlfn.XLOOKUP(healthcare_messy_data5[[#This Row],[Patient Id]],cleaned_medical!A82:A1081, cleaned_medical!B82:B1081)</f>
        <v>Surgery</v>
      </c>
      <c r="M82" s="3">
        <f>_xlfn.XLOOKUP(healthcare_messy_data5[[#This Row],[Patient Id]],cleaned_medical!A82:A1081,cleaned_medical!C82:C1081)</f>
        <v>43549</v>
      </c>
      <c r="N82" t="str">
        <f>_xlfn.XLOOKUP(healthcare_messy_data5[[#This Row],[Patient Id]],cleaned_medical!A82:A1081, cleaned_medical!D82:D1081)</f>
        <v>Dr. Williams</v>
      </c>
      <c r="O82" s="7">
        <f>_xlfn.XLOOKUP(healthcare_messy_data5[[#This Row],[Patient Id]], cleaned_medical!A82:A1081, cleaned_medical!E82:E1081)</f>
        <v>187.08</v>
      </c>
      <c r="P82" t="s">
        <v>1193</v>
      </c>
      <c r="Q82" s="3">
        <v>43549</v>
      </c>
      <c r="R82" s="7">
        <v>125.21</v>
      </c>
      <c r="S82" t="s">
        <v>1197</v>
      </c>
      <c r="T82" s="5" t="s">
        <v>1199</v>
      </c>
    </row>
    <row r="83" spans="2:20" x14ac:dyDescent="0.3">
      <c r="B83" t="s">
        <v>164</v>
      </c>
      <c r="C83" t="s">
        <v>165</v>
      </c>
      <c r="D83" s="2">
        <v>70</v>
      </c>
      <c r="E83" s="2" t="s">
        <v>1262</v>
      </c>
      <c r="F83" t="s">
        <v>15</v>
      </c>
      <c r="G83" t="s">
        <v>11</v>
      </c>
      <c r="H83" t="s">
        <v>1155</v>
      </c>
      <c r="I83" s="3">
        <v>43881</v>
      </c>
      <c r="J83" t="s">
        <v>40</v>
      </c>
      <c r="K83">
        <v>200</v>
      </c>
      <c r="L83" t="str">
        <f>_xlfn.XLOOKUP(healthcare_messy_data5[[#This Row],[Patient Id]],cleaned_medical!A83:A1082, cleaned_medical!B83:B1082)</f>
        <v>Surgery</v>
      </c>
      <c r="M83" s="3">
        <f>_xlfn.XLOOKUP(healthcare_messy_data5[[#This Row],[Patient Id]],cleaned_medical!A83:A1082,cleaned_medical!C83:C1082)</f>
        <v>43881</v>
      </c>
      <c r="N83" t="str">
        <f>_xlfn.XLOOKUP(healthcare_messy_data5[[#This Row],[Patient Id]],cleaned_medical!A83:A1082, cleaned_medical!D83:D1082)</f>
        <v>Dr. Williams</v>
      </c>
      <c r="O83" s="7">
        <f>_xlfn.XLOOKUP(healthcare_messy_data5[[#This Row],[Patient Id]], cleaned_medical!A83:A1082, cleaned_medical!E83:E1082)</f>
        <v>115.53</v>
      </c>
      <c r="P83" t="s">
        <v>1202</v>
      </c>
      <c r="Q83" s="3">
        <v>43881</v>
      </c>
      <c r="R83" s="7">
        <v>129.41</v>
      </c>
      <c r="S83" t="s">
        <v>1192</v>
      </c>
      <c r="T83" s="5" t="s">
        <v>1199</v>
      </c>
    </row>
    <row r="84" spans="2:20" x14ac:dyDescent="0.3">
      <c r="B84" t="s">
        <v>166</v>
      </c>
      <c r="C84" t="s">
        <v>167</v>
      </c>
      <c r="D84" s="2">
        <v>46</v>
      </c>
      <c r="E84" s="2" t="s">
        <v>1260</v>
      </c>
      <c r="F84" t="s">
        <v>10</v>
      </c>
      <c r="G84" t="s">
        <v>11</v>
      </c>
      <c r="H84" t="s">
        <v>1155</v>
      </c>
      <c r="I84" s="3">
        <v>43845</v>
      </c>
      <c r="J84" t="s">
        <v>21</v>
      </c>
      <c r="K84">
        <v>180</v>
      </c>
      <c r="L84" t="str">
        <f>_xlfn.XLOOKUP(healthcare_messy_data5[[#This Row],[Patient Id]],cleaned_medical!A84:A1083, cleaned_medical!B84:B1083)</f>
        <v>Dietary Changes</v>
      </c>
      <c r="M84" s="3">
        <f>_xlfn.XLOOKUP(healthcare_messy_data5[[#This Row],[Patient Id]],cleaned_medical!A84:A1083,cleaned_medical!C84:C1083)</f>
        <v>43845</v>
      </c>
      <c r="N84" t="str">
        <f>_xlfn.XLOOKUP(healthcare_messy_data5[[#This Row],[Patient Id]],cleaned_medical!A84:A1083, cleaned_medical!D84:D1083)</f>
        <v>Dr. Williams</v>
      </c>
      <c r="O84" s="7">
        <f>_xlfn.XLOOKUP(healthcare_messy_data5[[#This Row],[Patient Id]], cleaned_medical!A84:A1083, cleaned_medical!E84:E1083)</f>
        <v>114.39</v>
      </c>
      <c r="P84" t="s">
        <v>1193</v>
      </c>
      <c r="Q84" s="3">
        <v>43845</v>
      </c>
      <c r="R84" s="7">
        <v>498.84</v>
      </c>
      <c r="S84" t="s">
        <v>1197</v>
      </c>
      <c r="T84" s="5" t="s">
        <v>1200</v>
      </c>
    </row>
    <row r="85" spans="2:20" x14ac:dyDescent="0.3">
      <c r="B85" t="s">
        <v>168</v>
      </c>
      <c r="C85" t="s">
        <v>1236</v>
      </c>
      <c r="D85" s="2">
        <v>60</v>
      </c>
      <c r="E85" s="2" t="s">
        <v>1262</v>
      </c>
      <c r="F85" t="s">
        <v>10</v>
      </c>
      <c r="G85" t="s">
        <v>11</v>
      </c>
      <c r="H85" t="s">
        <v>1156</v>
      </c>
      <c r="I85" s="3">
        <v>43195</v>
      </c>
      <c r="J85" t="s">
        <v>1153</v>
      </c>
      <c r="K85">
        <v>180</v>
      </c>
      <c r="L85" t="str">
        <f>_xlfn.XLOOKUP(healthcare_messy_data5[[#This Row],[Patient Id]],cleaned_medical!A85:A1084, cleaned_medical!B85:B1084)</f>
        <v>Physiotherapy</v>
      </c>
      <c r="M85" s="3">
        <f>_xlfn.XLOOKUP(healthcare_messy_data5[[#This Row],[Patient Id]],cleaned_medical!A85:A1084,cleaned_medical!C85:C1084)</f>
        <v>43195</v>
      </c>
      <c r="N85" t="str">
        <f>_xlfn.XLOOKUP(healthcare_messy_data5[[#This Row],[Patient Id]],cleaned_medical!A85:A1084, cleaned_medical!D85:D1084)</f>
        <v>Dr. Williams</v>
      </c>
      <c r="O85" s="7">
        <f>_xlfn.XLOOKUP(healthcare_messy_data5[[#This Row],[Patient Id]], cleaned_medical!A85:A1084, cleaned_medical!E85:E1084)</f>
        <v>131.31</v>
      </c>
      <c r="P85" t="s">
        <v>1193</v>
      </c>
      <c r="Q85" s="3">
        <v>43195</v>
      </c>
      <c r="R85" s="7">
        <v>396.62</v>
      </c>
      <c r="S85" t="s">
        <v>1192</v>
      </c>
      <c r="T85" s="5" t="s">
        <v>1199</v>
      </c>
    </row>
    <row r="86" spans="2:20" x14ac:dyDescent="0.3">
      <c r="B86" t="s">
        <v>170</v>
      </c>
      <c r="C86" t="s">
        <v>171</v>
      </c>
      <c r="D86" s="2">
        <v>25</v>
      </c>
      <c r="E86" s="2" t="s">
        <v>1259</v>
      </c>
      <c r="F86" t="s">
        <v>15</v>
      </c>
      <c r="G86" t="s">
        <v>11</v>
      </c>
      <c r="H86" t="s">
        <v>1154</v>
      </c>
      <c r="I86" s="3">
        <v>43549</v>
      </c>
      <c r="J86" t="s">
        <v>1153</v>
      </c>
      <c r="K86">
        <v>146</v>
      </c>
      <c r="L86" t="str">
        <f>_xlfn.XLOOKUP(healthcare_messy_data5[[#This Row],[Patient Id]],cleaned_medical!A86:A1085, cleaned_medical!B86:B1085)</f>
        <v>Surgery</v>
      </c>
      <c r="M86" s="3">
        <f>_xlfn.XLOOKUP(healthcare_messy_data5[[#This Row],[Patient Id]],cleaned_medical!A86:A1085,cleaned_medical!C86:C1085)</f>
        <v>43549</v>
      </c>
      <c r="N86" t="str">
        <f>_xlfn.XLOOKUP(healthcare_messy_data5[[#This Row],[Patient Id]],cleaned_medical!A86:A1085, cleaned_medical!D86:D1085)</f>
        <v>Dr. Williams</v>
      </c>
      <c r="O86" s="7">
        <f>_xlfn.XLOOKUP(healthcare_messy_data5[[#This Row],[Patient Id]], cleaned_medical!A86:A1085, cleaned_medical!E86:E1085)</f>
        <v>165.03</v>
      </c>
      <c r="P86" t="s">
        <v>1202</v>
      </c>
      <c r="Q86" s="3">
        <v>43549</v>
      </c>
      <c r="R86" s="7">
        <v>300.64</v>
      </c>
      <c r="S86" t="s">
        <v>1195</v>
      </c>
      <c r="T86" s="5" t="s">
        <v>1199</v>
      </c>
    </row>
    <row r="87" spans="2:20" x14ac:dyDescent="0.3">
      <c r="B87" t="s">
        <v>172</v>
      </c>
      <c r="C87" t="s">
        <v>173</v>
      </c>
      <c r="D87" s="2">
        <v>25</v>
      </c>
      <c r="E87" s="2" t="s">
        <v>1259</v>
      </c>
      <c r="F87" t="s">
        <v>10</v>
      </c>
      <c r="G87" t="s">
        <v>27</v>
      </c>
      <c r="H87" t="s">
        <v>1157</v>
      </c>
      <c r="I87" s="3">
        <v>43549</v>
      </c>
      <c r="J87" t="s">
        <v>40</v>
      </c>
      <c r="K87">
        <v>160</v>
      </c>
      <c r="L87" t="str">
        <f>_xlfn.XLOOKUP(healthcare_messy_data5[[#This Row],[Patient Id]],cleaned_medical!A87:A1086, cleaned_medical!B87:B1086)</f>
        <v>Dietary Changes</v>
      </c>
      <c r="M87" s="3">
        <f>_xlfn.XLOOKUP(healthcare_messy_data5[[#This Row],[Patient Id]],cleaned_medical!A87:A1086,cleaned_medical!C87:C1086)</f>
        <v>43549</v>
      </c>
      <c r="N87" t="str">
        <f>_xlfn.XLOOKUP(healthcare_messy_data5[[#This Row],[Patient Id]],cleaned_medical!A87:A1086, cleaned_medical!D87:D1086)</f>
        <v>Dr. Johnson</v>
      </c>
      <c r="O87" s="7">
        <f>_xlfn.XLOOKUP(healthcare_messy_data5[[#This Row],[Patient Id]], cleaned_medical!A87:A1086, cleaned_medical!E87:E1086)</f>
        <v>150.22999999999999</v>
      </c>
      <c r="P87" t="s">
        <v>1167</v>
      </c>
      <c r="Q87" s="3">
        <v>43549</v>
      </c>
      <c r="R87" s="7">
        <v>354.94</v>
      </c>
      <c r="S87" t="s">
        <v>1192</v>
      </c>
      <c r="T87" s="5" t="s">
        <v>1191</v>
      </c>
    </row>
    <row r="88" spans="2:20" x14ac:dyDescent="0.3">
      <c r="B88" t="s">
        <v>174</v>
      </c>
      <c r="C88" t="s">
        <v>175</v>
      </c>
      <c r="D88" s="2">
        <v>60</v>
      </c>
      <c r="E88" s="2" t="s">
        <v>1262</v>
      </c>
      <c r="F88" t="s">
        <v>15</v>
      </c>
      <c r="G88" t="s">
        <v>20</v>
      </c>
      <c r="H88" t="s">
        <v>1157</v>
      </c>
      <c r="I88" s="3">
        <v>43195</v>
      </c>
      <c r="J88" t="s">
        <v>1153</v>
      </c>
      <c r="K88">
        <v>220</v>
      </c>
      <c r="L88" t="str">
        <f>_xlfn.XLOOKUP(healthcare_messy_data5[[#This Row],[Patient Id]],cleaned_medical!A88:A1087, cleaned_medical!B88:B1087)</f>
        <v>Lifestyle Modification</v>
      </c>
      <c r="M88" s="3">
        <f>_xlfn.XLOOKUP(healthcare_messy_data5[[#This Row],[Patient Id]],cleaned_medical!A88:A1087,cleaned_medical!C88:C1087)</f>
        <v>43195</v>
      </c>
      <c r="N88" t="str">
        <f>_xlfn.XLOOKUP(healthcare_messy_data5[[#This Row],[Patient Id]],cleaned_medical!A88:A1087, cleaned_medical!D88:D1087)</f>
        <v>Dr. Smith</v>
      </c>
      <c r="O88" s="7">
        <f>_xlfn.XLOOKUP(healthcare_messy_data5[[#This Row],[Patient Id]], cleaned_medical!A88:A1087, cleaned_medical!E88:E1087)</f>
        <v>126.23</v>
      </c>
      <c r="P88" t="s">
        <v>1201</v>
      </c>
      <c r="Q88" s="3">
        <v>43195</v>
      </c>
      <c r="R88" s="7">
        <v>444.52</v>
      </c>
      <c r="S88" t="s">
        <v>1197</v>
      </c>
      <c r="T88" s="5" t="s">
        <v>1194</v>
      </c>
    </row>
    <row r="89" spans="2:20" x14ac:dyDescent="0.3">
      <c r="B89" t="s">
        <v>176</v>
      </c>
      <c r="C89" t="s">
        <v>1237</v>
      </c>
      <c r="D89" s="2">
        <v>70</v>
      </c>
      <c r="E89" s="2" t="s">
        <v>1262</v>
      </c>
      <c r="F89" t="s">
        <v>15</v>
      </c>
      <c r="G89" t="s">
        <v>1272</v>
      </c>
      <c r="H89" t="s">
        <v>1155</v>
      </c>
      <c r="I89" s="3">
        <v>43195</v>
      </c>
      <c r="J89" t="s">
        <v>17</v>
      </c>
      <c r="K89">
        <v>220</v>
      </c>
      <c r="L89" t="str">
        <f>_xlfn.XLOOKUP(healthcare_messy_data5[[#This Row],[Patient Id]],cleaned_medical!A89:A1088, cleaned_medical!B89:B1088)</f>
        <v>Dietary Changes</v>
      </c>
      <c r="M89" s="3">
        <f>_xlfn.XLOOKUP(healthcare_messy_data5[[#This Row],[Patient Id]],cleaned_medical!A89:A1088,cleaned_medical!C89:C1088)</f>
        <v>43195</v>
      </c>
      <c r="N89" t="str">
        <f>_xlfn.XLOOKUP(healthcare_messy_data5[[#This Row],[Patient Id]],cleaned_medical!A89:A1088, cleaned_medical!D89:D1088)</f>
        <v>Dr. Smith</v>
      </c>
      <c r="O89" s="7">
        <f>_xlfn.XLOOKUP(healthcare_messy_data5[[#This Row],[Patient Id]], cleaned_medical!A89:A1088, cleaned_medical!E89:E1088)</f>
        <v>100.52</v>
      </c>
      <c r="P89" t="s">
        <v>1196</v>
      </c>
      <c r="Q89" s="3">
        <v>43195</v>
      </c>
      <c r="R89" s="7">
        <v>131.1</v>
      </c>
      <c r="S89" t="s">
        <v>1192</v>
      </c>
      <c r="T89" s="5" t="s">
        <v>1199</v>
      </c>
    </row>
    <row r="90" spans="2:20" x14ac:dyDescent="0.3">
      <c r="B90" t="s">
        <v>177</v>
      </c>
      <c r="C90" t="s">
        <v>178</v>
      </c>
      <c r="D90" s="2">
        <v>35</v>
      </c>
      <c r="E90" s="2" t="s">
        <v>1261</v>
      </c>
      <c r="F90" t="s">
        <v>15</v>
      </c>
      <c r="G90" t="s">
        <v>11</v>
      </c>
      <c r="H90" t="s">
        <v>1157</v>
      </c>
      <c r="I90" s="3">
        <v>43195</v>
      </c>
      <c r="J90" t="s">
        <v>40</v>
      </c>
      <c r="K90">
        <v>220</v>
      </c>
      <c r="L90" t="str">
        <f>_xlfn.XLOOKUP(healthcare_messy_data5[[#This Row],[Patient Id]],cleaned_medical!A90:A1089, cleaned_medical!B90:B1089)</f>
        <v>Physiotherapy</v>
      </c>
      <c r="M90" s="3">
        <f>_xlfn.XLOOKUP(healthcare_messy_data5[[#This Row],[Patient Id]],cleaned_medical!A90:A1089,cleaned_medical!C90:C1089)</f>
        <v>43195</v>
      </c>
      <c r="N90" t="str">
        <f>_xlfn.XLOOKUP(healthcare_messy_data5[[#This Row],[Patient Id]],cleaned_medical!A90:A1089, cleaned_medical!D90:D1089)</f>
        <v>Dr. Williams</v>
      </c>
      <c r="O90" s="7">
        <f>_xlfn.XLOOKUP(healthcare_messy_data5[[#This Row],[Patient Id]], cleaned_medical!A90:A1089, cleaned_medical!E90:E1089)</f>
        <v>39.18</v>
      </c>
      <c r="P90" t="s">
        <v>1193</v>
      </c>
      <c r="Q90" s="3">
        <v>43195</v>
      </c>
      <c r="R90" s="7">
        <v>196.29</v>
      </c>
      <c r="S90" t="s">
        <v>1197</v>
      </c>
      <c r="T90" s="5" t="s">
        <v>1191</v>
      </c>
    </row>
    <row r="91" spans="2:20" x14ac:dyDescent="0.3">
      <c r="B91" t="s">
        <v>179</v>
      </c>
      <c r="C91" t="s">
        <v>180</v>
      </c>
      <c r="D91" s="2">
        <v>35</v>
      </c>
      <c r="E91" s="2" t="s">
        <v>1261</v>
      </c>
      <c r="F91" t="s">
        <v>15</v>
      </c>
      <c r="G91" t="s">
        <v>11</v>
      </c>
      <c r="H91" t="s">
        <v>1156</v>
      </c>
      <c r="I91" s="3">
        <v>43881</v>
      </c>
      <c r="J91" t="s">
        <v>17</v>
      </c>
      <c r="K91">
        <v>200</v>
      </c>
      <c r="L91" t="str">
        <f>_xlfn.XLOOKUP(healthcare_messy_data5[[#This Row],[Patient Id]],cleaned_medical!A91:A1090, cleaned_medical!B91:B1090)</f>
        <v>Dietary Changes</v>
      </c>
      <c r="M91" s="3">
        <f>_xlfn.XLOOKUP(healthcare_messy_data5[[#This Row],[Patient Id]],cleaned_medical!A91:A1090,cleaned_medical!C91:C1090)</f>
        <v>43881</v>
      </c>
      <c r="N91" t="str">
        <f>_xlfn.XLOOKUP(healthcare_messy_data5[[#This Row],[Patient Id]],cleaned_medical!A91:A1090, cleaned_medical!D91:D1090)</f>
        <v>Dr. Smith</v>
      </c>
      <c r="O91" s="7">
        <f>_xlfn.XLOOKUP(healthcare_messy_data5[[#This Row],[Patient Id]], cleaned_medical!A91:A1090, cleaned_medical!E91:E1090)</f>
        <v>100.3</v>
      </c>
      <c r="P91" t="s">
        <v>1196</v>
      </c>
      <c r="Q91" s="3">
        <v>43881</v>
      </c>
      <c r="R91" s="7">
        <v>422.05</v>
      </c>
      <c r="S91" t="s">
        <v>1195</v>
      </c>
      <c r="T91" s="5" t="s">
        <v>1191</v>
      </c>
    </row>
    <row r="92" spans="2:20" x14ac:dyDescent="0.3">
      <c r="B92" t="s">
        <v>181</v>
      </c>
      <c r="C92" t="s">
        <v>182</v>
      </c>
      <c r="D92" s="2">
        <v>35</v>
      </c>
      <c r="E92" s="2" t="s">
        <v>1261</v>
      </c>
      <c r="F92" t="s">
        <v>15</v>
      </c>
      <c r="G92" t="s">
        <v>11</v>
      </c>
      <c r="H92" t="s">
        <v>1154</v>
      </c>
      <c r="I92" s="3">
        <v>43800</v>
      </c>
      <c r="J92" t="s">
        <v>40</v>
      </c>
      <c r="K92">
        <v>220</v>
      </c>
      <c r="L92" t="str">
        <f>_xlfn.XLOOKUP(healthcare_messy_data5[[#This Row],[Patient Id]],cleaned_medical!A92:A1091, cleaned_medical!B92:B1091)</f>
        <v>Physiotherapy</v>
      </c>
      <c r="M92" s="3">
        <f>_xlfn.XLOOKUP(healthcare_messy_data5[[#This Row],[Patient Id]],cleaned_medical!A92:A1091,cleaned_medical!C92:C1091)</f>
        <v>43800</v>
      </c>
      <c r="N92" t="str">
        <f>_xlfn.XLOOKUP(healthcare_messy_data5[[#This Row],[Patient Id]],cleaned_medical!A92:A1091, cleaned_medical!D92:D1091)</f>
        <v>Dr. Brown</v>
      </c>
      <c r="O92" s="7">
        <f>_xlfn.XLOOKUP(healthcare_messy_data5[[#This Row],[Patient Id]], cleaned_medical!A92:A1091, cleaned_medical!E92:E1091)</f>
        <v>182.69</v>
      </c>
      <c r="P92" t="s">
        <v>1167</v>
      </c>
      <c r="Q92" s="3">
        <v>43800</v>
      </c>
      <c r="R92" s="7">
        <v>407.22</v>
      </c>
      <c r="S92" t="s">
        <v>1192</v>
      </c>
      <c r="T92" s="5" t="s">
        <v>1191</v>
      </c>
    </row>
    <row r="93" spans="2:20" x14ac:dyDescent="0.3">
      <c r="B93" t="s">
        <v>183</v>
      </c>
      <c r="C93" t="s">
        <v>184</v>
      </c>
      <c r="D93" s="2">
        <v>70</v>
      </c>
      <c r="E93" s="2" t="s">
        <v>1262</v>
      </c>
      <c r="F93" t="s">
        <v>15</v>
      </c>
      <c r="G93" t="s">
        <v>20</v>
      </c>
      <c r="H93" t="s">
        <v>1156</v>
      </c>
      <c r="I93" s="3">
        <v>43549</v>
      </c>
      <c r="J93" t="s">
        <v>1153</v>
      </c>
      <c r="K93">
        <v>220</v>
      </c>
      <c r="L93" t="str">
        <f>_xlfn.XLOOKUP(healthcare_messy_data5[[#This Row],[Patient Id]],cleaned_medical!A93:A1092, cleaned_medical!B93:B1092)</f>
        <v>Surgery</v>
      </c>
      <c r="M93" s="3">
        <f>_xlfn.XLOOKUP(healthcare_messy_data5[[#This Row],[Patient Id]],cleaned_medical!A93:A1092,cleaned_medical!C93:C1092)</f>
        <v>43549</v>
      </c>
      <c r="N93" t="str">
        <f>_xlfn.XLOOKUP(healthcare_messy_data5[[#This Row],[Patient Id]],cleaned_medical!A93:A1092, cleaned_medical!D93:D1092)</f>
        <v>Dr. Williams</v>
      </c>
      <c r="O93" s="7">
        <f>_xlfn.XLOOKUP(healthcare_messy_data5[[#This Row],[Patient Id]], cleaned_medical!A93:A1092, cleaned_medical!E93:E1092)</f>
        <v>88.7</v>
      </c>
      <c r="P93" t="s">
        <v>1201</v>
      </c>
      <c r="Q93" s="3">
        <v>43549</v>
      </c>
      <c r="R93" s="7">
        <v>249.94</v>
      </c>
      <c r="S93" t="s">
        <v>1195</v>
      </c>
      <c r="T93" s="5" t="s">
        <v>1191</v>
      </c>
    </row>
    <row r="94" spans="2:20" x14ac:dyDescent="0.3">
      <c r="B94" t="s">
        <v>185</v>
      </c>
      <c r="C94" t="s">
        <v>186</v>
      </c>
      <c r="D94" s="2">
        <v>70</v>
      </c>
      <c r="E94" s="2" t="s">
        <v>1262</v>
      </c>
      <c r="F94" t="s">
        <v>15</v>
      </c>
      <c r="G94" t="s">
        <v>16</v>
      </c>
      <c r="H94" t="s">
        <v>1272</v>
      </c>
      <c r="I94" s="3">
        <v>43800</v>
      </c>
      <c r="J94" t="s">
        <v>17</v>
      </c>
      <c r="K94">
        <v>146</v>
      </c>
      <c r="L94" t="str">
        <f>_xlfn.XLOOKUP(healthcare_messy_data5[[#This Row],[Patient Id]],cleaned_medical!A94:A1093, cleaned_medical!B94:B1093)</f>
        <v>Medication</v>
      </c>
      <c r="M94" s="3">
        <f>_xlfn.XLOOKUP(healthcare_messy_data5[[#This Row],[Patient Id]],cleaned_medical!A94:A1093,cleaned_medical!C94:C1093)</f>
        <v>43800</v>
      </c>
      <c r="N94" t="str">
        <f>_xlfn.XLOOKUP(healthcare_messy_data5[[#This Row],[Patient Id]],cleaned_medical!A94:A1093, cleaned_medical!D94:D1093)</f>
        <v>Dr. Brown</v>
      </c>
      <c r="O94" s="7">
        <f>_xlfn.XLOOKUP(healthcare_messy_data5[[#This Row],[Patient Id]], cleaned_medical!A94:A1093, cleaned_medical!E94:E1093)</f>
        <v>33.35</v>
      </c>
      <c r="P94" t="s">
        <v>1193</v>
      </c>
      <c r="Q94" s="3">
        <v>43800</v>
      </c>
      <c r="R94" s="7">
        <v>189.63</v>
      </c>
      <c r="S94" t="s">
        <v>1197</v>
      </c>
      <c r="T94" s="5" t="s">
        <v>1191</v>
      </c>
    </row>
    <row r="95" spans="2:20" x14ac:dyDescent="0.3">
      <c r="B95" t="s">
        <v>187</v>
      </c>
      <c r="C95" t="s">
        <v>188</v>
      </c>
      <c r="D95" s="2">
        <v>60</v>
      </c>
      <c r="E95" s="2" t="s">
        <v>1262</v>
      </c>
      <c r="F95" t="s">
        <v>15</v>
      </c>
      <c r="G95" t="s">
        <v>16</v>
      </c>
      <c r="H95" t="s">
        <v>1155</v>
      </c>
      <c r="I95" s="3">
        <v>43800</v>
      </c>
      <c r="J95" t="s">
        <v>1153</v>
      </c>
      <c r="K95">
        <v>180</v>
      </c>
      <c r="L95" t="str">
        <f>_xlfn.XLOOKUP(healthcare_messy_data5[[#This Row],[Patient Id]],cleaned_medical!A95:A1094, cleaned_medical!B95:B1094)</f>
        <v>Counseling</v>
      </c>
      <c r="M95" s="3">
        <f>_xlfn.XLOOKUP(healthcare_messy_data5[[#This Row],[Patient Id]],cleaned_medical!A95:A1094,cleaned_medical!C95:C1094)</f>
        <v>43800</v>
      </c>
      <c r="N95" t="str">
        <f>_xlfn.XLOOKUP(healthcare_messy_data5[[#This Row],[Patient Id]],cleaned_medical!A95:A1094, cleaned_medical!D95:D1094)</f>
        <v>Dr. Williams</v>
      </c>
      <c r="O95" s="7">
        <f>_xlfn.XLOOKUP(healthcare_messy_data5[[#This Row],[Patient Id]], cleaned_medical!A95:A1094, cleaned_medical!E95:E1094)</f>
        <v>126.58</v>
      </c>
      <c r="P95" t="s">
        <v>1167</v>
      </c>
      <c r="Q95" s="3">
        <v>43800</v>
      </c>
      <c r="R95" s="7">
        <v>266.31</v>
      </c>
      <c r="S95" t="s">
        <v>1197</v>
      </c>
      <c r="T95" s="5" t="s">
        <v>1194</v>
      </c>
    </row>
    <row r="96" spans="2:20" x14ac:dyDescent="0.3">
      <c r="B96" t="s">
        <v>189</v>
      </c>
      <c r="C96" t="s">
        <v>190</v>
      </c>
      <c r="D96" s="2">
        <v>25</v>
      </c>
      <c r="E96" s="2" t="s">
        <v>1259</v>
      </c>
      <c r="F96" t="s">
        <v>15</v>
      </c>
      <c r="G96" t="s">
        <v>27</v>
      </c>
      <c r="H96" t="s">
        <v>1157</v>
      </c>
      <c r="I96" s="3">
        <v>43195</v>
      </c>
      <c r="J96" t="s">
        <v>40</v>
      </c>
      <c r="K96">
        <v>220</v>
      </c>
      <c r="L96" t="str">
        <f>_xlfn.XLOOKUP(healthcare_messy_data5[[#This Row],[Patient Id]],cleaned_medical!A96:A1095, cleaned_medical!B96:B1095)</f>
        <v>Physiotherapy</v>
      </c>
      <c r="M96" s="3">
        <f>_xlfn.XLOOKUP(healthcare_messy_data5[[#This Row],[Patient Id]],cleaned_medical!A96:A1095,cleaned_medical!C96:C1095)</f>
        <v>43195</v>
      </c>
      <c r="N96" t="str">
        <f>_xlfn.XLOOKUP(healthcare_messy_data5[[#This Row],[Patient Id]],cleaned_medical!A96:A1095, cleaned_medical!D96:D1095)</f>
        <v>Dr. Williams</v>
      </c>
      <c r="O96" s="7">
        <f>_xlfn.XLOOKUP(healthcare_messy_data5[[#This Row],[Patient Id]], cleaned_medical!A96:A1095, cleaned_medical!E96:E1095)</f>
        <v>114.01</v>
      </c>
      <c r="P96" t="s">
        <v>1201</v>
      </c>
      <c r="Q96" s="3">
        <v>43195</v>
      </c>
      <c r="R96" s="7">
        <v>384.6</v>
      </c>
      <c r="S96" t="s">
        <v>1197</v>
      </c>
      <c r="T96" s="5" t="s">
        <v>1194</v>
      </c>
    </row>
    <row r="97" spans="2:20" x14ac:dyDescent="0.3">
      <c r="B97" t="s">
        <v>191</v>
      </c>
      <c r="C97" t="s">
        <v>192</v>
      </c>
      <c r="D97" s="2">
        <v>60</v>
      </c>
      <c r="E97" s="2" t="s">
        <v>1262</v>
      </c>
      <c r="F97" t="s">
        <v>10</v>
      </c>
      <c r="G97" t="s">
        <v>16</v>
      </c>
      <c r="H97" t="s">
        <v>1272</v>
      </c>
      <c r="I97" s="3">
        <v>43881</v>
      </c>
      <c r="J97" t="s">
        <v>1153</v>
      </c>
      <c r="K97">
        <v>160</v>
      </c>
      <c r="L97" t="str">
        <f>_xlfn.XLOOKUP(healthcare_messy_data5[[#This Row],[Patient Id]],cleaned_medical!A97:A1096, cleaned_medical!B97:B1096)</f>
        <v>Surgery</v>
      </c>
      <c r="M97" s="3">
        <f>_xlfn.XLOOKUP(healthcare_messy_data5[[#This Row],[Patient Id]],cleaned_medical!A97:A1096,cleaned_medical!C97:C1096)</f>
        <v>43881</v>
      </c>
      <c r="N97" t="str">
        <f>_xlfn.XLOOKUP(healthcare_messy_data5[[#This Row],[Patient Id]],cleaned_medical!A97:A1096, cleaned_medical!D97:D1096)</f>
        <v>Dr. Smith</v>
      </c>
      <c r="O97" s="7">
        <f>_xlfn.XLOOKUP(healthcare_messy_data5[[#This Row],[Patient Id]], cleaned_medical!A97:A1096, cleaned_medical!E97:E1096)</f>
        <v>128.21</v>
      </c>
      <c r="P97" t="s">
        <v>1167</v>
      </c>
      <c r="Q97" s="3">
        <v>43881</v>
      </c>
      <c r="R97" s="7">
        <v>153.12</v>
      </c>
      <c r="S97" t="s">
        <v>1197</v>
      </c>
      <c r="T97" s="5" t="s">
        <v>1200</v>
      </c>
    </row>
    <row r="98" spans="2:20" x14ac:dyDescent="0.3">
      <c r="B98" t="s">
        <v>193</v>
      </c>
      <c r="C98" t="s">
        <v>194</v>
      </c>
      <c r="D98" s="2">
        <v>60</v>
      </c>
      <c r="E98" s="2" t="s">
        <v>1262</v>
      </c>
      <c r="F98" t="s">
        <v>10</v>
      </c>
      <c r="G98" t="s">
        <v>11</v>
      </c>
      <c r="H98" t="s">
        <v>1157</v>
      </c>
      <c r="I98" s="3">
        <v>43845</v>
      </c>
      <c r="J98" t="s">
        <v>17</v>
      </c>
      <c r="K98">
        <v>220</v>
      </c>
      <c r="L98" t="str">
        <f>_xlfn.XLOOKUP(healthcare_messy_data5[[#This Row],[Patient Id]],cleaned_medical!A98:A1097, cleaned_medical!B98:B1097)</f>
        <v>Medication</v>
      </c>
      <c r="M98" s="3">
        <f>_xlfn.XLOOKUP(healthcare_messy_data5[[#This Row],[Patient Id]],cleaned_medical!A98:A1097,cleaned_medical!C98:C1097)</f>
        <v>43845</v>
      </c>
      <c r="N98" t="str">
        <f>_xlfn.XLOOKUP(healthcare_messy_data5[[#This Row],[Patient Id]],cleaned_medical!A98:A1097, cleaned_medical!D98:D1097)</f>
        <v>Dr. Patel</v>
      </c>
      <c r="O98" s="7">
        <f>_xlfn.XLOOKUP(healthcare_messy_data5[[#This Row],[Patient Id]], cleaned_medical!A98:A1097, cleaned_medical!E98:E1097)</f>
        <v>168.03</v>
      </c>
      <c r="P98" t="s">
        <v>1198</v>
      </c>
      <c r="Q98" s="3">
        <v>43845</v>
      </c>
      <c r="R98" s="7">
        <v>155.01</v>
      </c>
      <c r="S98" t="s">
        <v>1197</v>
      </c>
      <c r="T98" s="5" t="s">
        <v>1194</v>
      </c>
    </row>
    <row r="99" spans="2:20" x14ac:dyDescent="0.3">
      <c r="B99" t="s">
        <v>195</v>
      </c>
      <c r="C99" t="s">
        <v>196</v>
      </c>
      <c r="D99" s="2">
        <v>70</v>
      </c>
      <c r="E99" s="2" t="s">
        <v>1262</v>
      </c>
      <c r="F99" t="s">
        <v>15</v>
      </c>
      <c r="G99" t="s">
        <v>11</v>
      </c>
      <c r="H99" t="s">
        <v>1154</v>
      </c>
      <c r="I99" s="3">
        <v>43881</v>
      </c>
      <c r="J99" t="s">
        <v>17</v>
      </c>
      <c r="K99">
        <v>200</v>
      </c>
      <c r="L99" t="str">
        <f>_xlfn.XLOOKUP(healthcare_messy_data5[[#This Row],[Patient Id]],cleaned_medical!A99:A1098, cleaned_medical!B99:B1098)</f>
        <v>Lifestyle Modification</v>
      </c>
      <c r="M99" s="3">
        <f>_xlfn.XLOOKUP(healthcare_messy_data5[[#This Row],[Patient Id]],cleaned_medical!A99:A1098,cleaned_medical!C99:C1098)</f>
        <v>43881</v>
      </c>
      <c r="N99" t="str">
        <f>_xlfn.XLOOKUP(healthcare_messy_data5[[#This Row],[Patient Id]],cleaned_medical!A99:A1098, cleaned_medical!D99:D1098)</f>
        <v>Dr. Patel</v>
      </c>
      <c r="O99" s="7">
        <f>_xlfn.XLOOKUP(healthcare_messy_data5[[#This Row],[Patient Id]], cleaned_medical!A99:A1098, cleaned_medical!E99:E1098)</f>
        <v>196.35</v>
      </c>
      <c r="P99" t="s">
        <v>1198</v>
      </c>
      <c r="Q99" s="3">
        <v>43881</v>
      </c>
      <c r="R99" s="7">
        <v>110.2</v>
      </c>
      <c r="S99" t="s">
        <v>1192</v>
      </c>
      <c r="T99" s="5" t="s">
        <v>1194</v>
      </c>
    </row>
    <row r="100" spans="2:20" x14ac:dyDescent="0.3">
      <c r="B100" t="s">
        <v>197</v>
      </c>
      <c r="C100" t="s">
        <v>198</v>
      </c>
      <c r="D100" s="2">
        <v>35</v>
      </c>
      <c r="E100" s="2" t="s">
        <v>1261</v>
      </c>
      <c r="F100" t="s">
        <v>15</v>
      </c>
      <c r="G100" t="s">
        <v>11</v>
      </c>
      <c r="H100" t="s">
        <v>1154</v>
      </c>
      <c r="I100" s="3">
        <v>43800</v>
      </c>
      <c r="J100" t="s">
        <v>1153</v>
      </c>
      <c r="K100">
        <v>200</v>
      </c>
      <c r="L100" t="str">
        <f>_xlfn.XLOOKUP(healthcare_messy_data5[[#This Row],[Patient Id]],cleaned_medical!A100:A1099, cleaned_medical!B100:B1099)</f>
        <v>Dietary Changes</v>
      </c>
      <c r="M100" s="3">
        <f>_xlfn.XLOOKUP(healthcare_messy_data5[[#This Row],[Patient Id]],cleaned_medical!A100:A1099,cleaned_medical!C100:C1099)</f>
        <v>43800</v>
      </c>
      <c r="N100" t="str">
        <f>_xlfn.XLOOKUP(healthcare_messy_data5[[#This Row],[Patient Id]],cleaned_medical!A100:A1099, cleaned_medical!D100:D1099)</f>
        <v>Dr. Smith</v>
      </c>
      <c r="O100" s="7">
        <f>_xlfn.XLOOKUP(healthcare_messy_data5[[#This Row],[Patient Id]], cleaned_medical!A100:A1099, cleaned_medical!E100:E1099)</f>
        <v>199.74</v>
      </c>
      <c r="P100" t="s">
        <v>1167</v>
      </c>
      <c r="Q100" s="3">
        <v>43800</v>
      </c>
      <c r="R100" s="7">
        <v>241.35</v>
      </c>
      <c r="S100" t="s">
        <v>1197</v>
      </c>
      <c r="T100" s="5" t="s">
        <v>1199</v>
      </c>
    </row>
    <row r="101" spans="2:20" x14ac:dyDescent="0.3">
      <c r="B101" t="s">
        <v>199</v>
      </c>
      <c r="C101" t="s">
        <v>200</v>
      </c>
      <c r="D101" s="2">
        <v>40</v>
      </c>
      <c r="E101" s="2" t="s">
        <v>1260</v>
      </c>
      <c r="F101" t="s">
        <v>15</v>
      </c>
      <c r="G101" t="s">
        <v>27</v>
      </c>
      <c r="H101" t="s">
        <v>1154</v>
      </c>
      <c r="I101" s="3">
        <v>43881</v>
      </c>
      <c r="J101" t="s">
        <v>12</v>
      </c>
      <c r="K101">
        <v>200</v>
      </c>
      <c r="L101" t="str">
        <f>_xlfn.XLOOKUP(healthcare_messy_data5[[#This Row],[Patient Id]],cleaned_medical!A101:A1100, cleaned_medical!B101:B1100)</f>
        <v>Counseling</v>
      </c>
      <c r="M101" s="3">
        <f>_xlfn.XLOOKUP(healthcare_messy_data5[[#This Row],[Patient Id]],cleaned_medical!A101:A1100,cleaned_medical!C101:C1100)</f>
        <v>43881</v>
      </c>
      <c r="N101" t="str">
        <f>_xlfn.XLOOKUP(healthcare_messy_data5[[#This Row],[Patient Id]],cleaned_medical!A101:A1100, cleaned_medical!D101:D1100)</f>
        <v>Dr. Brown</v>
      </c>
      <c r="O101" s="7">
        <f>_xlfn.XLOOKUP(healthcare_messy_data5[[#This Row],[Patient Id]], cleaned_medical!A101:A1100, cleaned_medical!E101:E1100)</f>
        <v>84.88</v>
      </c>
      <c r="P101" t="s">
        <v>1198</v>
      </c>
      <c r="Q101" s="3">
        <v>43881</v>
      </c>
      <c r="R101" s="7">
        <v>270.68</v>
      </c>
      <c r="S101" t="s">
        <v>1197</v>
      </c>
      <c r="T101" s="5" t="s">
        <v>1199</v>
      </c>
    </row>
    <row r="102" spans="2:20" x14ac:dyDescent="0.3">
      <c r="B102" t="s">
        <v>201</v>
      </c>
      <c r="C102" t="s">
        <v>1238</v>
      </c>
      <c r="D102" s="2">
        <v>25</v>
      </c>
      <c r="E102" s="2" t="s">
        <v>1259</v>
      </c>
      <c r="F102" t="s">
        <v>15</v>
      </c>
      <c r="G102" t="s">
        <v>11</v>
      </c>
      <c r="H102" t="s">
        <v>1157</v>
      </c>
      <c r="I102" s="3">
        <v>43195</v>
      </c>
      <c r="J102" t="s">
        <v>40</v>
      </c>
      <c r="K102">
        <v>220</v>
      </c>
      <c r="L102" t="str">
        <f>_xlfn.XLOOKUP(healthcare_messy_data5[[#This Row],[Patient Id]],cleaned_medical!A102:A1101, cleaned_medical!B102:B1101)</f>
        <v>Surgery</v>
      </c>
      <c r="M102" s="3">
        <f>_xlfn.XLOOKUP(healthcare_messy_data5[[#This Row],[Patient Id]],cleaned_medical!A102:A1101,cleaned_medical!C102:C1101)</f>
        <v>43195</v>
      </c>
      <c r="N102" t="str">
        <f>_xlfn.XLOOKUP(healthcare_messy_data5[[#This Row],[Patient Id]],cleaned_medical!A102:A1101, cleaned_medical!D102:D1101)</f>
        <v>Dr. Brown</v>
      </c>
      <c r="O102" s="7">
        <f>_xlfn.XLOOKUP(healthcare_messy_data5[[#This Row],[Patient Id]], cleaned_medical!A102:A1101, cleaned_medical!E102:E1101)</f>
        <v>55.75</v>
      </c>
      <c r="P102" t="s">
        <v>1196</v>
      </c>
      <c r="Q102" s="3">
        <v>43195</v>
      </c>
      <c r="R102" s="7">
        <v>58.24</v>
      </c>
      <c r="S102" t="s">
        <v>1195</v>
      </c>
      <c r="T102" s="5" t="s">
        <v>1200</v>
      </c>
    </row>
    <row r="103" spans="2:20" x14ac:dyDescent="0.3">
      <c r="B103" t="s">
        <v>202</v>
      </c>
      <c r="C103" t="s">
        <v>203</v>
      </c>
      <c r="D103" s="2">
        <v>70</v>
      </c>
      <c r="E103" s="2" t="s">
        <v>1262</v>
      </c>
      <c r="F103" t="s">
        <v>10</v>
      </c>
      <c r="G103" t="s">
        <v>16</v>
      </c>
      <c r="H103" t="s">
        <v>1272</v>
      </c>
      <c r="I103" s="3">
        <v>43845</v>
      </c>
      <c r="J103" t="s">
        <v>40</v>
      </c>
      <c r="K103">
        <v>146</v>
      </c>
      <c r="L103" t="str">
        <f>_xlfn.XLOOKUP(healthcare_messy_data5[[#This Row],[Patient Id]],cleaned_medical!A103:A1102, cleaned_medical!B103:B1102)</f>
        <v>Dietary Changes</v>
      </c>
      <c r="M103" s="3">
        <f>_xlfn.XLOOKUP(healthcare_messy_data5[[#This Row],[Patient Id]],cleaned_medical!A103:A1102,cleaned_medical!C103:C1102)</f>
        <v>43845</v>
      </c>
      <c r="N103" t="str">
        <f>_xlfn.XLOOKUP(healthcare_messy_data5[[#This Row],[Patient Id]],cleaned_medical!A103:A1102, cleaned_medical!D103:D1102)</f>
        <v>Dr. Smith</v>
      </c>
      <c r="O103" s="7">
        <f>_xlfn.XLOOKUP(healthcare_messy_data5[[#This Row],[Patient Id]], cleaned_medical!A103:A1102, cleaned_medical!E103:E1102)</f>
        <v>153.05000000000001</v>
      </c>
      <c r="P103" t="s">
        <v>1167</v>
      </c>
      <c r="Q103" s="3">
        <v>43845</v>
      </c>
      <c r="R103" s="7">
        <v>129.69</v>
      </c>
      <c r="S103" t="s">
        <v>1195</v>
      </c>
      <c r="T103" s="5" t="s">
        <v>1191</v>
      </c>
    </row>
    <row r="104" spans="2:20" x14ac:dyDescent="0.3">
      <c r="B104" t="s">
        <v>204</v>
      </c>
      <c r="C104" t="s">
        <v>205</v>
      </c>
      <c r="D104" s="2">
        <v>35</v>
      </c>
      <c r="E104" s="2" t="s">
        <v>1261</v>
      </c>
      <c r="F104" t="s">
        <v>15</v>
      </c>
      <c r="G104" t="s">
        <v>20</v>
      </c>
      <c r="H104" t="s">
        <v>1154</v>
      </c>
      <c r="I104" s="3">
        <v>43195</v>
      </c>
      <c r="J104" t="s">
        <v>1153</v>
      </c>
      <c r="K104">
        <v>160</v>
      </c>
      <c r="L104" t="str">
        <f>_xlfn.XLOOKUP(healthcare_messy_data5[[#This Row],[Patient Id]],cleaned_medical!A104:A1103, cleaned_medical!B104:B1103)</f>
        <v>Surgery</v>
      </c>
      <c r="M104" s="3">
        <f>_xlfn.XLOOKUP(healthcare_messy_data5[[#This Row],[Patient Id]],cleaned_medical!A104:A1103,cleaned_medical!C104:C1103)</f>
        <v>43195</v>
      </c>
      <c r="N104" t="str">
        <f>_xlfn.XLOOKUP(healthcare_messy_data5[[#This Row],[Patient Id]],cleaned_medical!A104:A1103, cleaned_medical!D104:D1103)</f>
        <v>Dr. Williams</v>
      </c>
      <c r="O104" s="7">
        <f>_xlfn.XLOOKUP(healthcare_messy_data5[[#This Row],[Patient Id]], cleaned_medical!A104:A1103, cleaned_medical!E104:E1103)</f>
        <v>117.34</v>
      </c>
      <c r="P104" t="s">
        <v>1202</v>
      </c>
      <c r="Q104" s="3">
        <v>43195</v>
      </c>
      <c r="R104" s="7">
        <v>494.88</v>
      </c>
      <c r="S104" t="s">
        <v>1197</v>
      </c>
      <c r="T104" s="5" t="s">
        <v>1194</v>
      </c>
    </row>
    <row r="105" spans="2:20" x14ac:dyDescent="0.3">
      <c r="B105" t="s">
        <v>206</v>
      </c>
      <c r="C105" t="s">
        <v>207</v>
      </c>
      <c r="D105" s="2">
        <v>40</v>
      </c>
      <c r="E105" s="2" t="s">
        <v>1260</v>
      </c>
      <c r="F105" t="s">
        <v>10</v>
      </c>
      <c r="G105" t="s">
        <v>20</v>
      </c>
      <c r="H105" t="s">
        <v>1272</v>
      </c>
      <c r="I105" s="3">
        <v>43845</v>
      </c>
      <c r="J105" t="s">
        <v>12</v>
      </c>
      <c r="K105">
        <v>220</v>
      </c>
      <c r="L105" t="str">
        <f>_xlfn.XLOOKUP(healthcare_messy_data5[[#This Row],[Patient Id]],cleaned_medical!A105:A1104, cleaned_medical!B105:B1104)</f>
        <v>Medication</v>
      </c>
      <c r="M105" s="3">
        <f>_xlfn.XLOOKUP(healthcare_messy_data5[[#This Row],[Patient Id]],cleaned_medical!A105:A1104,cleaned_medical!C105:C1104)</f>
        <v>43845</v>
      </c>
      <c r="N105" t="str">
        <f>_xlfn.XLOOKUP(healthcare_messy_data5[[#This Row],[Patient Id]],cleaned_medical!A105:A1104, cleaned_medical!D105:D1104)</f>
        <v>Dr. Smith</v>
      </c>
      <c r="O105" s="7">
        <f>_xlfn.XLOOKUP(healthcare_messy_data5[[#This Row],[Patient Id]], cleaned_medical!A105:A1104, cleaned_medical!E105:E1104)</f>
        <v>18.37</v>
      </c>
      <c r="P105" t="s">
        <v>1202</v>
      </c>
      <c r="Q105" s="3">
        <v>43845</v>
      </c>
      <c r="R105" s="7">
        <v>468.49</v>
      </c>
      <c r="S105" t="s">
        <v>1197</v>
      </c>
      <c r="T105" s="5" t="s">
        <v>1194</v>
      </c>
    </row>
    <row r="106" spans="2:20" x14ac:dyDescent="0.3">
      <c r="B106" t="s">
        <v>208</v>
      </c>
      <c r="C106" t="s">
        <v>1239</v>
      </c>
      <c r="D106" s="2">
        <v>40</v>
      </c>
      <c r="E106" s="2" t="s">
        <v>1260</v>
      </c>
      <c r="F106" t="s">
        <v>15</v>
      </c>
      <c r="G106" t="s">
        <v>1272</v>
      </c>
      <c r="H106" t="s">
        <v>1157</v>
      </c>
      <c r="I106" s="3">
        <v>43800</v>
      </c>
      <c r="J106" t="s">
        <v>17</v>
      </c>
      <c r="K106">
        <v>146</v>
      </c>
      <c r="L106" t="str">
        <f>_xlfn.XLOOKUP(healthcare_messy_data5[[#This Row],[Patient Id]],cleaned_medical!A106:A1105, cleaned_medical!B106:B1105)</f>
        <v>Counseling</v>
      </c>
      <c r="M106" s="3">
        <f>_xlfn.XLOOKUP(healthcare_messy_data5[[#This Row],[Patient Id]],cleaned_medical!A106:A1105,cleaned_medical!C106:C1105)</f>
        <v>43800</v>
      </c>
      <c r="N106" t="str">
        <f>_xlfn.XLOOKUP(healthcare_messy_data5[[#This Row],[Patient Id]],cleaned_medical!A106:A1105, cleaned_medical!D106:D1105)</f>
        <v>Dr. Smith</v>
      </c>
      <c r="O106" s="7">
        <f>_xlfn.XLOOKUP(healthcare_messy_data5[[#This Row],[Patient Id]], cleaned_medical!A106:A1105, cleaned_medical!E106:E1105)</f>
        <v>196.6</v>
      </c>
      <c r="P106" t="s">
        <v>1193</v>
      </c>
      <c r="Q106" s="3">
        <v>43800</v>
      </c>
      <c r="R106" s="7">
        <v>331.26</v>
      </c>
      <c r="S106" t="s">
        <v>1197</v>
      </c>
      <c r="T106" s="5" t="s">
        <v>1194</v>
      </c>
    </row>
    <row r="107" spans="2:20" x14ac:dyDescent="0.3">
      <c r="B107" t="s">
        <v>209</v>
      </c>
      <c r="C107" t="s">
        <v>210</v>
      </c>
      <c r="D107" s="2">
        <v>70</v>
      </c>
      <c r="E107" s="2" t="s">
        <v>1262</v>
      </c>
      <c r="F107" t="s">
        <v>15</v>
      </c>
      <c r="G107" t="s">
        <v>16</v>
      </c>
      <c r="H107" t="s">
        <v>1272</v>
      </c>
      <c r="I107" s="3">
        <v>43845</v>
      </c>
      <c r="J107" t="s">
        <v>21</v>
      </c>
      <c r="K107">
        <v>146</v>
      </c>
      <c r="L107" t="str">
        <f>_xlfn.XLOOKUP(healthcare_messy_data5[[#This Row],[Patient Id]],cleaned_medical!A107:A1106, cleaned_medical!B107:B1106)</f>
        <v>Counseling</v>
      </c>
      <c r="M107" s="3">
        <f>_xlfn.XLOOKUP(healthcare_messy_data5[[#This Row],[Patient Id]],cleaned_medical!A107:A1106,cleaned_medical!C107:C1106)</f>
        <v>43845</v>
      </c>
      <c r="N107" t="str">
        <f>_xlfn.XLOOKUP(healthcare_messy_data5[[#This Row],[Patient Id]],cleaned_medical!A107:A1106, cleaned_medical!D107:D1106)</f>
        <v>Dr. Brown</v>
      </c>
      <c r="O107" s="7">
        <f>_xlfn.XLOOKUP(healthcare_messy_data5[[#This Row],[Patient Id]], cleaned_medical!A107:A1106, cleaned_medical!E107:E1106)</f>
        <v>85.08</v>
      </c>
      <c r="P107" t="s">
        <v>1201</v>
      </c>
      <c r="Q107" s="3">
        <v>43845</v>
      </c>
      <c r="R107" s="7">
        <v>456.65</v>
      </c>
      <c r="S107" t="s">
        <v>1192</v>
      </c>
      <c r="T107" s="5" t="s">
        <v>1191</v>
      </c>
    </row>
    <row r="108" spans="2:20" x14ac:dyDescent="0.3">
      <c r="B108" t="s">
        <v>211</v>
      </c>
      <c r="C108" t="s">
        <v>1240</v>
      </c>
      <c r="D108" s="2">
        <v>46</v>
      </c>
      <c r="E108" s="2" t="s">
        <v>1260</v>
      </c>
      <c r="F108" t="s">
        <v>15</v>
      </c>
      <c r="G108" t="s">
        <v>11</v>
      </c>
      <c r="H108" t="s">
        <v>1157</v>
      </c>
      <c r="I108" s="3">
        <v>43845</v>
      </c>
      <c r="J108" t="s">
        <v>21</v>
      </c>
      <c r="K108">
        <v>220</v>
      </c>
      <c r="L108" t="str">
        <f>_xlfn.XLOOKUP(healthcare_messy_data5[[#This Row],[Patient Id]],cleaned_medical!A108:A1107, cleaned_medical!B108:B1107)</f>
        <v>Surgery</v>
      </c>
      <c r="M108" s="3">
        <f>_xlfn.XLOOKUP(healthcare_messy_data5[[#This Row],[Patient Id]],cleaned_medical!A108:A1107,cleaned_medical!C108:C1107)</f>
        <v>43845</v>
      </c>
      <c r="N108" t="str">
        <f>_xlfn.XLOOKUP(healthcare_messy_data5[[#This Row],[Patient Id]],cleaned_medical!A108:A1107, cleaned_medical!D108:D1107)</f>
        <v>Dr. Lee</v>
      </c>
      <c r="O108" s="7">
        <f>_xlfn.XLOOKUP(healthcare_messy_data5[[#This Row],[Patient Id]], cleaned_medical!A108:A1107, cleaned_medical!E108:E1107)</f>
        <v>125.08</v>
      </c>
      <c r="P108" t="s">
        <v>1193</v>
      </c>
      <c r="Q108" s="3">
        <v>43845</v>
      </c>
      <c r="R108" s="7">
        <v>407.85</v>
      </c>
      <c r="S108" t="s">
        <v>1192</v>
      </c>
      <c r="T108" s="5" t="s">
        <v>1200</v>
      </c>
    </row>
    <row r="109" spans="2:20" x14ac:dyDescent="0.3">
      <c r="B109" t="s">
        <v>212</v>
      </c>
      <c r="C109" t="s">
        <v>213</v>
      </c>
      <c r="D109" s="2">
        <v>25</v>
      </c>
      <c r="E109" s="2" t="s">
        <v>1259</v>
      </c>
      <c r="F109" t="s">
        <v>10</v>
      </c>
      <c r="G109" t="s">
        <v>20</v>
      </c>
      <c r="H109" t="s">
        <v>1157</v>
      </c>
      <c r="I109" s="3">
        <v>43845</v>
      </c>
      <c r="J109" t="s">
        <v>1153</v>
      </c>
      <c r="K109">
        <v>220</v>
      </c>
      <c r="L109" t="str">
        <f>_xlfn.XLOOKUP(healthcare_messy_data5[[#This Row],[Patient Id]],cleaned_medical!A109:A1108, cleaned_medical!B109:B1108)</f>
        <v>Medication</v>
      </c>
      <c r="M109" s="3">
        <f>_xlfn.XLOOKUP(healthcare_messy_data5[[#This Row],[Patient Id]],cleaned_medical!A109:A1108,cleaned_medical!C109:C1108)</f>
        <v>43845</v>
      </c>
      <c r="N109" t="str">
        <f>_xlfn.XLOOKUP(healthcare_messy_data5[[#This Row],[Patient Id]],cleaned_medical!A109:A1108, cleaned_medical!D109:D1108)</f>
        <v>Dr. Smith</v>
      </c>
      <c r="O109" s="7">
        <f>_xlfn.XLOOKUP(healthcare_messy_data5[[#This Row],[Patient Id]], cleaned_medical!A109:A1108, cleaned_medical!E109:E1108)</f>
        <v>188.36</v>
      </c>
      <c r="P109" t="s">
        <v>1201</v>
      </c>
      <c r="Q109" s="3">
        <v>43845</v>
      </c>
      <c r="R109" s="7">
        <v>491.47</v>
      </c>
      <c r="S109" t="s">
        <v>1197</v>
      </c>
      <c r="T109" s="5" t="s">
        <v>1199</v>
      </c>
    </row>
    <row r="110" spans="2:20" x14ac:dyDescent="0.3">
      <c r="B110" t="s">
        <v>214</v>
      </c>
      <c r="C110" t="s">
        <v>215</v>
      </c>
      <c r="D110" s="2">
        <v>40</v>
      </c>
      <c r="E110" s="2" t="s">
        <v>1260</v>
      </c>
      <c r="F110" t="s">
        <v>10</v>
      </c>
      <c r="G110" t="s">
        <v>16</v>
      </c>
      <c r="H110" t="s">
        <v>1155</v>
      </c>
      <c r="I110" s="3">
        <v>43881</v>
      </c>
      <c r="J110" t="s">
        <v>12</v>
      </c>
      <c r="K110">
        <v>146</v>
      </c>
      <c r="L110" t="str">
        <f>_xlfn.XLOOKUP(healthcare_messy_data5[[#This Row],[Patient Id]],cleaned_medical!A110:A1109, cleaned_medical!B110:B1109)</f>
        <v>Lifestyle Modification</v>
      </c>
      <c r="M110" s="3">
        <f>_xlfn.XLOOKUP(healthcare_messy_data5[[#This Row],[Patient Id]],cleaned_medical!A110:A1109,cleaned_medical!C110:C1109)</f>
        <v>43881</v>
      </c>
      <c r="N110" t="str">
        <f>_xlfn.XLOOKUP(healthcare_messy_data5[[#This Row],[Patient Id]],cleaned_medical!A110:A1109, cleaned_medical!D110:D1109)</f>
        <v>Dr. Johnson</v>
      </c>
      <c r="O110" s="7">
        <f>_xlfn.XLOOKUP(healthcare_messy_data5[[#This Row],[Patient Id]], cleaned_medical!A110:A1109, cleaned_medical!E110:E1109)</f>
        <v>51.59</v>
      </c>
      <c r="P110" t="s">
        <v>1202</v>
      </c>
      <c r="Q110" s="3">
        <v>43881</v>
      </c>
      <c r="R110" s="7">
        <v>198.15</v>
      </c>
      <c r="S110" t="s">
        <v>1197</v>
      </c>
      <c r="T110" s="5" t="s">
        <v>1191</v>
      </c>
    </row>
    <row r="111" spans="2:20" x14ac:dyDescent="0.3">
      <c r="B111" t="s">
        <v>216</v>
      </c>
      <c r="C111" t="s">
        <v>217</v>
      </c>
      <c r="D111" s="2">
        <v>70</v>
      </c>
      <c r="E111" s="2" t="s">
        <v>1262</v>
      </c>
      <c r="F111" t="s">
        <v>15</v>
      </c>
      <c r="G111" t="s">
        <v>20</v>
      </c>
      <c r="H111" t="s">
        <v>1157</v>
      </c>
      <c r="I111" s="3">
        <v>43881</v>
      </c>
      <c r="J111" t="s">
        <v>12</v>
      </c>
      <c r="K111">
        <v>146</v>
      </c>
      <c r="L111" t="str">
        <f>_xlfn.XLOOKUP(healthcare_messy_data5[[#This Row],[Patient Id]],cleaned_medical!A111:A1110, cleaned_medical!B111:B1110)</f>
        <v>Medication</v>
      </c>
      <c r="M111" s="3">
        <f>_xlfn.XLOOKUP(healthcare_messy_data5[[#This Row],[Patient Id]],cleaned_medical!A111:A1110,cleaned_medical!C111:C1110)</f>
        <v>43881</v>
      </c>
      <c r="N111" t="str">
        <f>_xlfn.XLOOKUP(healthcare_messy_data5[[#This Row],[Patient Id]],cleaned_medical!A111:A1110, cleaned_medical!D111:D1110)</f>
        <v>Dr. Patel</v>
      </c>
      <c r="O111" s="7">
        <f>_xlfn.XLOOKUP(healthcare_messy_data5[[#This Row],[Patient Id]], cleaned_medical!A111:A1110, cleaned_medical!E111:E1110)</f>
        <v>152.85</v>
      </c>
      <c r="P111" t="s">
        <v>1193</v>
      </c>
      <c r="Q111" s="3">
        <v>43881</v>
      </c>
      <c r="R111" s="7">
        <v>227.02</v>
      </c>
      <c r="S111" t="s">
        <v>1197</v>
      </c>
      <c r="T111" s="5" t="s">
        <v>1194</v>
      </c>
    </row>
    <row r="112" spans="2:20" x14ac:dyDescent="0.3">
      <c r="B112" t="s">
        <v>218</v>
      </c>
      <c r="C112" t="s">
        <v>219</v>
      </c>
      <c r="D112" s="2">
        <v>70</v>
      </c>
      <c r="E112" s="2" t="s">
        <v>1262</v>
      </c>
      <c r="F112" t="s">
        <v>15</v>
      </c>
      <c r="G112" t="s">
        <v>11</v>
      </c>
      <c r="H112" t="s">
        <v>1157</v>
      </c>
      <c r="I112" s="3">
        <v>43800</v>
      </c>
      <c r="J112" t="s">
        <v>40</v>
      </c>
      <c r="K112">
        <v>146</v>
      </c>
      <c r="L112" t="str">
        <f>_xlfn.XLOOKUP(healthcare_messy_data5[[#This Row],[Patient Id]],cleaned_medical!A112:A1111, cleaned_medical!B112:B1111)</f>
        <v>Surgery</v>
      </c>
      <c r="M112" s="3">
        <f>_xlfn.XLOOKUP(healthcare_messy_data5[[#This Row],[Patient Id]],cleaned_medical!A112:A1111,cleaned_medical!C112:C1111)</f>
        <v>43800</v>
      </c>
      <c r="N112" t="str">
        <f>_xlfn.XLOOKUP(healthcare_messy_data5[[#This Row],[Patient Id]],cleaned_medical!A112:A1111, cleaned_medical!D112:D1111)</f>
        <v>Dr. Johnson</v>
      </c>
      <c r="O112" s="7">
        <f>_xlfn.XLOOKUP(healthcare_messy_data5[[#This Row],[Patient Id]], cleaned_medical!A112:A1111, cleaned_medical!E112:E1111)</f>
        <v>122.05</v>
      </c>
      <c r="P112" t="s">
        <v>1202</v>
      </c>
      <c r="Q112" s="3">
        <v>43800</v>
      </c>
      <c r="R112" s="7">
        <v>275.49</v>
      </c>
      <c r="S112" t="s">
        <v>1197</v>
      </c>
      <c r="T112" s="5" t="s">
        <v>1199</v>
      </c>
    </row>
    <row r="113" spans="2:20" x14ac:dyDescent="0.3">
      <c r="B113" t="s">
        <v>220</v>
      </c>
      <c r="C113" t="s">
        <v>221</v>
      </c>
      <c r="D113" s="2">
        <v>35</v>
      </c>
      <c r="E113" s="2" t="s">
        <v>1261</v>
      </c>
      <c r="F113" t="s">
        <v>15</v>
      </c>
      <c r="G113" t="s">
        <v>20</v>
      </c>
      <c r="H113" t="s">
        <v>1156</v>
      </c>
      <c r="I113" s="3">
        <v>43845</v>
      </c>
      <c r="J113" t="s">
        <v>17</v>
      </c>
      <c r="K113">
        <v>220</v>
      </c>
      <c r="L113" t="str">
        <f>_xlfn.XLOOKUP(healthcare_messy_data5[[#This Row],[Patient Id]],cleaned_medical!A113:A1112, cleaned_medical!B113:B1112)</f>
        <v>Medication</v>
      </c>
      <c r="M113" s="3">
        <f>_xlfn.XLOOKUP(healthcare_messy_data5[[#This Row],[Patient Id]],cleaned_medical!A113:A1112,cleaned_medical!C113:C1112)</f>
        <v>43845</v>
      </c>
      <c r="N113" t="str">
        <f>_xlfn.XLOOKUP(healthcare_messy_data5[[#This Row],[Patient Id]],cleaned_medical!A113:A1112, cleaned_medical!D113:D1112)</f>
        <v>Dr. Johnson</v>
      </c>
      <c r="O113" s="7">
        <f>_xlfn.XLOOKUP(healthcare_messy_data5[[#This Row],[Patient Id]], cleaned_medical!A113:A1112, cleaned_medical!E113:E1112)</f>
        <v>95.97</v>
      </c>
      <c r="P113" t="s">
        <v>1196</v>
      </c>
      <c r="Q113" s="3">
        <v>43845</v>
      </c>
      <c r="R113" s="7">
        <v>359.98</v>
      </c>
      <c r="S113" t="s">
        <v>1197</v>
      </c>
      <c r="T113" s="5" t="s">
        <v>1199</v>
      </c>
    </row>
    <row r="114" spans="2:20" x14ac:dyDescent="0.3">
      <c r="B114" t="s">
        <v>222</v>
      </c>
      <c r="C114" t="s">
        <v>223</v>
      </c>
      <c r="D114" s="2">
        <v>46</v>
      </c>
      <c r="E114" s="2" t="s">
        <v>1260</v>
      </c>
      <c r="F114" t="s">
        <v>15</v>
      </c>
      <c r="G114" t="s">
        <v>1272</v>
      </c>
      <c r="H114" t="s">
        <v>1154</v>
      </c>
      <c r="I114" s="3">
        <v>43549</v>
      </c>
      <c r="J114" t="s">
        <v>12</v>
      </c>
      <c r="K114">
        <v>146</v>
      </c>
      <c r="L114" t="str">
        <f>_xlfn.XLOOKUP(healthcare_messy_data5[[#This Row],[Patient Id]],cleaned_medical!A114:A1113, cleaned_medical!B114:B1113)</f>
        <v>Counseling</v>
      </c>
      <c r="M114" s="3">
        <f>_xlfn.XLOOKUP(healthcare_messy_data5[[#This Row],[Patient Id]],cleaned_medical!A114:A1113,cleaned_medical!C114:C1113)</f>
        <v>43549</v>
      </c>
      <c r="N114" t="str">
        <f>_xlfn.XLOOKUP(healthcare_messy_data5[[#This Row],[Patient Id]],cleaned_medical!A114:A1113, cleaned_medical!D114:D1113)</f>
        <v>Dr. Williams</v>
      </c>
      <c r="O114" s="7">
        <f>_xlfn.XLOOKUP(healthcare_messy_data5[[#This Row],[Patient Id]], cleaned_medical!A114:A1113, cleaned_medical!E114:E1113)</f>
        <v>21.2</v>
      </c>
      <c r="P114" t="s">
        <v>1167</v>
      </c>
      <c r="Q114" s="3">
        <v>43549</v>
      </c>
      <c r="R114" s="7">
        <v>413.77</v>
      </c>
      <c r="S114" t="s">
        <v>1195</v>
      </c>
      <c r="T114" s="5" t="s">
        <v>1194</v>
      </c>
    </row>
    <row r="115" spans="2:20" x14ac:dyDescent="0.3">
      <c r="B115" t="s">
        <v>224</v>
      </c>
      <c r="C115" t="s">
        <v>225</v>
      </c>
      <c r="D115" s="2">
        <v>25</v>
      </c>
      <c r="E115" s="2" t="s">
        <v>1259</v>
      </c>
      <c r="F115" t="s">
        <v>10</v>
      </c>
      <c r="G115" t="s">
        <v>1272</v>
      </c>
      <c r="H115" t="s">
        <v>1155</v>
      </c>
      <c r="I115" s="3">
        <v>43800</v>
      </c>
      <c r="J115" t="s">
        <v>21</v>
      </c>
      <c r="K115">
        <v>200</v>
      </c>
      <c r="L115" t="str">
        <f>_xlfn.XLOOKUP(healthcare_messy_data5[[#This Row],[Patient Id]],cleaned_medical!A115:A1114, cleaned_medical!B115:B1114)</f>
        <v>Lifestyle Modification</v>
      </c>
      <c r="M115" s="3">
        <f>_xlfn.XLOOKUP(healthcare_messy_data5[[#This Row],[Patient Id]],cleaned_medical!A115:A1114,cleaned_medical!C115:C1114)</f>
        <v>43800</v>
      </c>
      <c r="N115" t="str">
        <f>_xlfn.XLOOKUP(healthcare_messy_data5[[#This Row],[Patient Id]],cleaned_medical!A115:A1114, cleaned_medical!D115:D1114)</f>
        <v>Dr. Lee</v>
      </c>
      <c r="O115" s="7">
        <f>_xlfn.XLOOKUP(healthcare_messy_data5[[#This Row],[Patient Id]], cleaned_medical!A115:A1114, cleaned_medical!E115:E1114)</f>
        <v>73.790000000000006</v>
      </c>
      <c r="P115" t="s">
        <v>1193</v>
      </c>
      <c r="Q115" s="3">
        <v>43800</v>
      </c>
      <c r="R115" s="7">
        <v>212.49</v>
      </c>
      <c r="S115" t="s">
        <v>1197</v>
      </c>
      <c r="T115" s="5" t="s">
        <v>1200</v>
      </c>
    </row>
    <row r="116" spans="2:20" x14ac:dyDescent="0.3">
      <c r="B116" t="s">
        <v>226</v>
      </c>
      <c r="C116" t="s">
        <v>227</v>
      </c>
      <c r="D116" s="2">
        <v>60</v>
      </c>
      <c r="E116" s="2" t="s">
        <v>1262</v>
      </c>
      <c r="F116" t="s">
        <v>10</v>
      </c>
      <c r="G116" t="s">
        <v>20</v>
      </c>
      <c r="H116" t="s">
        <v>1155</v>
      </c>
      <c r="I116" s="3">
        <v>43845</v>
      </c>
      <c r="J116" t="s">
        <v>17</v>
      </c>
      <c r="K116">
        <v>220</v>
      </c>
      <c r="L116" t="str">
        <f>_xlfn.XLOOKUP(healthcare_messy_data5[[#This Row],[Patient Id]],cleaned_medical!A116:A1115, cleaned_medical!B116:B1115)</f>
        <v>Dietary Changes</v>
      </c>
      <c r="M116" s="3">
        <f>_xlfn.XLOOKUP(healthcare_messy_data5[[#This Row],[Patient Id]],cleaned_medical!A116:A1115,cleaned_medical!C116:C1115)</f>
        <v>43845</v>
      </c>
      <c r="N116" t="str">
        <f>_xlfn.XLOOKUP(healthcare_messy_data5[[#This Row],[Patient Id]],cleaned_medical!A116:A1115, cleaned_medical!D116:D1115)</f>
        <v>Dr. Brown</v>
      </c>
      <c r="O116" s="7">
        <f>_xlfn.XLOOKUP(healthcare_messy_data5[[#This Row],[Patient Id]], cleaned_medical!A116:A1115, cleaned_medical!E116:E1115)</f>
        <v>46.51</v>
      </c>
      <c r="P116" t="s">
        <v>1202</v>
      </c>
      <c r="Q116" s="3">
        <v>43845</v>
      </c>
      <c r="R116" s="7">
        <v>149.31</v>
      </c>
      <c r="S116" t="s">
        <v>1192</v>
      </c>
      <c r="T116" s="5" t="s">
        <v>1194</v>
      </c>
    </row>
    <row r="117" spans="2:20" x14ac:dyDescent="0.3">
      <c r="B117" t="s">
        <v>228</v>
      </c>
      <c r="C117" t="s">
        <v>229</v>
      </c>
      <c r="D117" s="2">
        <v>35</v>
      </c>
      <c r="E117" s="2" t="s">
        <v>1261</v>
      </c>
      <c r="F117" t="s">
        <v>15</v>
      </c>
      <c r="G117" t="s">
        <v>16</v>
      </c>
      <c r="H117" t="s">
        <v>1155</v>
      </c>
      <c r="I117" s="3">
        <v>43845</v>
      </c>
      <c r="J117" t="s">
        <v>17</v>
      </c>
      <c r="K117">
        <v>200</v>
      </c>
      <c r="L117" t="str">
        <f>_xlfn.XLOOKUP(healthcare_messy_data5[[#This Row],[Patient Id]],cleaned_medical!A117:A1116, cleaned_medical!B117:B1116)</f>
        <v>Medication</v>
      </c>
      <c r="M117" s="3">
        <f>_xlfn.XLOOKUP(healthcare_messy_data5[[#This Row],[Patient Id]],cleaned_medical!A117:A1116,cleaned_medical!C117:C1116)</f>
        <v>43845</v>
      </c>
      <c r="N117" t="str">
        <f>_xlfn.XLOOKUP(healthcare_messy_data5[[#This Row],[Patient Id]],cleaned_medical!A117:A1116, cleaned_medical!D117:D1116)</f>
        <v>Dr. Patel</v>
      </c>
      <c r="O117" s="7">
        <f>_xlfn.XLOOKUP(healthcare_messy_data5[[#This Row],[Patient Id]], cleaned_medical!A117:A1116, cleaned_medical!E117:E1116)</f>
        <v>110.32</v>
      </c>
      <c r="P117" t="s">
        <v>1202</v>
      </c>
      <c r="Q117" s="3">
        <v>43845</v>
      </c>
      <c r="R117" s="7">
        <v>352.45</v>
      </c>
      <c r="S117" t="s">
        <v>1197</v>
      </c>
      <c r="T117" s="5" t="s">
        <v>1194</v>
      </c>
    </row>
    <row r="118" spans="2:20" x14ac:dyDescent="0.3">
      <c r="B118" t="s">
        <v>230</v>
      </c>
      <c r="C118" t="s">
        <v>1241</v>
      </c>
      <c r="D118" s="2">
        <v>40</v>
      </c>
      <c r="E118" s="2" t="s">
        <v>1260</v>
      </c>
      <c r="F118" t="s">
        <v>15</v>
      </c>
      <c r="G118" t="s">
        <v>16</v>
      </c>
      <c r="H118" t="s">
        <v>1156</v>
      </c>
      <c r="I118" s="3">
        <v>43881</v>
      </c>
      <c r="J118" t="s">
        <v>1153</v>
      </c>
      <c r="K118">
        <v>180</v>
      </c>
      <c r="L118" t="str">
        <f>_xlfn.XLOOKUP(healthcare_messy_data5[[#This Row],[Patient Id]],cleaned_medical!A118:A1117, cleaned_medical!B118:B1117)</f>
        <v>Lifestyle Modification</v>
      </c>
      <c r="M118" s="3">
        <f>_xlfn.XLOOKUP(healthcare_messy_data5[[#This Row],[Patient Id]],cleaned_medical!A118:A1117,cleaned_medical!C118:C1117)</f>
        <v>43881</v>
      </c>
      <c r="N118" t="str">
        <f>_xlfn.XLOOKUP(healthcare_messy_data5[[#This Row],[Patient Id]],cleaned_medical!A118:A1117, cleaned_medical!D118:D1117)</f>
        <v>Dr. Johnson</v>
      </c>
      <c r="O118" s="7">
        <f>_xlfn.XLOOKUP(healthcare_messy_data5[[#This Row],[Patient Id]], cleaned_medical!A118:A1117, cleaned_medical!E118:E1117)</f>
        <v>86.75</v>
      </c>
      <c r="P118" t="s">
        <v>1196</v>
      </c>
      <c r="Q118" s="3">
        <v>43881</v>
      </c>
      <c r="R118" s="7">
        <v>208.82</v>
      </c>
      <c r="S118" t="s">
        <v>1197</v>
      </c>
      <c r="T118" s="5" t="s">
        <v>1200</v>
      </c>
    </row>
    <row r="119" spans="2:20" x14ac:dyDescent="0.3">
      <c r="B119" t="s">
        <v>231</v>
      </c>
      <c r="C119" t="s">
        <v>232</v>
      </c>
      <c r="D119" s="2">
        <v>40</v>
      </c>
      <c r="E119" s="2" t="s">
        <v>1260</v>
      </c>
      <c r="F119" t="s">
        <v>10</v>
      </c>
      <c r="G119" t="s">
        <v>16</v>
      </c>
      <c r="H119" t="s">
        <v>1157</v>
      </c>
      <c r="I119" s="3">
        <v>43800</v>
      </c>
      <c r="J119" t="s">
        <v>12</v>
      </c>
      <c r="K119">
        <v>220</v>
      </c>
      <c r="L119" t="str">
        <f>_xlfn.XLOOKUP(healthcare_messy_data5[[#This Row],[Patient Id]],cleaned_medical!A119:A1118, cleaned_medical!B119:B1118)</f>
        <v>Lifestyle Modification</v>
      </c>
      <c r="M119" s="3">
        <f>_xlfn.XLOOKUP(healthcare_messy_data5[[#This Row],[Patient Id]],cleaned_medical!A119:A1118,cleaned_medical!C119:C1118)</f>
        <v>43800</v>
      </c>
      <c r="N119" t="str">
        <f>_xlfn.XLOOKUP(healthcare_messy_data5[[#This Row],[Patient Id]],cleaned_medical!A119:A1118, cleaned_medical!D119:D1118)</f>
        <v>Dr. Patel</v>
      </c>
      <c r="O119" s="7">
        <f>_xlfn.XLOOKUP(healthcare_messy_data5[[#This Row],[Patient Id]], cleaned_medical!A119:A1118, cleaned_medical!E119:E1118)</f>
        <v>52.06</v>
      </c>
      <c r="P119" t="s">
        <v>1201</v>
      </c>
      <c r="Q119" s="3">
        <v>43800</v>
      </c>
      <c r="R119" s="7">
        <v>188.42</v>
      </c>
      <c r="S119" t="s">
        <v>1195</v>
      </c>
      <c r="T119" s="5" t="s">
        <v>1200</v>
      </c>
    </row>
    <row r="120" spans="2:20" x14ac:dyDescent="0.3">
      <c r="B120" t="s">
        <v>233</v>
      </c>
      <c r="C120" t="s">
        <v>234</v>
      </c>
      <c r="D120" s="2">
        <v>35</v>
      </c>
      <c r="E120" s="2" t="s">
        <v>1261</v>
      </c>
      <c r="F120" t="s">
        <v>15</v>
      </c>
      <c r="G120" t="s">
        <v>20</v>
      </c>
      <c r="H120" t="s">
        <v>1154</v>
      </c>
      <c r="I120" s="3">
        <v>43845</v>
      </c>
      <c r="J120" t="s">
        <v>1153</v>
      </c>
      <c r="K120">
        <v>180</v>
      </c>
      <c r="L120" t="str">
        <f>_xlfn.XLOOKUP(healthcare_messy_data5[[#This Row],[Patient Id]],cleaned_medical!A120:A1119, cleaned_medical!B120:B1119)</f>
        <v>Counseling</v>
      </c>
      <c r="M120" s="3">
        <f>_xlfn.XLOOKUP(healthcare_messy_data5[[#This Row],[Patient Id]],cleaned_medical!A120:A1119,cleaned_medical!C120:C1119)</f>
        <v>43845</v>
      </c>
      <c r="N120" t="str">
        <f>_xlfn.XLOOKUP(healthcare_messy_data5[[#This Row],[Patient Id]],cleaned_medical!A120:A1119, cleaned_medical!D120:D1119)</f>
        <v>Dr. Lee</v>
      </c>
      <c r="O120" s="7">
        <f>_xlfn.XLOOKUP(healthcare_messy_data5[[#This Row],[Patient Id]], cleaned_medical!A120:A1119, cleaned_medical!E120:E1119)</f>
        <v>132.69999999999999</v>
      </c>
      <c r="P120" t="s">
        <v>1167</v>
      </c>
      <c r="Q120" s="3">
        <v>43845</v>
      </c>
      <c r="R120" s="7">
        <v>326.51</v>
      </c>
      <c r="S120" t="s">
        <v>1197</v>
      </c>
      <c r="T120" s="5" t="s">
        <v>1194</v>
      </c>
    </row>
    <row r="121" spans="2:20" x14ac:dyDescent="0.3">
      <c r="B121" t="s">
        <v>235</v>
      </c>
      <c r="C121" t="s">
        <v>236</v>
      </c>
      <c r="D121" s="2">
        <v>70</v>
      </c>
      <c r="E121" s="2" t="s">
        <v>1262</v>
      </c>
      <c r="F121" t="s">
        <v>15</v>
      </c>
      <c r="G121" t="s">
        <v>16</v>
      </c>
      <c r="H121" t="s">
        <v>1272</v>
      </c>
      <c r="I121" s="3">
        <v>43845</v>
      </c>
      <c r="J121" t="s">
        <v>12</v>
      </c>
      <c r="K121">
        <v>146</v>
      </c>
      <c r="L121" t="str">
        <f>_xlfn.XLOOKUP(healthcare_messy_data5[[#This Row],[Patient Id]],cleaned_medical!A121:A1120, cleaned_medical!B121:B1120)</f>
        <v>Dietary Changes</v>
      </c>
      <c r="M121" s="3">
        <f>_xlfn.XLOOKUP(healthcare_messy_data5[[#This Row],[Patient Id]],cleaned_medical!A121:A1120,cleaned_medical!C121:C1120)</f>
        <v>43845</v>
      </c>
      <c r="N121" t="str">
        <f>_xlfn.XLOOKUP(healthcare_messy_data5[[#This Row],[Patient Id]],cleaned_medical!A121:A1120, cleaned_medical!D121:D1120)</f>
        <v>Dr. Lee</v>
      </c>
      <c r="O121" s="7">
        <f>_xlfn.XLOOKUP(healthcare_messy_data5[[#This Row],[Patient Id]], cleaned_medical!A121:A1120, cleaned_medical!E121:E1120)</f>
        <v>138</v>
      </c>
      <c r="P121" t="s">
        <v>1198</v>
      </c>
      <c r="Q121" s="3">
        <v>43845</v>
      </c>
      <c r="R121" s="7">
        <v>443.47</v>
      </c>
      <c r="S121" t="s">
        <v>1197</v>
      </c>
      <c r="T121" s="5" t="s">
        <v>1194</v>
      </c>
    </row>
    <row r="122" spans="2:20" x14ac:dyDescent="0.3">
      <c r="B122" t="s">
        <v>237</v>
      </c>
      <c r="C122" t="s">
        <v>238</v>
      </c>
      <c r="D122" s="2">
        <v>40</v>
      </c>
      <c r="E122" s="2" t="s">
        <v>1260</v>
      </c>
      <c r="F122" t="s">
        <v>15</v>
      </c>
      <c r="G122" t="s">
        <v>11</v>
      </c>
      <c r="H122" t="s">
        <v>1157</v>
      </c>
      <c r="I122" s="3">
        <v>43800</v>
      </c>
      <c r="J122" t="s">
        <v>40</v>
      </c>
      <c r="K122">
        <v>146</v>
      </c>
      <c r="L122" t="str">
        <f>_xlfn.XLOOKUP(healthcare_messy_data5[[#This Row],[Patient Id]],cleaned_medical!A122:A1121, cleaned_medical!B122:B1121)</f>
        <v>Physiotherapy</v>
      </c>
      <c r="M122" s="3">
        <f>_xlfn.XLOOKUP(healthcare_messy_data5[[#This Row],[Patient Id]],cleaned_medical!A122:A1121,cleaned_medical!C122:C1121)</f>
        <v>43800</v>
      </c>
      <c r="N122" t="str">
        <f>_xlfn.XLOOKUP(healthcare_messy_data5[[#This Row],[Patient Id]],cleaned_medical!A122:A1121, cleaned_medical!D122:D1121)</f>
        <v>Dr. Williams</v>
      </c>
      <c r="O122" s="7">
        <f>_xlfn.XLOOKUP(healthcare_messy_data5[[#This Row],[Patient Id]], cleaned_medical!A122:A1121, cleaned_medical!E122:E1121)</f>
        <v>104.16</v>
      </c>
      <c r="P122" t="s">
        <v>1193</v>
      </c>
      <c r="Q122" s="3">
        <v>43800</v>
      </c>
      <c r="R122" s="7">
        <v>375.61</v>
      </c>
      <c r="S122" t="s">
        <v>1197</v>
      </c>
      <c r="T122" s="5" t="s">
        <v>1199</v>
      </c>
    </row>
    <row r="123" spans="2:20" x14ac:dyDescent="0.3">
      <c r="B123" t="s">
        <v>239</v>
      </c>
      <c r="C123" t="s">
        <v>240</v>
      </c>
      <c r="D123" s="2">
        <v>46</v>
      </c>
      <c r="E123" s="2" t="s">
        <v>1260</v>
      </c>
      <c r="F123" t="s">
        <v>15</v>
      </c>
      <c r="G123" t="s">
        <v>1272</v>
      </c>
      <c r="H123" t="s">
        <v>1156</v>
      </c>
      <c r="I123" s="3">
        <v>43549</v>
      </c>
      <c r="J123" t="s">
        <v>1153</v>
      </c>
      <c r="K123">
        <v>160</v>
      </c>
      <c r="L123" t="str">
        <f>_xlfn.XLOOKUP(healthcare_messy_data5[[#This Row],[Patient Id]],cleaned_medical!A123:A1122, cleaned_medical!B123:B1122)</f>
        <v>Medication</v>
      </c>
      <c r="M123" s="3">
        <f>_xlfn.XLOOKUP(healthcare_messy_data5[[#This Row],[Patient Id]],cleaned_medical!A123:A1122,cleaned_medical!C123:C1122)</f>
        <v>43549</v>
      </c>
      <c r="N123" t="str">
        <f>_xlfn.XLOOKUP(healthcare_messy_data5[[#This Row],[Patient Id]],cleaned_medical!A123:A1122, cleaned_medical!D123:D1122)</f>
        <v>Dr. Smith</v>
      </c>
      <c r="O123" s="7">
        <f>_xlfn.XLOOKUP(healthcare_messy_data5[[#This Row],[Patient Id]], cleaned_medical!A123:A1122, cleaned_medical!E123:E1122)</f>
        <v>45.25</v>
      </c>
      <c r="P123" t="s">
        <v>1193</v>
      </c>
      <c r="Q123" s="3">
        <v>43549</v>
      </c>
      <c r="R123" s="7">
        <v>290.17</v>
      </c>
      <c r="S123" t="s">
        <v>1195</v>
      </c>
      <c r="T123" s="5" t="s">
        <v>1199</v>
      </c>
    </row>
    <row r="124" spans="2:20" x14ac:dyDescent="0.3">
      <c r="B124" t="s">
        <v>241</v>
      </c>
      <c r="C124" t="s">
        <v>242</v>
      </c>
      <c r="D124" s="2">
        <v>25</v>
      </c>
      <c r="E124" s="2" t="s">
        <v>1259</v>
      </c>
      <c r="F124" t="s">
        <v>15</v>
      </c>
      <c r="G124" t="s">
        <v>11</v>
      </c>
      <c r="H124" t="s">
        <v>1157</v>
      </c>
      <c r="I124" s="3">
        <v>43800</v>
      </c>
      <c r="J124" t="s">
        <v>1153</v>
      </c>
      <c r="K124">
        <v>146</v>
      </c>
      <c r="L124" t="str">
        <f>_xlfn.XLOOKUP(healthcare_messy_data5[[#This Row],[Patient Id]],cleaned_medical!A124:A1123, cleaned_medical!B124:B1123)</f>
        <v>Medication</v>
      </c>
      <c r="M124" s="3">
        <f>_xlfn.XLOOKUP(healthcare_messy_data5[[#This Row],[Patient Id]],cleaned_medical!A124:A1123,cleaned_medical!C124:C1123)</f>
        <v>43800</v>
      </c>
      <c r="N124" t="str">
        <f>_xlfn.XLOOKUP(healthcare_messy_data5[[#This Row],[Patient Id]],cleaned_medical!A124:A1123, cleaned_medical!D124:D1123)</f>
        <v>Dr. Brown</v>
      </c>
      <c r="O124" s="7">
        <f>_xlfn.XLOOKUP(healthcare_messy_data5[[#This Row],[Patient Id]], cleaned_medical!A124:A1123, cleaned_medical!E124:E1123)</f>
        <v>138.5</v>
      </c>
      <c r="P124" t="s">
        <v>1193</v>
      </c>
      <c r="Q124" s="3">
        <v>43800</v>
      </c>
      <c r="R124" s="7">
        <v>81.94</v>
      </c>
      <c r="S124" t="s">
        <v>1197</v>
      </c>
      <c r="T124" s="5" t="s">
        <v>1194</v>
      </c>
    </row>
    <row r="125" spans="2:20" x14ac:dyDescent="0.3">
      <c r="B125" t="s">
        <v>243</v>
      </c>
      <c r="C125" t="s">
        <v>244</v>
      </c>
      <c r="D125" s="2">
        <v>46</v>
      </c>
      <c r="E125" s="2" t="s">
        <v>1260</v>
      </c>
      <c r="F125" t="s">
        <v>15</v>
      </c>
      <c r="G125" t="s">
        <v>16</v>
      </c>
      <c r="H125" t="s">
        <v>1157</v>
      </c>
      <c r="I125" s="3">
        <v>43800</v>
      </c>
      <c r="J125" t="s">
        <v>21</v>
      </c>
      <c r="K125">
        <v>180</v>
      </c>
      <c r="L125" t="str">
        <f>_xlfn.XLOOKUP(healthcare_messy_data5[[#This Row],[Patient Id]],cleaned_medical!A125:A1124, cleaned_medical!B125:B1124)</f>
        <v>Lifestyle Modification</v>
      </c>
      <c r="M125" s="3">
        <f>_xlfn.XLOOKUP(healthcare_messy_data5[[#This Row],[Patient Id]],cleaned_medical!A125:A1124,cleaned_medical!C125:C1124)</f>
        <v>43800</v>
      </c>
      <c r="N125" t="str">
        <f>_xlfn.XLOOKUP(healthcare_messy_data5[[#This Row],[Patient Id]],cleaned_medical!A125:A1124, cleaned_medical!D125:D1124)</f>
        <v>Dr. Brown</v>
      </c>
      <c r="O125" s="7">
        <f>_xlfn.XLOOKUP(healthcare_messy_data5[[#This Row],[Patient Id]], cleaned_medical!A125:A1124, cleaned_medical!E125:E1124)</f>
        <v>198.25</v>
      </c>
      <c r="P125" t="s">
        <v>1196</v>
      </c>
      <c r="Q125" s="3">
        <v>43800</v>
      </c>
      <c r="R125" s="7">
        <v>65.27</v>
      </c>
      <c r="S125" t="s">
        <v>1197</v>
      </c>
      <c r="T125" s="5" t="s">
        <v>1191</v>
      </c>
    </row>
    <row r="126" spans="2:20" x14ac:dyDescent="0.3">
      <c r="B126" t="s">
        <v>245</v>
      </c>
      <c r="C126" t="s">
        <v>246</v>
      </c>
      <c r="D126" s="2">
        <v>40</v>
      </c>
      <c r="E126" s="2" t="s">
        <v>1260</v>
      </c>
      <c r="F126" t="s">
        <v>10</v>
      </c>
      <c r="G126" t="s">
        <v>11</v>
      </c>
      <c r="H126" t="s">
        <v>1156</v>
      </c>
      <c r="I126" s="3">
        <v>43549</v>
      </c>
      <c r="J126" t="s">
        <v>1153</v>
      </c>
      <c r="K126">
        <v>146</v>
      </c>
      <c r="L126" t="str">
        <f>_xlfn.XLOOKUP(healthcare_messy_data5[[#This Row],[Patient Id]],cleaned_medical!A126:A1125, cleaned_medical!B126:B1125)</f>
        <v>Dietary Changes</v>
      </c>
      <c r="M126" s="3">
        <f>_xlfn.XLOOKUP(healthcare_messy_data5[[#This Row],[Patient Id]],cleaned_medical!A126:A1125,cleaned_medical!C126:C1125)</f>
        <v>43549</v>
      </c>
      <c r="N126" t="str">
        <f>_xlfn.XLOOKUP(healthcare_messy_data5[[#This Row],[Patient Id]],cleaned_medical!A126:A1125, cleaned_medical!D126:D1125)</f>
        <v>Dr. Brown</v>
      </c>
      <c r="O126" s="7">
        <f>_xlfn.XLOOKUP(healthcare_messy_data5[[#This Row],[Patient Id]], cleaned_medical!A126:A1125, cleaned_medical!E126:E1125)</f>
        <v>155.75</v>
      </c>
      <c r="P126" t="s">
        <v>1201</v>
      </c>
      <c r="Q126" s="3">
        <v>43549</v>
      </c>
      <c r="R126" s="7">
        <v>295.2</v>
      </c>
      <c r="S126" t="s">
        <v>1192</v>
      </c>
      <c r="T126" s="5" t="s">
        <v>1200</v>
      </c>
    </row>
    <row r="127" spans="2:20" x14ac:dyDescent="0.3">
      <c r="B127" t="s">
        <v>247</v>
      </c>
      <c r="C127" t="s">
        <v>248</v>
      </c>
      <c r="D127" s="2">
        <v>60</v>
      </c>
      <c r="E127" s="2" t="s">
        <v>1262</v>
      </c>
      <c r="F127" t="s">
        <v>10</v>
      </c>
      <c r="G127" t="s">
        <v>16</v>
      </c>
      <c r="H127" t="s">
        <v>1155</v>
      </c>
      <c r="I127" s="3">
        <v>43800</v>
      </c>
      <c r="J127" t="s">
        <v>12</v>
      </c>
      <c r="K127">
        <v>220</v>
      </c>
      <c r="L127" t="str">
        <f>_xlfn.XLOOKUP(healthcare_messy_data5[[#This Row],[Patient Id]],cleaned_medical!A127:A1126, cleaned_medical!B127:B1126)</f>
        <v>Dietary Changes</v>
      </c>
      <c r="M127" s="3">
        <f>_xlfn.XLOOKUP(healthcare_messy_data5[[#This Row],[Patient Id]],cleaned_medical!A127:A1126,cleaned_medical!C127:C1126)</f>
        <v>43800</v>
      </c>
      <c r="N127" t="str">
        <f>_xlfn.XLOOKUP(healthcare_messy_data5[[#This Row],[Patient Id]],cleaned_medical!A127:A1126, cleaned_medical!D127:D1126)</f>
        <v>Dr. Williams</v>
      </c>
      <c r="O127" s="7">
        <f>_xlfn.XLOOKUP(healthcare_messy_data5[[#This Row],[Patient Id]], cleaned_medical!A127:A1126, cleaned_medical!E127:E1126)</f>
        <v>113</v>
      </c>
      <c r="P127" t="s">
        <v>1198</v>
      </c>
      <c r="Q127" s="3">
        <v>43800</v>
      </c>
      <c r="R127" s="7">
        <v>266.24</v>
      </c>
      <c r="S127" t="s">
        <v>1195</v>
      </c>
      <c r="T127" s="5" t="s">
        <v>1194</v>
      </c>
    </row>
    <row r="128" spans="2:20" x14ac:dyDescent="0.3">
      <c r="B128" t="s">
        <v>249</v>
      </c>
      <c r="C128" t="s">
        <v>250</v>
      </c>
      <c r="D128" s="2">
        <v>25</v>
      </c>
      <c r="E128" s="2" t="s">
        <v>1259</v>
      </c>
      <c r="F128" t="s">
        <v>15</v>
      </c>
      <c r="G128" t="s">
        <v>20</v>
      </c>
      <c r="H128" t="s">
        <v>1155</v>
      </c>
      <c r="I128" s="3">
        <v>43845</v>
      </c>
      <c r="J128" t="s">
        <v>21</v>
      </c>
      <c r="K128">
        <v>146</v>
      </c>
      <c r="L128" t="str">
        <f>_xlfn.XLOOKUP(healthcare_messy_data5[[#This Row],[Patient Id]],cleaned_medical!A128:A1127, cleaned_medical!B128:B1127)</f>
        <v>Dietary Changes</v>
      </c>
      <c r="M128" s="3">
        <f>_xlfn.XLOOKUP(healthcare_messy_data5[[#This Row],[Patient Id]],cleaned_medical!A128:A1127,cleaned_medical!C128:C1127)</f>
        <v>43845</v>
      </c>
      <c r="N128" t="str">
        <f>_xlfn.XLOOKUP(healthcare_messy_data5[[#This Row],[Patient Id]],cleaned_medical!A128:A1127, cleaned_medical!D128:D1127)</f>
        <v>Dr. Brown</v>
      </c>
      <c r="O128" s="7">
        <f>_xlfn.XLOOKUP(healthcare_messy_data5[[#This Row],[Patient Id]], cleaned_medical!A128:A1127, cleaned_medical!E128:E1127)</f>
        <v>82.58</v>
      </c>
      <c r="P128" t="s">
        <v>1167</v>
      </c>
      <c r="Q128" s="3">
        <v>43845</v>
      </c>
      <c r="R128" s="7">
        <v>81.099999999999994</v>
      </c>
      <c r="S128" t="s">
        <v>1195</v>
      </c>
      <c r="T128" s="5" t="s">
        <v>1199</v>
      </c>
    </row>
    <row r="129" spans="2:20" x14ac:dyDescent="0.3">
      <c r="B129" t="s">
        <v>251</v>
      </c>
      <c r="C129" t="s">
        <v>252</v>
      </c>
      <c r="D129" s="2">
        <v>25</v>
      </c>
      <c r="E129" s="2" t="s">
        <v>1259</v>
      </c>
      <c r="F129" t="s">
        <v>10</v>
      </c>
      <c r="G129" t="s">
        <v>11</v>
      </c>
      <c r="H129" t="s">
        <v>1154</v>
      </c>
      <c r="I129" s="3">
        <v>43800</v>
      </c>
      <c r="J129" t="s">
        <v>1153</v>
      </c>
      <c r="K129">
        <v>160</v>
      </c>
      <c r="L129" t="str">
        <f>_xlfn.XLOOKUP(healthcare_messy_data5[[#This Row],[Patient Id]],cleaned_medical!A129:A1128, cleaned_medical!B129:B1128)</f>
        <v>Physiotherapy</v>
      </c>
      <c r="M129" s="3">
        <f>_xlfn.XLOOKUP(healthcare_messy_data5[[#This Row],[Patient Id]],cleaned_medical!A129:A1128,cleaned_medical!C129:C1128)</f>
        <v>43800</v>
      </c>
      <c r="N129" t="str">
        <f>_xlfn.XLOOKUP(healthcare_messy_data5[[#This Row],[Patient Id]],cleaned_medical!A129:A1128, cleaned_medical!D129:D1128)</f>
        <v>Dr. Williams</v>
      </c>
      <c r="O129" s="7">
        <f>_xlfn.XLOOKUP(healthcare_messy_data5[[#This Row],[Patient Id]], cleaned_medical!A129:A1128, cleaned_medical!E129:E1128)</f>
        <v>30.96</v>
      </c>
      <c r="P129" t="s">
        <v>1201</v>
      </c>
      <c r="Q129" s="3">
        <v>43800</v>
      </c>
      <c r="R129" s="7">
        <v>112.71</v>
      </c>
      <c r="S129" t="s">
        <v>1197</v>
      </c>
      <c r="T129" s="5" t="s">
        <v>1194</v>
      </c>
    </row>
    <row r="130" spans="2:20" x14ac:dyDescent="0.3">
      <c r="B130" t="s">
        <v>253</v>
      </c>
      <c r="C130" t="s">
        <v>254</v>
      </c>
      <c r="D130" s="2">
        <v>35</v>
      </c>
      <c r="E130" s="2" t="s">
        <v>1261</v>
      </c>
      <c r="F130" t="s">
        <v>15</v>
      </c>
      <c r="G130" t="s">
        <v>20</v>
      </c>
      <c r="H130" t="s">
        <v>1154</v>
      </c>
      <c r="I130" s="3">
        <v>43549</v>
      </c>
      <c r="J130" t="s">
        <v>1153</v>
      </c>
      <c r="K130">
        <v>146</v>
      </c>
      <c r="L130" t="str">
        <f>_xlfn.XLOOKUP(healthcare_messy_data5[[#This Row],[Patient Id]],cleaned_medical!A130:A1129, cleaned_medical!B130:B1129)</f>
        <v>Counseling</v>
      </c>
      <c r="M130" s="3">
        <f>_xlfn.XLOOKUP(healthcare_messy_data5[[#This Row],[Patient Id]],cleaned_medical!A130:A1129,cleaned_medical!C130:C1129)</f>
        <v>43549</v>
      </c>
      <c r="N130" t="str">
        <f>_xlfn.XLOOKUP(healthcare_messy_data5[[#This Row],[Patient Id]],cleaned_medical!A130:A1129, cleaned_medical!D130:D1129)</f>
        <v>Dr. Brown</v>
      </c>
      <c r="O130" s="7">
        <f>_xlfn.XLOOKUP(healthcare_messy_data5[[#This Row],[Patient Id]], cleaned_medical!A130:A1129, cleaned_medical!E130:E1129)</f>
        <v>170.5</v>
      </c>
      <c r="P130" t="s">
        <v>1167</v>
      </c>
      <c r="Q130" s="3">
        <v>43549</v>
      </c>
      <c r="R130" s="7">
        <v>482.22</v>
      </c>
      <c r="S130" t="s">
        <v>1197</v>
      </c>
      <c r="T130" s="5" t="s">
        <v>1199</v>
      </c>
    </row>
    <row r="131" spans="2:20" x14ac:dyDescent="0.3">
      <c r="B131" t="s">
        <v>255</v>
      </c>
      <c r="C131" t="s">
        <v>256</v>
      </c>
      <c r="D131" s="2">
        <v>35</v>
      </c>
      <c r="E131" s="2" t="s">
        <v>1261</v>
      </c>
      <c r="F131" t="s">
        <v>15</v>
      </c>
      <c r="G131" t="s">
        <v>20</v>
      </c>
      <c r="H131" t="s">
        <v>1155</v>
      </c>
      <c r="I131" s="3">
        <v>43195</v>
      </c>
      <c r="J131" t="s">
        <v>40</v>
      </c>
      <c r="K131">
        <v>180</v>
      </c>
      <c r="L131" t="str">
        <f>_xlfn.XLOOKUP(healthcare_messy_data5[[#This Row],[Patient Id]],cleaned_medical!A131:A1130, cleaned_medical!B131:B1130)</f>
        <v>Counseling</v>
      </c>
      <c r="M131" s="3">
        <f>_xlfn.XLOOKUP(healthcare_messy_data5[[#This Row],[Patient Id]],cleaned_medical!A131:A1130,cleaned_medical!C131:C1130)</f>
        <v>43195</v>
      </c>
      <c r="N131" t="str">
        <f>_xlfn.XLOOKUP(healthcare_messy_data5[[#This Row],[Patient Id]],cleaned_medical!A131:A1130, cleaned_medical!D131:D1130)</f>
        <v>Dr. Williams</v>
      </c>
      <c r="O131" s="7">
        <f>_xlfn.XLOOKUP(healthcare_messy_data5[[#This Row],[Patient Id]], cleaned_medical!A131:A1130, cleaned_medical!E131:E1130)</f>
        <v>16.739999999999998</v>
      </c>
      <c r="P131" t="s">
        <v>1193</v>
      </c>
      <c r="Q131" s="3">
        <v>43195</v>
      </c>
      <c r="R131" s="7">
        <v>475.4</v>
      </c>
      <c r="S131" t="s">
        <v>1195</v>
      </c>
      <c r="T131" s="5" t="s">
        <v>1191</v>
      </c>
    </row>
    <row r="132" spans="2:20" x14ac:dyDescent="0.3">
      <c r="B132" t="s">
        <v>257</v>
      </c>
      <c r="C132" t="s">
        <v>1242</v>
      </c>
      <c r="D132" s="2">
        <v>60</v>
      </c>
      <c r="E132" s="2" t="s">
        <v>1262</v>
      </c>
      <c r="F132" t="s">
        <v>15</v>
      </c>
      <c r="G132" t="s">
        <v>27</v>
      </c>
      <c r="H132" t="s">
        <v>1272</v>
      </c>
      <c r="I132" s="3">
        <v>43800</v>
      </c>
      <c r="J132" t="s">
        <v>1153</v>
      </c>
      <c r="K132">
        <v>180</v>
      </c>
      <c r="L132" t="str">
        <f>_xlfn.XLOOKUP(healthcare_messy_data5[[#This Row],[Patient Id]],cleaned_medical!A132:A1131, cleaned_medical!B132:B1131)</f>
        <v>Dietary Changes</v>
      </c>
      <c r="M132" s="3">
        <f>_xlfn.XLOOKUP(healthcare_messy_data5[[#This Row],[Patient Id]],cleaned_medical!A132:A1131,cleaned_medical!C132:C1131)</f>
        <v>43800</v>
      </c>
      <c r="N132" t="str">
        <f>_xlfn.XLOOKUP(healthcare_messy_data5[[#This Row],[Patient Id]],cleaned_medical!A132:A1131, cleaned_medical!D132:D1131)</f>
        <v>Dr. Patel</v>
      </c>
      <c r="O132" s="7">
        <f>_xlfn.XLOOKUP(healthcare_messy_data5[[#This Row],[Patient Id]], cleaned_medical!A132:A1131, cleaned_medical!E132:E1131)</f>
        <v>188.53</v>
      </c>
      <c r="P132" t="s">
        <v>1193</v>
      </c>
      <c r="Q132" s="3">
        <v>43800</v>
      </c>
      <c r="R132" s="7">
        <v>445.09</v>
      </c>
      <c r="S132" t="s">
        <v>1197</v>
      </c>
      <c r="T132" s="5" t="s">
        <v>1199</v>
      </c>
    </row>
    <row r="133" spans="2:20" x14ac:dyDescent="0.3">
      <c r="B133" t="s">
        <v>258</v>
      </c>
      <c r="C133" t="s">
        <v>259</v>
      </c>
      <c r="D133" s="2">
        <v>70</v>
      </c>
      <c r="E133" s="2" t="s">
        <v>1262</v>
      </c>
      <c r="F133" t="s">
        <v>15</v>
      </c>
      <c r="G133" t="s">
        <v>16</v>
      </c>
      <c r="H133" t="s">
        <v>1157</v>
      </c>
      <c r="I133" s="3">
        <v>43881</v>
      </c>
      <c r="J133" t="s">
        <v>17</v>
      </c>
      <c r="K133">
        <v>146</v>
      </c>
      <c r="L133" t="str">
        <f>_xlfn.XLOOKUP(healthcare_messy_data5[[#This Row],[Patient Id]],cleaned_medical!A133:A1132, cleaned_medical!B133:B1132)</f>
        <v>Physiotherapy</v>
      </c>
      <c r="M133" s="3">
        <f>_xlfn.XLOOKUP(healthcare_messy_data5[[#This Row],[Patient Id]],cleaned_medical!A133:A1132,cleaned_medical!C133:C1132)</f>
        <v>43881</v>
      </c>
      <c r="N133" t="str">
        <f>_xlfn.XLOOKUP(healthcare_messy_data5[[#This Row],[Patient Id]],cleaned_medical!A133:A1132, cleaned_medical!D133:D1132)</f>
        <v>Dr. Smith</v>
      </c>
      <c r="O133" s="7">
        <f>_xlfn.XLOOKUP(healthcare_messy_data5[[#This Row],[Patient Id]], cleaned_medical!A133:A1132, cleaned_medical!E133:E1132)</f>
        <v>21.2</v>
      </c>
      <c r="P133" t="s">
        <v>1198</v>
      </c>
      <c r="Q133" s="3">
        <v>43881</v>
      </c>
      <c r="R133" s="7">
        <v>160.22999999999999</v>
      </c>
      <c r="S133" t="s">
        <v>1195</v>
      </c>
      <c r="T133" s="5" t="s">
        <v>1199</v>
      </c>
    </row>
    <row r="134" spans="2:20" x14ac:dyDescent="0.3">
      <c r="B134" t="s">
        <v>260</v>
      </c>
      <c r="C134" t="s">
        <v>1243</v>
      </c>
      <c r="D134" s="2">
        <v>25</v>
      </c>
      <c r="E134" s="2" t="s">
        <v>1259</v>
      </c>
      <c r="F134" t="s">
        <v>15</v>
      </c>
      <c r="G134" t="s">
        <v>1272</v>
      </c>
      <c r="H134" t="s">
        <v>1272</v>
      </c>
      <c r="I134" s="3">
        <v>43845</v>
      </c>
      <c r="J134" t="s">
        <v>21</v>
      </c>
      <c r="K134">
        <v>180</v>
      </c>
      <c r="L134" t="str">
        <f>_xlfn.XLOOKUP(healthcare_messy_data5[[#This Row],[Patient Id]],cleaned_medical!A134:A1133, cleaned_medical!B134:B1133)</f>
        <v>Medication</v>
      </c>
      <c r="M134" s="3">
        <f>_xlfn.XLOOKUP(healthcare_messy_data5[[#This Row],[Patient Id]],cleaned_medical!A134:A1133,cleaned_medical!C134:C1133)</f>
        <v>43845</v>
      </c>
      <c r="N134" t="str">
        <f>_xlfn.XLOOKUP(healthcare_messy_data5[[#This Row],[Patient Id]],cleaned_medical!A134:A1133, cleaned_medical!D134:D1133)</f>
        <v>Dr. Patel</v>
      </c>
      <c r="O134" s="7">
        <f>_xlfn.XLOOKUP(healthcare_messy_data5[[#This Row],[Patient Id]], cleaned_medical!A134:A1133, cleaned_medical!E134:E1133)</f>
        <v>68.97</v>
      </c>
      <c r="P134" t="s">
        <v>1196</v>
      </c>
      <c r="Q134" s="3">
        <v>43845</v>
      </c>
      <c r="R134" s="7">
        <v>418.02</v>
      </c>
      <c r="S134" t="s">
        <v>1195</v>
      </c>
      <c r="T134" s="5" t="s">
        <v>1200</v>
      </c>
    </row>
    <row r="135" spans="2:20" x14ac:dyDescent="0.3">
      <c r="B135" t="s">
        <v>261</v>
      </c>
      <c r="C135" t="s">
        <v>262</v>
      </c>
      <c r="D135" s="2">
        <v>60</v>
      </c>
      <c r="E135" s="2" t="s">
        <v>1262</v>
      </c>
      <c r="F135" t="s">
        <v>15</v>
      </c>
      <c r="G135" t="s">
        <v>16</v>
      </c>
      <c r="H135" t="s">
        <v>1157</v>
      </c>
      <c r="I135" s="3">
        <v>43845</v>
      </c>
      <c r="J135" t="s">
        <v>17</v>
      </c>
      <c r="K135">
        <v>180</v>
      </c>
      <c r="L135" t="str">
        <f>_xlfn.XLOOKUP(healthcare_messy_data5[[#This Row],[Patient Id]],cleaned_medical!A135:A1134, cleaned_medical!B135:B1134)</f>
        <v>Medication</v>
      </c>
      <c r="M135" s="3">
        <f>_xlfn.XLOOKUP(healthcare_messy_data5[[#This Row],[Patient Id]],cleaned_medical!A135:A1134,cleaned_medical!C135:C1134)</f>
        <v>43845</v>
      </c>
      <c r="N135" t="str">
        <f>_xlfn.XLOOKUP(healthcare_messy_data5[[#This Row],[Patient Id]],cleaned_medical!A135:A1134, cleaned_medical!D135:D1134)</f>
        <v>Dr. Brown</v>
      </c>
      <c r="O135" s="7">
        <f>_xlfn.XLOOKUP(healthcare_messy_data5[[#This Row],[Patient Id]], cleaned_medical!A135:A1134, cleaned_medical!E135:E1134)</f>
        <v>72.06</v>
      </c>
      <c r="P135" t="s">
        <v>1193</v>
      </c>
      <c r="Q135" s="3">
        <v>43845</v>
      </c>
      <c r="R135" s="7">
        <v>362.27</v>
      </c>
      <c r="S135" t="s">
        <v>1192</v>
      </c>
      <c r="T135" s="5" t="s">
        <v>1194</v>
      </c>
    </row>
    <row r="136" spans="2:20" x14ac:dyDescent="0.3">
      <c r="B136" t="s">
        <v>263</v>
      </c>
      <c r="C136" t="s">
        <v>264</v>
      </c>
      <c r="D136" s="2">
        <v>35</v>
      </c>
      <c r="E136" s="2" t="s">
        <v>1261</v>
      </c>
      <c r="F136" t="s">
        <v>10</v>
      </c>
      <c r="G136" t="s">
        <v>1272</v>
      </c>
      <c r="H136" t="s">
        <v>1155</v>
      </c>
      <c r="I136" s="3">
        <v>43881</v>
      </c>
      <c r="J136" t="s">
        <v>21</v>
      </c>
      <c r="K136">
        <v>160</v>
      </c>
      <c r="L136" t="str">
        <f>_xlfn.XLOOKUP(healthcare_messy_data5[[#This Row],[Patient Id]],cleaned_medical!A136:A1135, cleaned_medical!B136:B1135)</f>
        <v>Lifestyle Modification</v>
      </c>
      <c r="M136" s="3">
        <f>_xlfn.XLOOKUP(healthcare_messy_data5[[#This Row],[Patient Id]],cleaned_medical!A136:A1135,cleaned_medical!C136:C1135)</f>
        <v>43881</v>
      </c>
      <c r="N136" t="str">
        <f>_xlfn.XLOOKUP(healthcare_messy_data5[[#This Row],[Patient Id]],cleaned_medical!A136:A1135, cleaned_medical!D136:D1135)</f>
        <v>Dr. Brown</v>
      </c>
      <c r="O136" s="7">
        <f>_xlfn.XLOOKUP(healthcare_messy_data5[[#This Row],[Patient Id]], cleaned_medical!A136:A1135, cleaned_medical!E136:E1135)</f>
        <v>71.88</v>
      </c>
      <c r="P136" t="s">
        <v>1196</v>
      </c>
      <c r="Q136" s="3">
        <v>43881</v>
      </c>
      <c r="R136" s="7">
        <v>237.53</v>
      </c>
      <c r="S136" t="s">
        <v>1195</v>
      </c>
      <c r="T136" s="5" t="s">
        <v>1191</v>
      </c>
    </row>
    <row r="137" spans="2:20" x14ac:dyDescent="0.3">
      <c r="B137" t="s">
        <v>265</v>
      </c>
      <c r="C137" t="s">
        <v>266</v>
      </c>
      <c r="D137" s="2">
        <v>35</v>
      </c>
      <c r="E137" s="2" t="s">
        <v>1261</v>
      </c>
      <c r="F137" t="s">
        <v>15</v>
      </c>
      <c r="G137" t="s">
        <v>16</v>
      </c>
      <c r="H137" t="s">
        <v>1154</v>
      </c>
      <c r="I137" s="3">
        <v>43881</v>
      </c>
      <c r="J137" t="s">
        <v>40</v>
      </c>
      <c r="K137">
        <v>220</v>
      </c>
      <c r="L137" t="str">
        <f>_xlfn.XLOOKUP(healthcare_messy_data5[[#This Row],[Patient Id]],cleaned_medical!A137:A1136, cleaned_medical!B137:B1136)</f>
        <v>Medication</v>
      </c>
      <c r="M137" s="3">
        <f>_xlfn.XLOOKUP(healthcare_messy_data5[[#This Row],[Patient Id]],cleaned_medical!A137:A1136,cleaned_medical!C137:C1136)</f>
        <v>43881</v>
      </c>
      <c r="N137" t="str">
        <f>_xlfn.XLOOKUP(healthcare_messy_data5[[#This Row],[Patient Id]],cleaned_medical!A137:A1136, cleaned_medical!D137:D1136)</f>
        <v>Dr. Smith</v>
      </c>
      <c r="O137" s="7">
        <f>_xlfn.XLOOKUP(healthcare_messy_data5[[#This Row],[Patient Id]], cleaned_medical!A137:A1136, cleaned_medical!E137:E1136)</f>
        <v>180.73</v>
      </c>
      <c r="P137" t="s">
        <v>1193</v>
      </c>
      <c r="Q137" s="3">
        <v>43881</v>
      </c>
      <c r="R137" s="7">
        <v>166.38</v>
      </c>
      <c r="S137" t="s">
        <v>1197</v>
      </c>
      <c r="T137" s="5" t="s">
        <v>1194</v>
      </c>
    </row>
    <row r="138" spans="2:20" x14ac:dyDescent="0.3">
      <c r="B138" t="s">
        <v>267</v>
      </c>
      <c r="C138" t="s">
        <v>268</v>
      </c>
      <c r="D138" s="2">
        <v>25</v>
      </c>
      <c r="E138" s="2" t="s">
        <v>1259</v>
      </c>
      <c r="F138" t="s">
        <v>15</v>
      </c>
      <c r="G138" t="s">
        <v>20</v>
      </c>
      <c r="H138" t="s">
        <v>1154</v>
      </c>
      <c r="I138" s="3">
        <v>43800</v>
      </c>
      <c r="J138" t="s">
        <v>1153</v>
      </c>
      <c r="K138">
        <v>160</v>
      </c>
      <c r="L138" t="str">
        <f>_xlfn.XLOOKUP(healthcare_messy_data5[[#This Row],[Patient Id]],cleaned_medical!A138:A1137, cleaned_medical!B138:B1137)</f>
        <v>Medication</v>
      </c>
      <c r="M138" s="3">
        <f>_xlfn.XLOOKUP(healthcare_messy_data5[[#This Row],[Patient Id]],cleaned_medical!A138:A1137,cleaned_medical!C138:C1137)</f>
        <v>43800</v>
      </c>
      <c r="N138" t="str">
        <f>_xlfn.XLOOKUP(healthcare_messy_data5[[#This Row],[Patient Id]],cleaned_medical!A138:A1137, cleaned_medical!D138:D1137)</f>
        <v>Dr. Williams</v>
      </c>
      <c r="O138" s="7">
        <f>_xlfn.XLOOKUP(healthcare_messy_data5[[#This Row],[Patient Id]], cleaned_medical!A138:A1137, cleaned_medical!E138:E1137)</f>
        <v>190</v>
      </c>
      <c r="P138" t="s">
        <v>1167</v>
      </c>
      <c r="Q138" s="3">
        <v>43800</v>
      </c>
      <c r="R138" s="7">
        <v>201.04</v>
      </c>
      <c r="S138" t="s">
        <v>1197</v>
      </c>
      <c r="T138" s="5" t="s">
        <v>1200</v>
      </c>
    </row>
    <row r="139" spans="2:20" x14ac:dyDescent="0.3">
      <c r="B139" t="s">
        <v>269</v>
      </c>
      <c r="C139" t="s">
        <v>270</v>
      </c>
      <c r="D139" s="2">
        <v>46</v>
      </c>
      <c r="E139" s="2" t="s">
        <v>1260</v>
      </c>
      <c r="F139" t="s">
        <v>15</v>
      </c>
      <c r="G139" t="s">
        <v>11</v>
      </c>
      <c r="H139" t="s">
        <v>1272</v>
      </c>
      <c r="I139" s="3">
        <v>43881</v>
      </c>
      <c r="J139" t="s">
        <v>1153</v>
      </c>
      <c r="K139">
        <v>200</v>
      </c>
      <c r="L139" t="str">
        <f>_xlfn.XLOOKUP(healthcare_messy_data5[[#This Row],[Patient Id]],cleaned_medical!A139:A1138, cleaned_medical!B139:B1138)</f>
        <v>Medication</v>
      </c>
      <c r="M139" s="3">
        <f>_xlfn.XLOOKUP(healthcare_messy_data5[[#This Row],[Patient Id]],cleaned_medical!A139:A1138,cleaned_medical!C139:C1138)</f>
        <v>43881</v>
      </c>
      <c r="N139" t="str">
        <f>_xlfn.XLOOKUP(healthcare_messy_data5[[#This Row],[Patient Id]],cleaned_medical!A139:A1138, cleaned_medical!D139:D1138)</f>
        <v>Dr. Lee</v>
      </c>
      <c r="O139" s="7">
        <f>_xlfn.XLOOKUP(healthcare_messy_data5[[#This Row],[Patient Id]], cleaned_medical!A139:A1138, cleaned_medical!E139:E1138)</f>
        <v>151.44</v>
      </c>
      <c r="P139" t="s">
        <v>1193</v>
      </c>
      <c r="Q139" s="3">
        <v>43881</v>
      </c>
      <c r="R139" s="7">
        <v>182.18</v>
      </c>
      <c r="S139" t="s">
        <v>1197</v>
      </c>
      <c r="T139" s="5" t="s">
        <v>1199</v>
      </c>
    </row>
    <row r="140" spans="2:20" x14ac:dyDescent="0.3">
      <c r="B140" t="s">
        <v>271</v>
      </c>
      <c r="C140" t="s">
        <v>272</v>
      </c>
      <c r="D140" s="2">
        <v>40</v>
      </c>
      <c r="E140" s="2" t="s">
        <v>1260</v>
      </c>
      <c r="F140" t="s">
        <v>10</v>
      </c>
      <c r="G140" t="s">
        <v>11</v>
      </c>
      <c r="H140" t="s">
        <v>1154</v>
      </c>
      <c r="I140" s="3">
        <v>43195</v>
      </c>
      <c r="J140" t="s">
        <v>1153</v>
      </c>
      <c r="K140">
        <v>160</v>
      </c>
      <c r="L140" t="str">
        <f>_xlfn.XLOOKUP(healthcare_messy_data5[[#This Row],[Patient Id]],cleaned_medical!A140:A1139, cleaned_medical!B140:B1139)</f>
        <v>Physiotherapy</v>
      </c>
      <c r="M140" s="3">
        <f>_xlfn.XLOOKUP(healthcare_messy_data5[[#This Row],[Patient Id]],cleaned_medical!A140:A1139,cleaned_medical!C140:C1139)</f>
        <v>43195</v>
      </c>
      <c r="N140" t="str">
        <f>_xlfn.XLOOKUP(healthcare_messy_data5[[#This Row],[Patient Id]],cleaned_medical!A140:A1139, cleaned_medical!D140:D1139)</f>
        <v>Dr. Williams</v>
      </c>
      <c r="O140" s="7">
        <f>_xlfn.XLOOKUP(healthcare_messy_data5[[#This Row],[Patient Id]], cleaned_medical!A140:A1139, cleaned_medical!E140:E1139)</f>
        <v>169.75</v>
      </c>
      <c r="P140" t="s">
        <v>1193</v>
      </c>
      <c r="Q140" s="3">
        <v>43195</v>
      </c>
      <c r="R140" s="7">
        <v>111.86</v>
      </c>
      <c r="S140" t="s">
        <v>1192</v>
      </c>
      <c r="T140" s="5" t="s">
        <v>1194</v>
      </c>
    </row>
    <row r="141" spans="2:20" x14ac:dyDescent="0.3">
      <c r="B141" t="s">
        <v>273</v>
      </c>
      <c r="C141" t="s">
        <v>1244</v>
      </c>
      <c r="D141" s="2">
        <v>35</v>
      </c>
      <c r="E141" s="2" t="s">
        <v>1261</v>
      </c>
      <c r="F141" t="s">
        <v>15</v>
      </c>
      <c r="G141" t="s">
        <v>27</v>
      </c>
      <c r="H141" t="s">
        <v>1155</v>
      </c>
      <c r="I141" s="3">
        <v>43549</v>
      </c>
      <c r="J141" t="s">
        <v>21</v>
      </c>
      <c r="K141">
        <v>146</v>
      </c>
      <c r="L141" t="str">
        <f>_xlfn.XLOOKUP(healthcare_messy_data5[[#This Row],[Patient Id]],cleaned_medical!A141:A1140, cleaned_medical!B141:B1140)</f>
        <v>Dietary Changes</v>
      </c>
      <c r="M141" s="3">
        <f>_xlfn.XLOOKUP(healthcare_messy_data5[[#This Row],[Patient Id]],cleaned_medical!A141:A1140,cleaned_medical!C141:C1140)</f>
        <v>43549</v>
      </c>
      <c r="N141" t="str">
        <f>_xlfn.XLOOKUP(healthcare_messy_data5[[#This Row],[Patient Id]],cleaned_medical!A141:A1140, cleaned_medical!D141:D1140)</f>
        <v>Dr. Johnson</v>
      </c>
      <c r="O141" s="7">
        <f>_xlfn.XLOOKUP(healthcare_messy_data5[[#This Row],[Patient Id]], cleaned_medical!A141:A1140, cleaned_medical!E141:E1140)</f>
        <v>184.87</v>
      </c>
      <c r="P141" t="s">
        <v>1167</v>
      </c>
      <c r="Q141" s="3">
        <v>43549</v>
      </c>
      <c r="R141" s="7">
        <v>453.37</v>
      </c>
      <c r="S141" t="s">
        <v>1195</v>
      </c>
      <c r="T141" s="5" t="s">
        <v>1200</v>
      </c>
    </row>
    <row r="142" spans="2:20" x14ac:dyDescent="0.3">
      <c r="B142" t="s">
        <v>274</v>
      </c>
      <c r="C142" t="s">
        <v>275</v>
      </c>
      <c r="D142" s="2">
        <v>70</v>
      </c>
      <c r="E142" s="2" t="s">
        <v>1262</v>
      </c>
      <c r="F142" t="s">
        <v>10</v>
      </c>
      <c r="G142" t="s">
        <v>1272</v>
      </c>
      <c r="H142" t="s">
        <v>1272</v>
      </c>
      <c r="I142" s="3">
        <v>43881</v>
      </c>
      <c r="J142" t="s">
        <v>1153</v>
      </c>
      <c r="K142">
        <v>220</v>
      </c>
      <c r="L142" t="str">
        <f>_xlfn.XLOOKUP(healthcare_messy_data5[[#This Row],[Patient Id]],cleaned_medical!A142:A1141, cleaned_medical!B142:B1141)</f>
        <v>Lifestyle Modification</v>
      </c>
      <c r="M142" s="3">
        <f>_xlfn.XLOOKUP(healthcare_messy_data5[[#This Row],[Patient Id]],cleaned_medical!A142:A1141,cleaned_medical!C142:C1141)</f>
        <v>43881</v>
      </c>
      <c r="N142" t="str">
        <f>_xlfn.XLOOKUP(healthcare_messy_data5[[#This Row],[Patient Id]],cleaned_medical!A142:A1141, cleaned_medical!D142:D1141)</f>
        <v>Dr. Williams</v>
      </c>
      <c r="O142" s="7">
        <f>_xlfn.XLOOKUP(healthcare_messy_data5[[#This Row],[Patient Id]], cleaned_medical!A142:A1141, cleaned_medical!E142:E1141)</f>
        <v>172.26</v>
      </c>
      <c r="P142" t="s">
        <v>1196</v>
      </c>
      <c r="Q142" s="3">
        <v>43881</v>
      </c>
      <c r="R142" s="7">
        <v>105.81</v>
      </c>
      <c r="S142" t="s">
        <v>1195</v>
      </c>
      <c r="T142" s="5" t="s">
        <v>1194</v>
      </c>
    </row>
    <row r="143" spans="2:20" x14ac:dyDescent="0.3">
      <c r="B143" t="s">
        <v>276</v>
      </c>
      <c r="C143" t="s">
        <v>1245</v>
      </c>
      <c r="D143" s="2">
        <v>70</v>
      </c>
      <c r="E143" s="2" t="s">
        <v>1262</v>
      </c>
      <c r="F143" t="s">
        <v>15</v>
      </c>
      <c r="G143" t="s">
        <v>1272</v>
      </c>
      <c r="H143" t="s">
        <v>1157</v>
      </c>
      <c r="I143" s="3">
        <v>43881</v>
      </c>
      <c r="J143" t="s">
        <v>17</v>
      </c>
      <c r="K143">
        <v>146</v>
      </c>
      <c r="L143" t="str">
        <f>_xlfn.XLOOKUP(healthcare_messy_data5[[#This Row],[Patient Id]],cleaned_medical!A143:A1142, cleaned_medical!B143:B1142)</f>
        <v>Lifestyle Modification</v>
      </c>
      <c r="M143" s="3">
        <f>_xlfn.XLOOKUP(healthcare_messy_data5[[#This Row],[Patient Id]],cleaned_medical!A143:A1142,cleaned_medical!C143:C1142)</f>
        <v>43881</v>
      </c>
      <c r="N143" t="str">
        <f>_xlfn.XLOOKUP(healthcare_messy_data5[[#This Row],[Patient Id]],cleaned_medical!A143:A1142, cleaned_medical!D143:D1142)</f>
        <v>Dr. Patel</v>
      </c>
      <c r="O143" s="7">
        <f>_xlfn.XLOOKUP(healthcare_messy_data5[[#This Row],[Patient Id]], cleaned_medical!A143:A1142, cleaned_medical!E143:E1142)</f>
        <v>122.96</v>
      </c>
      <c r="P143" t="s">
        <v>1202</v>
      </c>
      <c r="Q143" s="3">
        <v>43881</v>
      </c>
      <c r="R143" s="7">
        <v>113.57</v>
      </c>
      <c r="S143" t="s">
        <v>1195</v>
      </c>
      <c r="T143" s="5" t="s">
        <v>1191</v>
      </c>
    </row>
    <row r="144" spans="2:20" x14ac:dyDescent="0.3">
      <c r="B144" t="s">
        <v>277</v>
      </c>
      <c r="C144" t="s">
        <v>278</v>
      </c>
      <c r="D144" s="2">
        <v>35</v>
      </c>
      <c r="E144" s="2" t="s">
        <v>1261</v>
      </c>
      <c r="F144" t="s">
        <v>15</v>
      </c>
      <c r="G144" t="s">
        <v>1272</v>
      </c>
      <c r="H144" t="s">
        <v>1154</v>
      </c>
      <c r="I144" s="3">
        <v>43195</v>
      </c>
      <c r="J144" t="s">
        <v>1153</v>
      </c>
      <c r="K144">
        <v>200</v>
      </c>
      <c r="L144" t="str">
        <f>_xlfn.XLOOKUP(healthcare_messy_data5[[#This Row],[Patient Id]],cleaned_medical!A144:A1143, cleaned_medical!B144:B1143)</f>
        <v>Lifestyle Modification</v>
      </c>
      <c r="M144" s="3">
        <f>_xlfn.XLOOKUP(healthcare_messy_data5[[#This Row],[Patient Id]],cleaned_medical!A144:A1143,cleaned_medical!C144:C1143)</f>
        <v>43195</v>
      </c>
      <c r="N144" t="str">
        <f>_xlfn.XLOOKUP(healthcare_messy_data5[[#This Row],[Patient Id]],cleaned_medical!A144:A1143, cleaned_medical!D144:D1143)</f>
        <v>Dr. Williams</v>
      </c>
      <c r="O144" s="7">
        <f>_xlfn.XLOOKUP(healthcare_messy_data5[[#This Row],[Patient Id]], cleaned_medical!A144:A1143, cleaned_medical!E144:E1143)</f>
        <v>131.47999999999999</v>
      </c>
      <c r="P144" t="s">
        <v>1198</v>
      </c>
      <c r="Q144" s="3">
        <v>43195</v>
      </c>
      <c r="R144" s="7">
        <v>233.91</v>
      </c>
      <c r="S144" t="s">
        <v>1197</v>
      </c>
      <c r="T144" s="5" t="s">
        <v>1200</v>
      </c>
    </row>
    <row r="145" spans="2:20" x14ac:dyDescent="0.3">
      <c r="B145" t="s">
        <v>279</v>
      </c>
      <c r="C145" t="s">
        <v>280</v>
      </c>
      <c r="D145" s="2">
        <v>46</v>
      </c>
      <c r="E145" s="2" t="s">
        <v>1260</v>
      </c>
      <c r="F145" t="s">
        <v>15</v>
      </c>
      <c r="G145" t="s">
        <v>20</v>
      </c>
      <c r="H145" t="s">
        <v>1156</v>
      </c>
      <c r="I145" s="3">
        <v>43845</v>
      </c>
      <c r="J145" t="s">
        <v>40</v>
      </c>
      <c r="K145">
        <v>220</v>
      </c>
      <c r="L145" t="str">
        <f>_xlfn.XLOOKUP(healthcare_messy_data5[[#This Row],[Patient Id]],cleaned_medical!A145:A1144, cleaned_medical!B145:B1144)</f>
        <v>Dietary Changes</v>
      </c>
      <c r="M145" s="3">
        <f>_xlfn.XLOOKUP(healthcare_messy_data5[[#This Row],[Patient Id]],cleaned_medical!A145:A1144,cleaned_medical!C145:C1144)</f>
        <v>43845</v>
      </c>
      <c r="N145" t="str">
        <f>_xlfn.XLOOKUP(healthcare_messy_data5[[#This Row],[Patient Id]],cleaned_medical!A145:A1144, cleaned_medical!D145:D1144)</f>
        <v>Dr. Smith</v>
      </c>
      <c r="O145" s="7">
        <f>_xlfn.XLOOKUP(healthcare_messy_data5[[#This Row],[Patient Id]], cleaned_medical!A145:A1144, cleaned_medical!E145:E1144)</f>
        <v>113.86</v>
      </c>
      <c r="P145" t="s">
        <v>1201</v>
      </c>
      <c r="Q145" s="3">
        <v>43845</v>
      </c>
      <c r="R145" s="7">
        <v>260.63</v>
      </c>
      <c r="S145" t="s">
        <v>1195</v>
      </c>
      <c r="T145" s="5" t="s">
        <v>1191</v>
      </c>
    </row>
    <row r="146" spans="2:20" x14ac:dyDescent="0.3">
      <c r="B146" t="s">
        <v>281</v>
      </c>
      <c r="C146" t="s">
        <v>282</v>
      </c>
      <c r="D146" s="2">
        <v>46</v>
      </c>
      <c r="E146" s="2" t="s">
        <v>1260</v>
      </c>
      <c r="F146" t="s">
        <v>15</v>
      </c>
      <c r="G146" t="s">
        <v>1272</v>
      </c>
      <c r="H146" t="s">
        <v>1154</v>
      </c>
      <c r="I146" s="3">
        <v>43845</v>
      </c>
      <c r="J146" t="s">
        <v>17</v>
      </c>
      <c r="K146">
        <v>180</v>
      </c>
      <c r="L146" t="str">
        <f>_xlfn.XLOOKUP(healthcare_messy_data5[[#This Row],[Patient Id]],cleaned_medical!A146:A1145, cleaned_medical!B146:B1145)</f>
        <v>Physiotherapy</v>
      </c>
      <c r="M146" s="3">
        <f>_xlfn.XLOOKUP(healthcare_messy_data5[[#This Row],[Patient Id]],cleaned_medical!A146:A1145,cleaned_medical!C146:C1145)</f>
        <v>43845</v>
      </c>
      <c r="N146" t="str">
        <f>_xlfn.XLOOKUP(healthcare_messy_data5[[#This Row],[Patient Id]],cleaned_medical!A146:A1145, cleaned_medical!D146:D1145)</f>
        <v>Dr. Williams</v>
      </c>
      <c r="O146" s="7">
        <f>_xlfn.XLOOKUP(healthcare_messy_data5[[#This Row],[Patient Id]], cleaned_medical!A146:A1145, cleaned_medical!E146:E1145)</f>
        <v>50.65</v>
      </c>
      <c r="P146" t="s">
        <v>1193</v>
      </c>
      <c r="Q146" s="3">
        <v>43845</v>
      </c>
      <c r="R146" s="7">
        <v>180.04</v>
      </c>
      <c r="S146" t="s">
        <v>1192</v>
      </c>
      <c r="T146" s="5" t="s">
        <v>1199</v>
      </c>
    </row>
    <row r="147" spans="2:20" x14ac:dyDescent="0.3">
      <c r="B147" t="s">
        <v>283</v>
      </c>
      <c r="C147" t="s">
        <v>284</v>
      </c>
      <c r="D147" s="2">
        <v>60</v>
      </c>
      <c r="E147" s="2" t="s">
        <v>1262</v>
      </c>
      <c r="F147" t="s">
        <v>10</v>
      </c>
      <c r="G147" t="s">
        <v>11</v>
      </c>
      <c r="H147" t="s">
        <v>1157</v>
      </c>
      <c r="I147" s="3">
        <v>43800</v>
      </c>
      <c r="J147" t="s">
        <v>1153</v>
      </c>
      <c r="K147">
        <v>160</v>
      </c>
      <c r="L147" t="str">
        <f>_xlfn.XLOOKUP(healthcare_messy_data5[[#This Row],[Patient Id]],cleaned_medical!A147:A1146, cleaned_medical!B147:B1146)</f>
        <v>Physiotherapy</v>
      </c>
      <c r="M147" s="3">
        <f>_xlfn.XLOOKUP(healthcare_messy_data5[[#This Row],[Patient Id]],cleaned_medical!A147:A1146,cleaned_medical!C147:C1146)</f>
        <v>43800</v>
      </c>
      <c r="N147" t="str">
        <f>_xlfn.XLOOKUP(healthcare_messy_data5[[#This Row],[Patient Id]],cleaned_medical!A147:A1146, cleaned_medical!D147:D1146)</f>
        <v>Dr. Johnson</v>
      </c>
      <c r="O147" s="7">
        <f>_xlfn.XLOOKUP(healthcare_messy_data5[[#This Row],[Patient Id]], cleaned_medical!A147:A1146, cleaned_medical!E147:E1146)</f>
        <v>14.59</v>
      </c>
      <c r="P147" t="s">
        <v>1198</v>
      </c>
      <c r="Q147" s="3">
        <v>43800</v>
      </c>
      <c r="R147" s="7">
        <v>357.24</v>
      </c>
      <c r="S147" t="s">
        <v>1192</v>
      </c>
      <c r="T147" s="5" t="s">
        <v>1199</v>
      </c>
    </row>
    <row r="148" spans="2:20" x14ac:dyDescent="0.3">
      <c r="B148" t="s">
        <v>285</v>
      </c>
      <c r="C148" t="s">
        <v>286</v>
      </c>
      <c r="D148" s="2">
        <v>70</v>
      </c>
      <c r="E148" s="2" t="s">
        <v>1262</v>
      </c>
      <c r="F148" t="s">
        <v>10</v>
      </c>
      <c r="G148" t="s">
        <v>20</v>
      </c>
      <c r="H148" t="s">
        <v>1272</v>
      </c>
      <c r="I148" s="3">
        <v>43195</v>
      </c>
      <c r="J148" t="s">
        <v>1153</v>
      </c>
      <c r="K148">
        <v>146</v>
      </c>
      <c r="L148" t="str">
        <f>_xlfn.XLOOKUP(healthcare_messy_data5[[#This Row],[Patient Id]],cleaned_medical!A148:A1147, cleaned_medical!B148:B1147)</f>
        <v>Surgery</v>
      </c>
      <c r="M148" s="3">
        <f>_xlfn.XLOOKUP(healthcare_messy_data5[[#This Row],[Patient Id]],cleaned_medical!A148:A1147,cleaned_medical!C148:C1147)</f>
        <v>43195</v>
      </c>
      <c r="N148" t="str">
        <f>_xlfn.XLOOKUP(healthcare_messy_data5[[#This Row],[Patient Id]],cleaned_medical!A148:A1147, cleaned_medical!D148:D1147)</f>
        <v>Dr. Johnson</v>
      </c>
      <c r="O148" s="7">
        <f>_xlfn.XLOOKUP(healthcare_messy_data5[[#This Row],[Patient Id]], cleaned_medical!A148:A1147, cleaned_medical!E148:E1147)</f>
        <v>20.25</v>
      </c>
      <c r="P148" t="s">
        <v>1201</v>
      </c>
      <c r="Q148" s="3">
        <v>43195</v>
      </c>
      <c r="R148" s="7">
        <v>439.35</v>
      </c>
      <c r="S148" t="s">
        <v>1197</v>
      </c>
      <c r="T148" s="5" t="s">
        <v>1199</v>
      </c>
    </row>
    <row r="149" spans="2:20" x14ac:dyDescent="0.3">
      <c r="B149" t="s">
        <v>287</v>
      </c>
      <c r="C149" t="s">
        <v>288</v>
      </c>
      <c r="D149" s="2">
        <v>60</v>
      </c>
      <c r="E149" s="2" t="s">
        <v>1262</v>
      </c>
      <c r="F149" t="s">
        <v>15</v>
      </c>
      <c r="G149" t="s">
        <v>16</v>
      </c>
      <c r="H149" t="s">
        <v>1157</v>
      </c>
      <c r="I149" s="3">
        <v>43549</v>
      </c>
      <c r="J149" t="s">
        <v>12</v>
      </c>
      <c r="K149">
        <v>200</v>
      </c>
      <c r="L149" t="str">
        <f>_xlfn.XLOOKUP(healthcare_messy_data5[[#This Row],[Patient Id]],cleaned_medical!A149:A1148, cleaned_medical!B149:B1148)</f>
        <v>Surgery</v>
      </c>
      <c r="M149" s="3">
        <f>_xlfn.XLOOKUP(healthcare_messy_data5[[#This Row],[Patient Id]],cleaned_medical!A149:A1148,cleaned_medical!C149:C1148)</f>
        <v>43549</v>
      </c>
      <c r="N149" t="str">
        <f>_xlfn.XLOOKUP(healthcare_messy_data5[[#This Row],[Patient Id]],cleaned_medical!A149:A1148, cleaned_medical!D149:D1148)</f>
        <v>Dr. Johnson</v>
      </c>
      <c r="O149" s="7">
        <f>_xlfn.XLOOKUP(healthcare_messy_data5[[#This Row],[Patient Id]], cleaned_medical!A149:A1148, cleaned_medical!E149:E1148)</f>
        <v>69.28</v>
      </c>
      <c r="P149" t="s">
        <v>1201</v>
      </c>
      <c r="Q149" s="3">
        <v>43549</v>
      </c>
      <c r="R149" s="7">
        <v>478.37</v>
      </c>
      <c r="S149" t="s">
        <v>1197</v>
      </c>
      <c r="T149" s="5" t="s">
        <v>1200</v>
      </c>
    </row>
    <row r="150" spans="2:20" x14ac:dyDescent="0.3">
      <c r="B150" t="s">
        <v>289</v>
      </c>
      <c r="C150" t="s">
        <v>290</v>
      </c>
      <c r="D150" s="2">
        <v>70</v>
      </c>
      <c r="E150" s="2" t="s">
        <v>1262</v>
      </c>
      <c r="F150" t="s">
        <v>15</v>
      </c>
      <c r="G150" t="s">
        <v>1272</v>
      </c>
      <c r="H150" t="s">
        <v>1156</v>
      </c>
      <c r="I150" s="3">
        <v>43549</v>
      </c>
      <c r="J150" t="s">
        <v>21</v>
      </c>
      <c r="K150">
        <v>180</v>
      </c>
      <c r="L150" t="str">
        <f>_xlfn.XLOOKUP(healthcare_messy_data5[[#This Row],[Patient Id]],cleaned_medical!A150:A1149, cleaned_medical!B150:B1149)</f>
        <v>Surgery</v>
      </c>
      <c r="M150" s="3">
        <f>_xlfn.XLOOKUP(healthcare_messy_data5[[#This Row],[Patient Id]],cleaned_medical!A150:A1149,cleaned_medical!C150:C1149)</f>
        <v>43549</v>
      </c>
      <c r="N150" t="str">
        <f>_xlfn.XLOOKUP(healthcare_messy_data5[[#This Row],[Patient Id]],cleaned_medical!A150:A1149, cleaned_medical!D150:D1149)</f>
        <v>Dr. Williams</v>
      </c>
      <c r="O150" s="7">
        <f>_xlfn.XLOOKUP(healthcare_messy_data5[[#This Row],[Patient Id]], cleaned_medical!A150:A1149, cleaned_medical!E150:E1149)</f>
        <v>13.46</v>
      </c>
      <c r="P150" t="s">
        <v>1193</v>
      </c>
      <c r="Q150" s="3">
        <v>43549</v>
      </c>
      <c r="R150" s="7">
        <v>347</v>
      </c>
      <c r="S150" t="s">
        <v>1192</v>
      </c>
      <c r="T150" s="5" t="s">
        <v>1194</v>
      </c>
    </row>
    <row r="151" spans="2:20" x14ac:dyDescent="0.3">
      <c r="B151" t="s">
        <v>291</v>
      </c>
      <c r="C151" t="s">
        <v>292</v>
      </c>
      <c r="D151" s="2">
        <v>40</v>
      </c>
      <c r="E151" s="2" t="s">
        <v>1260</v>
      </c>
      <c r="F151" t="s">
        <v>15</v>
      </c>
      <c r="G151" t="s">
        <v>1272</v>
      </c>
      <c r="H151" t="s">
        <v>1155</v>
      </c>
      <c r="I151" s="3">
        <v>43195</v>
      </c>
      <c r="J151" t="s">
        <v>17</v>
      </c>
      <c r="K151">
        <v>160</v>
      </c>
      <c r="L151" t="str">
        <f>_xlfn.XLOOKUP(healthcare_messy_data5[[#This Row],[Patient Id]],cleaned_medical!A151:A1150, cleaned_medical!B151:B1150)</f>
        <v>Lifestyle Modification</v>
      </c>
      <c r="M151" s="3">
        <f>_xlfn.XLOOKUP(healthcare_messy_data5[[#This Row],[Patient Id]],cleaned_medical!A151:A1150,cleaned_medical!C151:C1150)</f>
        <v>43195</v>
      </c>
      <c r="N151" t="str">
        <f>_xlfn.XLOOKUP(healthcare_messy_data5[[#This Row],[Patient Id]],cleaned_medical!A151:A1150, cleaned_medical!D151:D1150)</f>
        <v>Dr. Johnson</v>
      </c>
      <c r="O151" s="7">
        <f>_xlfn.XLOOKUP(healthcare_messy_data5[[#This Row],[Patient Id]], cleaned_medical!A151:A1150, cleaned_medical!E151:E1150)</f>
        <v>140.04</v>
      </c>
      <c r="P151" t="s">
        <v>1167</v>
      </c>
      <c r="Q151" s="3">
        <v>43195</v>
      </c>
      <c r="R151" s="7">
        <v>50.04</v>
      </c>
      <c r="S151" t="s">
        <v>1197</v>
      </c>
      <c r="T151" s="5" t="s">
        <v>1200</v>
      </c>
    </row>
    <row r="152" spans="2:20" x14ac:dyDescent="0.3">
      <c r="B152" t="s">
        <v>293</v>
      </c>
      <c r="C152" t="s">
        <v>120</v>
      </c>
      <c r="D152" s="2">
        <v>40</v>
      </c>
      <c r="E152" s="2" t="s">
        <v>1260</v>
      </c>
      <c r="F152" t="s">
        <v>10</v>
      </c>
      <c r="G152" t="s">
        <v>16</v>
      </c>
      <c r="H152" t="s">
        <v>1154</v>
      </c>
      <c r="I152" s="3">
        <v>43549</v>
      </c>
      <c r="J152" t="s">
        <v>12</v>
      </c>
      <c r="K152">
        <v>180</v>
      </c>
      <c r="L152" t="str">
        <f>_xlfn.XLOOKUP(healthcare_messy_data5[[#This Row],[Patient Id]],cleaned_medical!A152:A1151, cleaned_medical!B152:B1151)</f>
        <v>Lifestyle Modification</v>
      </c>
      <c r="M152" s="3">
        <f>_xlfn.XLOOKUP(healthcare_messy_data5[[#This Row],[Patient Id]],cleaned_medical!A152:A1151,cleaned_medical!C152:C1151)</f>
        <v>43549</v>
      </c>
      <c r="N152" t="str">
        <f>_xlfn.XLOOKUP(healthcare_messy_data5[[#This Row],[Patient Id]],cleaned_medical!A152:A1151, cleaned_medical!D152:D1151)</f>
        <v>Dr. Brown</v>
      </c>
      <c r="O152" s="7">
        <f>_xlfn.XLOOKUP(healthcare_messy_data5[[#This Row],[Patient Id]], cleaned_medical!A152:A1151, cleaned_medical!E152:E1151)</f>
        <v>71.33</v>
      </c>
      <c r="P152" t="s">
        <v>1202</v>
      </c>
      <c r="Q152" s="3">
        <v>43549</v>
      </c>
      <c r="R152" s="7">
        <v>223.14</v>
      </c>
      <c r="S152" t="s">
        <v>1197</v>
      </c>
      <c r="T152" s="5" t="s">
        <v>1199</v>
      </c>
    </row>
    <row r="153" spans="2:20" x14ac:dyDescent="0.3">
      <c r="B153" t="s">
        <v>294</v>
      </c>
      <c r="C153" t="s">
        <v>126</v>
      </c>
      <c r="D153" s="2">
        <v>25</v>
      </c>
      <c r="E153" s="2" t="s">
        <v>1259</v>
      </c>
      <c r="F153" t="s">
        <v>15</v>
      </c>
      <c r="G153" t="s">
        <v>1272</v>
      </c>
      <c r="H153" t="s">
        <v>1272</v>
      </c>
      <c r="I153" s="3">
        <v>43845</v>
      </c>
      <c r="J153" t="s">
        <v>40</v>
      </c>
      <c r="K153">
        <v>160</v>
      </c>
      <c r="L153" t="str">
        <f>_xlfn.XLOOKUP(healthcare_messy_data5[[#This Row],[Patient Id]],cleaned_medical!A153:A1152, cleaned_medical!B153:B1152)</f>
        <v>Physiotherapy</v>
      </c>
      <c r="M153" s="3">
        <f>_xlfn.XLOOKUP(healthcare_messy_data5[[#This Row],[Patient Id]],cleaned_medical!A153:A1152,cleaned_medical!C153:C1152)</f>
        <v>43845</v>
      </c>
      <c r="N153" t="str">
        <f>_xlfn.XLOOKUP(healthcare_messy_data5[[#This Row],[Patient Id]],cleaned_medical!A153:A1152, cleaned_medical!D153:D1152)</f>
        <v>Dr. Williams</v>
      </c>
      <c r="O153" s="7">
        <f>_xlfn.XLOOKUP(healthcare_messy_data5[[#This Row],[Patient Id]], cleaned_medical!A153:A1152, cleaned_medical!E153:E1152)</f>
        <v>163.92</v>
      </c>
      <c r="P153" t="s">
        <v>1196</v>
      </c>
      <c r="Q153" s="3">
        <v>43845</v>
      </c>
      <c r="R153" s="7">
        <v>343.35</v>
      </c>
      <c r="S153" t="s">
        <v>1195</v>
      </c>
      <c r="T153" s="5" t="s">
        <v>1194</v>
      </c>
    </row>
    <row r="154" spans="2:20" x14ac:dyDescent="0.3">
      <c r="B154" t="s">
        <v>295</v>
      </c>
      <c r="C154" t="s">
        <v>122</v>
      </c>
      <c r="D154" s="2">
        <v>60</v>
      </c>
      <c r="E154" s="2" t="s">
        <v>1262</v>
      </c>
      <c r="F154" t="s">
        <v>15</v>
      </c>
      <c r="G154" t="s">
        <v>16</v>
      </c>
      <c r="H154" t="s">
        <v>1155</v>
      </c>
      <c r="I154" s="3">
        <v>43549</v>
      </c>
      <c r="J154" t="s">
        <v>21</v>
      </c>
      <c r="K154">
        <v>220</v>
      </c>
      <c r="L154" t="str">
        <f>_xlfn.XLOOKUP(healthcare_messy_data5[[#This Row],[Patient Id]],cleaned_medical!A154:A1153, cleaned_medical!B154:B1153)</f>
        <v>Medication</v>
      </c>
      <c r="M154" s="3">
        <f>_xlfn.XLOOKUP(healthcare_messy_data5[[#This Row],[Patient Id]],cleaned_medical!A154:A1153,cleaned_medical!C154:C1153)</f>
        <v>43549</v>
      </c>
      <c r="N154" t="str">
        <f>_xlfn.XLOOKUP(healthcare_messy_data5[[#This Row],[Patient Id]],cleaned_medical!A154:A1153, cleaned_medical!D154:D1153)</f>
        <v>Dr. Patel</v>
      </c>
      <c r="O154" s="7">
        <f>_xlfn.XLOOKUP(healthcare_messy_data5[[#This Row],[Patient Id]], cleaned_medical!A154:A1153, cleaned_medical!E154:E1153)</f>
        <v>195.63</v>
      </c>
      <c r="P154" t="s">
        <v>1198</v>
      </c>
      <c r="Q154" s="3">
        <v>43549</v>
      </c>
      <c r="R154" s="7">
        <v>360.46</v>
      </c>
      <c r="S154" t="s">
        <v>1195</v>
      </c>
      <c r="T154" s="5" t="s">
        <v>1200</v>
      </c>
    </row>
    <row r="155" spans="2:20" x14ac:dyDescent="0.3">
      <c r="B155" t="s">
        <v>296</v>
      </c>
      <c r="C155" t="s">
        <v>124</v>
      </c>
      <c r="D155" s="2">
        <v>35</v>
      </c>
      <c r="E155" s="2" t="s">
        <v>1261</v>
      </c>
      <c r="F155" t="s">
        <v>15</v>
      </c>
      <c r="G155" t="s">
        <v>20</v>
      </c>
      <c r="H155" t="s">
        <v>1157</v>
      </c>
      <c r="I155" s="3">
        <v>43549</v>
      </c>
      <c r="J155" t="s">
        <v>17</v>
      </c>
      <c r="K155">
        <v>180</v>
      </c>
      <c r="L155" t="str">
        <f>_xlfn.XLOOKUP(healthcare_messy_data5[[#This Row],[Patient Id]],cleaned_medical!A155:A1154, cleaned_medical!B155:B1154)</f>
        <v>Surgery</v>
      </c>
      <c r="M155" s="3">
        <f>_xlfn.XLOOKUP(healthcare_messy_data5[[#This Row],[Patient Id]],cleaned_medical!A155:A1154,cleaned_medical!C155:C1154)</f>
        <v>43549</v>
      </c>
      <c r="N155" t="str">
        <f>_xlfn.XLOOKUP(healthcare_messy_data5[[#This Row],[Patient Id]],cleaned_medical!A155:A1154, cleaned_medical!D155:D1154)</f>
        <v>Dr. Brown</v>
      </c>
      <c r="O155" s="7">
        <f>_xlfn.XLOOKUP(healthcare_messy_data5[[#This Row],[Patient Id]], cleaned_medical!A155:A1154, cleaned_medical!E155:E1154)</f>
        <v>61.87</v>
      </c>
      <c r="P155" t="s">
        <v>1193</v>
      </c>
      <c r="Q155" s="3">
        <v>43549</v>
      </c>
      <c r="R155" s="7">
        <v>111.25</v>
      </c>
      <c r="S155" t="s">
        <v>1197</v>
      </c>
      <c r="T155" s="5" t="s">
        <v>1200</v>
      </c>
    </row>
    <row r="156" spans="2:20" x14ac:dyDescent="0.3">
      <c r="B156" t="s">
        <v>297</v>
      </c>
      <c r="C156" t="s">
        <v>120</v>
      </c>
      <c r="D156" s="2">
        <v>60</v>
      </c>
      <c r="E156" s="2" t="s">
        <v>1262</v>
      </c>
      <c r="F156" t="s">
        <v>10</v>
      </c>
      <c r="G156" t="s">
        <v>11</v>
      </c>
      <c r="H156" t="s">
        <v>1272</v>
      </c>
      <c r="I156" s="3">
        <v>43195</v>
      </c>
      <c r="J156" t="s">
        <v>1153</v>
      </c>
      <c r="K156">
        <v>180</v>
      </c>
      <c r="L156" t="str">
        <f>_xlfn.XLOOKUP(healthcare_messy_data5[[#This Row],[Patient Id]],cleaned_medical!A156:A1155, cleaned_medical!B156:B1155)</f>
        <v>Physiotherapy</v>
      </c>
      <c r="M156" s="3">
        <f>_xlfn.XLOOKUP(healthcare_messy_data5[[#This Row],[Patient Id]],cleaned_medical!A156:A1155,cleaned_medical!C156:C1155)</f>
        <v>43195</v>
      </c>
      <c r="N156" t="str">
        <f>_xlfn.XLOOKUP(healthcare_messy_data5[[#This Row],[Patient Id]],cleaned_medical!A156:A1155, cleaned_medical!D156:D1155)</f>
        <v>Dr. Williams</v>
      </c>
      <c r="O156" s="7">
        <f>_xlfn.XLOOKUP(healthcare_messy_data5[[#This Row],[Patient Id]], cleaned_medical!A156:A1155, cleaned_medical!E156:E1155)</f>
        <v>85.58</v>
      </c>
      <c r="P156" t="s">
        <v>1201</v>
      </c>
      <c r="Q156" s="3">
        <v>43195</v>
      </c>
      <c r="R156" s="7">
        <v>230.48</v>
      </c>
      <c r="S156" t="s">
        <v>1197</v>
      </c>
      <c r="T156" s="5" t="s">
        <v>1194</v>
      </c>
    </row>
    <row r="157" spans="2:20" x14ac:dyDescent="0.3">
      <c r="B157" t="s">
        <v>298</v>
      </c>
      <c r="C157" t="s">
        <v>299</v>
      </c>
      <c r="D157" s="2">
        <v>35</v>
      </c>
      <c r="E157" s="2" t="s">
        <v>1261</v>
      </c>
      <c r="F157" t="s">
        <v>15</v>
      </c>
      <c r="G157" t="s">
        <v>16</v>
      </c>
      <c r="H157" t="s">
        <v>1155</v>
      </c>
      <c r="I157" s="3">
        <v>43195</v>
      </c>
      <c r="J157" t="s">
        <v>17</v>
      </c>
      <c r="K157">
        <v>180</v>
      </c>
      <c r="L157" t="str">
        <f>_xlfn.XLOOKUP(healthcare_messy_data5[[#This Row],[Patient Id]],cleaned_medical!A157:A1156, cleaned_medical!B157:B1156)</f>
        <v>Medication</v>
      </c>
      <c r="M157" s="3">
        <f>_xlfn.XLOOKUP(healthcare_messy_data5[[#This Row],[Patient Id]],cleaned_medical!A157:A1156,cleaned_medical!C157:C1156)</f>
        <v>43195</v>
      </c>
      <c r="N157" t="str">
        <f>_xlfn.XLOOKUP(healthcare_messy_data5[[#This Row],[Patient Id]],cleaned_medical!A157:A1156, cleaned_medical!D157:D1156)</f>
        <v>Dr. Smith</v>
      </c>
      <c r="O157" s="7">
        <f>_xlfn.XLOOKUP(healthcare_messy_data5[[#This Row],[Patient Id]], cleaned_medical!A157:A1156, cleaned_medical!E157:E1156)</f>
        <v>31.81</v>
      </c>
      <c r="P157" t="s">
        <v>1198</v>
      </c>
      <c r="Q157" s="3">
        <v>43195</v>
      </c>
      <c r="R157" s="7">
        <v>257.29000000000002</v>
      </c>
      <c r="S157" t="s">
        <v>1192</v>
      </c>
      <c r="T157" s="5" t="s">
        <v>1199</v>
      </c>
    </row>
    <row r="158" spans="2:20" x14ac:dyDescent="0.3">
      <c r="B158" t="s">
        <v>300</v>
      </c>
      <c r="C158" t="s">
        <v>130</v>
      </c>
      <c r="D158" s="2">
        <v>46</v>
      </c>
      <c r="E158" s="2" t="s">
        <v>1260</v>
      </c>
      <c r="F158" t="s">
        <v>10</v>
      </c>
      <c r="G158" t="s">
        <v>27</v>
      </c>
      <c r="H158" t="s">
        <v>1272</v>
      </c>
      <c r="I158" s="3">
        <v>43549</v>
      </c>
      <c r="J158" t="s">
        <v>1153</v>
      </c>
      <c r="K158">
        <v>220</v>
      </c>
      <c r="L158" t="str">
        <f>_xlfn.XLOOKUP(healthcare_messy_data5[[#This Row],[Patient Id]],cleaned_medical!A158:A1157, cleaned_medical!B158:B1157)</f>
        <v>Dietary Changes</v>
      </c>
      <c r="M158" s="3">
        <f>_xlfn.XLOOKUP(healthcare_messy_data5[[#This Row],[Patient Id]],cleaned_medical!A158:A1157,cleaned_medical!C158:C1157)</f>
        <v>43549</v>
      </c>
      <c r="N158" t="str">
        <f>_xlfn.XLOOKUP(healthcare_messy_data5[[#This Row],[Patient Id]],cleaned_medical!A158:A1157, cleaned_medical!D158:D1157)</f>
        <v>Dr. Lee</v>
      </c>
      <c r="O158" s="7">
        <f>_xlfn.XLOOKUP(healthcare_messy_data5[[#This Row],[Patient Id]], cleaned_medical!A158:A1157, cleaned_medical!E158:E1157)</f>
        <v>187.45</v>
      </c>
      <c r="P158" t="s">
        <v>1202</v>
      </c>
      <c r="Q158" s="3">
        <v>43549</v>
      </c>
      <c r="R158" s="7">
        <v>142.69</v>
      </c>
      <c r="S158" t="s">
        <v>1192</v>
      </c>
      <c r="T158" s="5" t="s">
        <v>1199</v>
      </c>
    </row>
    <row r="159" spans="2:20" x14ac:dyDescent="0.3">
      <c r="B159" t="s">
        <v>301</v>
      </c>
      <c r="C159" t="s">
        <v>124</v>
      </c>
      <c r="D159" s="2">
        <v>60</v>
      </c>
      <c r="E159" s="2" t="s">
        <v>1262</v>
      </c>
      <c r="F159" t="s">
        <v>15</v>
      </c>
      <c r="G159" t="s">
        <v>16</v>
      </c>
      <c r="H159" t="s">
        <v>1156</v>
      </c>
      <c r="I159" s="3">
        <v>43881</v>
      </c>
      <c r="J159" t="s">
        <v>21</v>
      </c>
      <c r="K159">
        <v>200</v>
      </c>
      <c r="L159" t="str">
        <f>_xlfn.XLOOKUP(healthcare_messy_data5[[#This Row],[Patient Id]],cleaned_medical!A159:A1158, cleaned_medical!B159:B1158)</f>
        <v>Surgery</v>
      </c>
      <c r="M159" s="3">
        <f>_xlfn.XLOOKUP(healthcare_messy_data5[[#This Row],[Patient Id]],cleaned_medical!A159:A1158,cleaned_medical!C159:C1158)</f>
        <v>43881</v>
      </c>
      <c r="N159" t="str">
        <f>_xlfn.XLOOKUP(healthcare_messy_data5[[#This Row],[Patient Id]],cleaned_medical!A159:A1158, cleaned_medical!D159:D1158)</f>
        <v>Dr. Brown</v>
      </c>
      <c r="O159" s="7">
        <f>_xlfn.XLOOKUP(healthcare_messy_data5[[#This Row],[Patient Id]], cleaned_medical!A159:A1158, cleaned_medical!E159:E1158)</f>
        <v>97.4</v>
      </c>
      <c r="P159" t="s">
        <v>1167</v>
      </c>
      <c r="Q159" s="3">
        <v>43881</v>
      </c>
      <c r="R159" s="7">
        <v>172.23</v>
      </c>
      <c r="S159" t="s">
        <v>1197</v>
      </c>
      <c r="T159" s="5" t="s">
        <v>1199</v>
      </c>
    </row>
    <row r="160" spans="2:20" x14ac:dyDescent="0.3">
      <c r="B160" t="s">
        <v>302</v>
      </c>
      <c r="C160" t="s">
        <v>303</v>
      </c>
      <c r="D160" s="2">
        <v>46</v>
      </c>
      <c r="E160" s="2" t="s">
        <v>1260</v>
      </c>
      <c r="F160" t="s">
        <v>10</v>
      </c>
      <c r="G160" t="s">
        <v>1272</v>
      </c>
      <c r="H160" t="s">
        <v>1156</v>
      </c>
      <c r="I160" s="3">
        <v>43195</v>
      </c>
      <c r="J160" t="s">
        <v>1153</v>
      </c>
      <c r="K160">
        <v>160</v>
      </c>
      <c r="L160" t="str">
        <f>_xlfn.XLOOKUP(healthcare_messy_data5[[#This Row],[Patient Id]],cleaned_medical!A160:A1159, cleaned_medical!B160:B1159)</f>
        <v>Medication</v>
      </c>
      <c r="M160" s="3">
        <f>_xlfn.XLOOKUP(healthcare_messy_data5[[#This Row],[Patient Id]],cleaned_medical!A160:A1159,cleaned_medical!C160:C1159)</f>
        <v>43195</v>
      </c>
      <c r="N160" t="str">
        <f>_xlfn.XLOOKUP(healthcare_messy_data5[[#This Row],[Patient Id]],cleaned_medical!A160:A1159, cleaned_medical!D160:D1159)</f>
        <v>Dr. Johnson</v>
      </c>
      <c r="O160" s="7">
        <f>_xlfn.XLOOKUP(healthcare_messy_data5[[#This Row],[Patient Id]], cleaned_medical!A160:A1159, cleaned_medical!E160:E1159)</f>
        <v>135.86000000000001</v>
      </c>
      <c r="P160" t="s">
        <v>1167</v>
      </c>
      <c r="Q160" s="3">
        <v>43195</v>
      </c>
      <c r="R160" s="7">
        <v>426.79</v>
      </c>
      <c r="S160" t="s">
        <v>1197</v>
      </c>
      <c r="T160" s="5" t="s">
        <v>1200</v>
      </c>
    </row>
    <row r="161" spans="2:20" x14ac:dyDescent="0.3">
      <c r="B161" t="s">
        <v>304</v>
      </c>
      <c r="C161" t="s">
        <v>122</v>
      </c>
      <c r="D161" s="2">
        <v>40</v>
      </c>
      <c r="E161" s="2" t="s">
        <v>1260</v>
      </c>
      <c r="F161" t="s">
        <v>15</v>
      </c>
      <c r="G161" t="s">
        <v>20</v>
      </c>
      <c r="H161" t="s">
        <v>1154</v>
      </c>
      <c r="I161" s="3">
        <v>43800</v>
      </c>
      <c r="J161" t="s">
        <v>40</v>
      </c>
      <c r="K161">
        <v>180</v>
      </c>
      <c r="L161" t="str">
        <f>_xlfn.XLOOKUP(healthcare_messy_data5[[#This Row],[Patient Id]],cleaned_medical!A161:A1160, cleaned_medical!B161:B1160)</f>
        <v>Dietary Changes</v>
      </c>
      <c r="M161" s="3">
        <f>_xlfn.XLOOKUP(healthcare_messy_data5[[#This Row],[Patient Id]],cleaned_medical!A161:A1160,cleaned_medical!C161:C1160)</f>
        <v>43800</v>
      </c>
      <c r="N161" t="str">
        <f>_xlfn.XLOOKUP(healthcare_messy_data5[[#This Row],[Patient Id]],cleaned_medical!A161:A1160, cleaned_medical!D161:D1160)</f>
        <v>Dr. Patel</v>
      </c>
      <c r="O161" s="7">
        <f>_xlfn.XLOOKUP(healthcare_messy_data5[[#This Row],[Patient Id]], cleaned_medical!A161:A1160, cleaned_medical!E161:E1160)</f>
        <v>48.94</v>
      </c>
      <c r="P161" t="s">
        <v>1193</v>
      </c>
      <c r="Q161" s="3">
        <v>43800</v>
      </c>
      <c r="R161" s="7">
        <v>410.35</v>
      </c>
      <c r="S161" t="s">
        <v>1192</v>
      </c>
      <c r="T161" s="5" t="s">
        <v>1199</v>
      </c>
    </row>
    <row r="162" spans="2:20" x14ac:dyDescent="0.3">
      <c r="B162" t="s">
        <v>305</v>
      </c>
      <c r="C162" t="s">
        <v>132</v>
      </c>
      <c r="D162" s="2">
        <v>40</v>
      </c>
      <c r="E162" s="2" t="s">
        <v>1260</v>
      </c>
      <c r="F162" t="s">
        <v>15</v>
      </c>
      <c r="G162" t="s">
        <v>20</v>
      </c>
      <c r="H162" t="s">
        <v>1154</v>
      </c>
      <c r="I162" s="3">
        <v>43800</v>
      </c>
      <c r="J162" t="s">
        <v>1153</v>
      </c>
      <c r="K162">
        <v>220</v>
      </c>
      <c r="L162" t="str">
        <f>_xlfn.XLOOKUP(healthcare_messy_data5[[#This Row],[Patient Id]],cleaned_medical!A162:A1161, cleaned_medical!B162:B1161)</f>
        <v>Medication</v>
      </c>
      <c r="M162" s="3">
        <f>_xlfn.XLOOKUP(healthcare_messy_data5[[#This Row],[Patient Id]],cleaned_medical!A162:A1161,cleaned_medical!C162:C1161)</f>
        <v>43800</v>
      </c>
      <c r="N162" t="str">
        <f>_xlfn.XLOOKUP(healthcare_messy_data5[[#This Row],[Patient Id]],cleaned_medical!A162:A1161, cleaned_medical!D162:D1161)</f>
        <v>Dr. Williams</v>
      </c>
      <c r="O162" s="7">
        <f>_xlfn.XLOOKUP(healthcare_messy_data5[[#This Row],[Patient Id]], cleaned_medical!A162:A1161, cleaned_medical!E162:E1161)</f>
        <v>140.58000000000001</v>
      </c>
      <c r="P162" t="s">
        <v>1202</v>
      </c>
      <c r="Q162" s="3">
        <v>43800</v>
      </c>
      <c r="R162" s="7">
        <v>218.96</v>
      </c>
      <c r="S162" t="s">
        <v>1195</v>
      </c>
      <c r="T162" s="5" t="s">
        <v>1199</v>
      </c>
    </row>
    <row r="163" spans="2:20" x14ac:dyDescent="0.3">
      <c r="B163" t="s">
        <v>306</v>
      </c>
      <c r="C163" t="s">
        <v>307</v>
      </c>
      <c r="D163" s="2">
        <v>25</v>
      </c>
      <c r="E163" s="2" t="s">
        <v>1259</v>
      </c>
      <c r="F163" t="s">
        <v>15</v>
      </c>
      <c r="G163" t="s">
        <v>16</v>
      </c>
      <c r="H163" t="s">
        <v>1156</v>
      </c>
      <c r="I163" s="3">
        <v>43845</v>
      </c>
      <c r="J163" t="s">
        <v>40</v>
      </c>
      <c r="K163">
        <v>200</v>
      </c>
      <c r="L163" t="str">
        <f>_xlfn.XLOOKUP(healthcare_messy_data5[[#This Row],[Patient Id]],cleaned_medical!A163:A1162, cleaned_medical!B163:B1162)</f>
        <v>Lifestyle Modification</v>
      </c>
      <c r="M163" s="3">
        <f>_xlfn.XLOOKUP(healthcare_messy_data5[[#This Row],[Patient Id]],cleaned_medical!A163:A1162,cleaned_medical!C163:C1162)</f>
        <v>43845</v>
      </c>
      <c r="N163" t="str">
        <f>_xlfn.XLOOKUP(healthcare_messy_data5[[#This Row],[Patient Id]],cleaned_medical!A163:A1162, cleaned_medical!D163:D1162)</f>
        <v>Dr. Lee</v>
      </c>
      <c r="O163" s="7">
        <f>_xlfn.XLOOKUP(healthcare_messy_data5[[#This Row],[Patient Id]], cleaned_medical!A163:A1162, cleaned_medical!E163:E1162)</f>
        <v>197.82</v>
      </c>
      <c r="P163" t="s">
        <v>1201</v>
      </c>
      <c r="Q163" s="3">
        <v>43845</v>
      </c>
      <c r="R163" s="7">
        <v>184.25</v>
      </c>
      <c r="S163" t="s">
        <v>1192</v>
      </c>
      <c r="T163" s="5" t="s">
        <v>1200</v>
      </c>
    </row>
    <row r="164" spans="2:20" x14ac:dyDescent="0.3">
      <c r="B164" t="s">
        <v>308</v>
      </c>
      <c r="C164" t="s">
        <v>309</v>
      </c>
      <c r="D164" s="2">
        <v>60</v>
      </c>
      <c r="E164" s="2" t="s">
        <v>1262</v>
      </c>
      <c r="F164" t="s">
        <v>10</v>
      </c>
      <c r="G164" t="s">
        <v>11</v>
      </c>
      <c r="H164" t="s">
        <v>1272</v>
      </c>
      <c r="I164" s="3">
        <v>43549</v>
      </c>
      <c r="J164" t="s">
        <v>21</v>
      </c>
      <c r="K164">
        <v>160</v>
      </c>
      <c r="L164" t="str">
        <f>_xlfn.XLOOKUP(healthcare_messy_data5[[#This Row],[Patient Id]],cleaned_medical!A164:A1163, cleaned_medical!B164:B1163)</f>
        <v>Surgery</v>
      </c>
      <c r="M164" s="3">
        <f>_xlfn.XLOOKUP(healthcare_messy_data5[[#This Row],[Patient Id]],cleaned_medical!A164:A1163,cleaned_medical!C164:C1163)</f>
        <v>43549</v>
      </c>
      <c r="N164" t="str">
        <f>_xlfn.XLOOKUP(healthcare_messy_data5[[#This Row],[Patient Id]],cleaned_medical!A164:A1163, cleaned_medical!D164:D1163)</f>
        <v>Dr. Johnson</v>
      </c>
      <c r="O164" s="7">
        <f>_xlfn.XLOOKUP(healthcare_messy_data5[[#This Row],[Patient Id]], cleaned_medical!A164:A1163, cleaned_medical!E164:E1163)</f>
        <v>154.94</v>
      </c>
      <c r="P164" t="s">
        <v>1198</v>
      </c>
      <c r="Q164" s="3">
        <v>43549</v>
      </c>
      <c r="R164" s="7">
        <v>220.53</v>
      </c>
      <c r="S164" t="s">
        <v>1197</v>
      </c>
      <c r="T164" s="5" t="s">
        <v>1194</v>
      </c>
    </row>
    <row r="165" spans="2:20" x14ac:dyDescent="0.3">
      <c r="B165" t="s">
        <v>310</v>
      </c>
      <c r="C165" t="s">
        <v>311</v>
      </c>
      <c r="D165" s="2">
        <v>46</v>
      </c>
      <c r="E165" s="2" t="s">
        <v>1260</v>
      </c>
      <c r="F165" t="s">
        <v>10</v>
      </c>
      <c r="G165" t="s">
        <v>27</v>
      </c>
      <c r="H165" t="s">
        <v>1156</v>
      </c>
      <c r="I165" s="3">
        <v>43881</v>
      </c>
      <c r="J165" t="s">
        <v>21</v>
      </c>
      <c r="K165">
        <v>220</v>
      </c>
      <c r="L165" t="str">
        <f>_xlfn.XLOOKUP(healthcare_messy_data5[[#This Row],[Patient Id]],cleaned_medical!A165:A1164, cleaned_medical!B165:B1164)</f>
        <v>Medication</v>
      </c>
      <c r="M165" s="3">
        <f>_xlfn.XLOOKUP(healthcare_messy_data5[[#This Row],[Patient Id]],cleaned_medical!A165:A1164,cleaned_medical!C165:C1164)</f>
        <v>43881</v>
      </c>
      <c r="N165" t="str">
        <f>_xlfn.XLOOKUP(healthcare_messy_data5[[#This Row],[Patient Id]],cleaned_medical!A165:A1164, cleaned_medical!D165:D1164)</f>
        <v>Dr. Johnson</v>
      </c>
      <c r="O165" s="7">
        <f>_xlfn.XLOOKUP(healthcare_messy_data5[[#This Row],[Patient Id]], cleaned_medical!A165:A1164, cleaned_medical!E165:E1164)</f>
        <v>58.87</v>
      </c>
      <c r="P165" t="s">
        <v>1193</v>
      </c>
      <c r="Q165" s="3">
        <v>43881</v>
      </c>
      <c r="R165" s="7">
        <v>225.6</v>
      </c>
      <c r="S165" t="s">
        <v>1195</v>
      </c>
      <c r="T165" s="5" t="s">
        <v>1194</v>
      </c>
    </row>
    <row r="166" spans="2:20" x14ac:dyDescent="0.3">
      <c r="B166" t="s">
        <v>312</v>
      </c>
      <c r="C166" t="s">
        <v>1246</v>
      </c>
      <c r="D166" s="2">
        <v>35</v>
      </c>
      <c r="E166" s="2" t="s">
        <v>1261</v>
      </c>
      <c r="F166" t="s">
        <v>15</v>
      </c>
      <c r="G166" t="s">
        <v>20</v>
      </c>
      <c r="H166" t="s">
        <v>1154</v>
      </c>
      <c r="I166" s="3">
        <v>43845</v>
      </c>
      <c r="J166" t="s">
        <v>17</v>
      </c>
      <c r="K166">
        <v>160</v>
      </c>
      <c r="L166" t="str">
        <f>_xlfn.XLOOKUP(healthcare_messy_data5[[#This Row],[Patient Id]],cleaned_medical!A166:A1165, cleaned_medical!B166:B1165)</f>
        <v>Lifestyle Modification</v>
      </c>
      <c r="M166" s="3">
        <f>_xlfn.XLOOKUP(healthcare_messy_data5[[#This Row],[Patient Id]],cleaned_medical!A166:A1165,cleaned_medical!C166:C1165)</f>
        <v>43845</v>
      </c>
      <c r="N166" t="str">
        <f>_xlfn.XLOOKUP(healthcare_messy_data5[[#This Row],[Patient Id]],cleaned_medical!A166:A1165, cleaned_medical!D166:D1165)</f>
        <v>Dr. Brown</v>
      </c>
      <c r="O166" s="7">
        <f>_xlfn.XLOOKUP(healthcare_messy_data5[[#This Row],[Patient Id]], cleaned_medical!A166:A1165, cleaned_medical!E166:E1165)</f>
        <v>181.98</v>
      </c>
      <c r="P166" t="s">
        <v>1193</v>
      </c>
      <c r="Q166" s="3">
        <v>43845</v>
      </c>
      <c r="R166" s="7">
        <v>273.07</v>
      </c>
      <c r="S166" t="s">
        <v>1192</v>
      </c>
      <c r="T166" s="5" t="s">
        <v>1199</v>
      </c>
    </row>
    <row r="167" spans="2:20" x14ac:dyDescent="0.3">
      <c r="B167" t="s">
        <v>313</v>
      </c>
      <c r="C167" t="s">
        <v>314</v>
      </c>
      <c r="D167" s="2">
        <v>40</v>
      </c>
      <c r="E167" s="2" t="s">
        <v>1260</v>
      </c>
      <c r="F167" t="s">
        <v>10</v>
      </c>
      <c r="G167" t="s">
        <v>1272</v>
      </c>
      <c r="H167" t="s">
        <v>1156</v>
      </c>
      <c r="I167" s="3">
        <v>43549</v>
      </c>
      <c r="J167" t="s">
        <v>40</v>
      </c>
      <c r="K167">
        <v>180</v>
      </c>
      <c r="L167" t="str">
        <f>_xlfn.XLOOKUP(healthcare_messy_data5[[#This Row],[Patient Id]],cleaned_medical!A167:A1166, cleaned_medical!B167:B1166)</f>
        <v>Lifestyle Modification</v>
      </c>
      <c r="M167" s="3">
        <f>_xlfn.XLOOKUP(healthcare_messy_data5[[#This Row],[Patient Id]],cleaned_medical!A167:A1166,cleaned_medical!C167:C1166)</f>
        <v>43549</v>
      </c>
      <c r="N167" t="str">
        <f>_xlfn.XLOOKUP(healthcare_messy_data5[[#This Row],[Patient Id]],cleaned_medical!A167:A1166, cleaned_medical!D167:D1166)</f>
        <v>Dr. Williams</v>
      </c>
      <c r="O167" s="7">
        <f>_xlfn.XLOOKUP(healthcare_messy_data5[[#This Row],[Patient Id]], cleaned_medical!A167:A1166, cleaned_medical!E167:E1166)</f>
        <v>107.83</v>
      </c>
      <c r="P167" t="s">
        <v>1196</v>
      </c>
      <c r="Q167" s="3">
        <v>43549</v>
      </c>
      <c r="R167" s="7">
        <v>484.61</v>
      </c>
      <c r="S167" t="s">
        <v>1195</v>
      </c>
      <c r="T167" s="5" t="s">
        <v>1194</v>
      </c>
    </row>
    <row r="168" spans="2:20" x14ac:dyDescent="0.3">
      <c r="B168" t="s">
        <v>315</v>
      </c>
      <c r="C168" t="s">
        <v>316</v>
      </c>
      <c r="D168" s="2">
        <v>40</v>
      </c>
      <c r="E168" s="2" t="s">
        <v>1260</v>
      </c>
      <c r="F168" t="s">
        <v>15</v>
      </c>
      <c r="G168" t="s">
        <v>1272</v>
      </c>
      <c r="H168" t="s">
        <v>1156</v>
      </c>
      <c r="I168" s="3">
        <v>43195</v>
      </c>
      <c r="J168" t="s">
        <v>40</v>
      </c>
      <c r="K168">
        <v>200</v>
      </c>
      <c r="L168" t="str">
        <f>_xlfn.XLOOKUP(healthcare_messy_data5[[#This Row],[Patient Id]],cleaned_medical!A168:A1167, cleaned_medical!B168:B1167)</f>
        <v>Physiotherapy</v>
      </c>
      <c r="M168" s="3">
        <f>_xlfn.XLOOKUP(healthcare_messy_data5[[#This Row],[Patient Id]],cleaned_medical!A168:A1167,cleaned_medical!C168:C1167)</f>
        <v>43195</v>
      </c>
      <c r="N168" t="str">
        <f>_xlfn.XLOOKUP(healthcare_messy_data5[[#This Row],[Patient Id]],cleaned_medical!A168:A1167, cleaned_medical!D168:D1167)</f>
        <v>Dr. Patel</v>
      </c>
      <c r="O168" s="7">
        <f>_xlfn.XLOOKUP(healthcare_messy_data5[[#This Row],[Patient Id]], cleaned_medical!A168:A1167, cleaned_medical!E168:E1167)</f>
        <v>84.67</v>
      </c>
      <c r="P168" t="s">
        <v>1167</v>
      </c>
      <c r="Q168" s="3">
        <v>43195</v>
      </c>
      <c r="R168" s="7">
        <v>107.27</v>
      </c>
      <c r="S168" t="s">
        <v>1197</v>
      </c>
      <c r="T168" s="5" t="s">
        <v>1194</v>
      </c>
    </row>
    <row r="169" spans="2:20" x14ac:dyDescent="0.3">
      <c r="B169" t="s">
        <v>317</v>
      </c>
      <c r="C169" t="s">
        <v>318</v>
      </c>
      <c r="D169" s="2">
        <v>35</v>
      </c>
      <c r="E169" s="2" t="s">
        <v>1261</v>
      </c>
      <c r="F169" t="s">
        <v>15</v>
      </c>
      <c r="G169" t="s">
        <v>11</v>
      </c>
      <c r="H169" t="s">
        <v>1272</v>
      </c>
      <c r="I169" s="3">
        <v>43800</v>
      </c>
      <c r="J169" t="s">
        <v>12</v>
      </c>
      <c r="K169">
        <v>220</v>
      </c>
      <c r="L169" t="str">
        <f>_xlfn.XLOOKUP(healthcare_messy_data5[[#This Row],[Patient Id]],cleaned_medical!A169:A1168, cleaned_medical!B169:B1168)</f>
        <v>Lifestyle Modification</v>
      </c>
      <c r="M169" s="3">
        <f>_xlfn.XLOOKUP(healthcare_messy_data5[[#This Row],[Patient Id]],cleaned_medical!A169:A1168,cleaned_medical!C169:C1168)</f>
        <v>43800</v>
      </c>
      <c r="N169" t="str">
        <f>_xlfn.XLOOKUP(healthcare_messy_data5[[#This Row],[Patient Id]],cleaned_medical!A169:A1168, cleaned_medical!D169:D1168)</f>
        <v>Dr. Brown</v>
      </c>
      <c r="O169" s="7">
        <f>_xlfn.XLOOKUP(healthcare_messy_data5[[#This Row],[Patient Id]], cleaned_medical!A169:A1168, cleaned_medical!E169:E1168)</f>
        <v>151.07</v>
      </c>
      <c r="P169" t="s">
        <v>1201</v>
      </c>
      <c r="Q169" s="3">
        <v>43800</v>
      </c>
      <c r="R169" s="7">
        <v>288.83999999999997</v>
      </c>
      <c r="S169" t="s">
        <v>1197</v>
      </c>
      <c r="T169" s="5" t="s">
        <v>1194</v>
      </c>
    </row>
    <row r="170" spans="2:20" x14ac:dyDescent="0.3">
      <c r="B170" t="s">
        <v>319</v>
      </c>
      <c r="C170" t="s">
        <v>320</v>
      </c>
      <c r="D170" s="2">
        <v>46</v>
      </c>
      <c r="E170" s="2" t="s">
        <v>1260</v>
      </c>
      <c r="F170" t="s">
        <v>10</v>
      </c>
      <c r="G170" t="s">
        <v>20</v>
      </c>
      <c r="H170" t="s">
        <v>1155</v>
      </c>
      <c r="I170" s="3">
        <v>43881</v>
      </c>
      <c r="J170" t="s">
        <v>12</v>
      </c>
      <c r="K170">
        <v>200</v>
      </c>
      <c r="L170" t="str">
        <f>_xlfn.XLOOKUP(healthcare_messy_data5[[#This Row],[Patient Id]],cleaned_medical!A170:A1169, cleaned_medical!B170:B1169)</f>
        <v>Lifestyle Modification</v>
      </c>
      <c r="M170" s="3">
        <f>_xlfn.XLOOKUP(healthcare_messy_data5[[#This Row],[Patient Id]],cleaned_medical!A170:A1169,cleaned_medical!C170:C1169)</f>
        <v>43881</v>
      </c>
      <c r="N170" t="str">
        <f>_xlfn.XLOOKUP(healthcare_messy_data5[[#This Row],[Patient Id]],cleaned_medical!A170:A1169, cleaned_medical!D170:D1169)</f>
        <v>Dr. Johnson</v>
      </c>
      <c r="O170" s="7">
        <f>_xlfn.XLOOKUP(healthcare_messy_data5[[#This Row],[Patient Id]], cleaned_medical!A170:A1169, cleaned_medical!E170:E1169)</f>
        <v>63.57</v>
      </c>
      <c r="P170" t="s">
        <v>1196</v>
      </c>
      <c r="Q170" s="3">
        <v>43881</v>
      </c>
      <c r="R170" s="7">
        <v>236.59</v>
      </c>
      <c r="S170" t="s">
        <v>1195</v>
      </c>
      <c r="T170" s="5" t="s">
        <v>1194</v>
      </c>
    </row>
    <row r="171" spans="2:20" x14ac:dyDescent="0.3">
      <c r="B171" t="s">
        <v>321</v>
      </c>
      <c r="C171" t="s">
        <v>322</v>
      </c>
      <c r="D171" s="2">
        <v>46</v>
      </c>
      <c r="E171" s="2" t="s">
        <v>1260</v>
      </c>
      <c r="F171" t="s">
        <v>15</v>
      </c>
      <c r="G171" t="s">
        <v>16</v>
      </c>
      <c r="H171" t="s">
        <v>1154</v>
      </c>
      <c r="I171" s="3">
        <v>43800</v>
      </c>
      <c r="J171" t="s">
        <v>12</v>
      </c>
      <c r="K171">
        <v>180</v>
      </c>
      <c r="L171" t="str">
        <f>_xlfn.XLOOKUP(healthcare_messy_data5[[#This Row],[Patient Id]],cleaned_medical!A171:A1170, cleaned_medical!B171:B1170)</f>
        <v>Lifestyle Modification</v>
      </c>
      <c r="M171" s="3">
        <f>_xlfn.XLOOKUP(healthcare_messy_data5[[#This Row],[Patient Id]],cleaned_medical!A171:A1170,cleaned_medical!C171:C1170)</f>
        <v>43800</v>
      </c>
      <c r="N171" t="str">
        <f>_xlfn.XLOOKUP(healthcare_messy_data5[[#This Row],[Patient Id]],cleaned_medical!A171:A1170, cleaned_medical!D171:D1170)</f>
        <v>Dr. Johnson</v>
      </c>
      <c r="O171" s="7">
        <f>_xlfn.XLOOKUP(healthcare_messy_data5[[#This Row],[Patient Id]], cleaned_medical!A171:A1170, cleaned_medical!E171:E1170)</f>
        <v>85.77</v>
      </c>
      <c r="P171" t="s">
        <v>1196</v>
      </c>
      <c r="Q171" s="3">
        <v>43800</v>
      </c>
      <c r="R171" s="7">
        <v>474.51</v>
      </c>
      <c r="S171" t="s">
        <v>1197</v>
      </c>
      <c r="T171" s="5" t="s">
        <v>1200</v>
      </c>
    </row>
    <row r="172" spans="2:20" x14ac:dyDescent="0.3">
      <c r="B172" t="s">
        <v>323</v>
      </c>
      <c r="C172" t="s">
        <v>130</v>
      </c>
      <c r="D172" s="2">
        <v>60</v>
      </c>
      <c r="E172" s="2" t="s">
        <v>1262</v>
      </c>
      <c r="F172" t="s">
        <v>15</v>
      </c>
      <c r="G172" t="s">
        <v>1272</v>
      </c>
      <c r="H172" t="s">
        <v>1272</v>
      </c>
      <c r="I172" s="3">
        <v>43195</v>
      </c>
      <c r="J172" t="s">
        <v>1153</v>
      </c>
      <c r="K172">
        <v>200</v>
      </c>
      <c r="L172" t="str">
        <f>_xlfn.XLOOKUP(healthcare_messy_data5[[#This Row],[Patient Id]],cleaned_medical!A172:A1171, cleaned_medical!B172:B1171)</f>
        <v>Lifestyle Modification</v>
      </c>
      <c r="M172" s="3">
        <f>_xlfn.XLOOKUP(healthcare_messy_data5[[#This Row],[Patient Id]],cleaned_medical!A172:A1171,cleaned_medical!C172:C1171)</f>
        <v>43195</v>
      </c>
      <c r="N172" t="str">
        <f>_xlfn.XLOOKUP(healthcare_messy_data5[[#This Row],[Patient Id]],cleaned_medical!A172:A1171, cleaned_medical!D172:D1171)</f>
        <v>Dr. Lee</v>
      </c>
      <c r="O172" s="7">
        <f>_xlfn.XLOOKUP(healthcare_messy_data5[[#This Row],[Patient Id]], cleaned_medical!A172:A1171, cleaned_medical!E172:E1171)</f>
        <v>112.17</v>
      </c>
      <c r="P172" t="s">
        <v>1193</v>
      </c>
      <c r="Q172" s="3">
        <v>43195</v>
      </c>
      <c r="R172" s="7">
        <v>217.08</v>
      </c>
      <c r="S172" t="s">
        <v>1192</v>
      </c>
      <c r="T172" s="5" t="s">
        <v>1200</v>
      </c>
    </row>
    <row r="173" spans="2:20" x14ac:dyDescent="0.3">
      <c r="B173" t="s">
        <v>324</v>
      </c>
      <c r="C173" t="s">
        <v>9</v>
      </c>
      <c r="D173" s="2">
        <v>60</v>
      </c>
      <c r="E173" s="2" t="s">
        <v>1262</v>
      </c>
      <c r="F173" t="s">
        <v>15</v>
      </c>
      <c r="G173" t="s">
        <v>11</v>
      </c>
      <c r="H173" t="s">
        <v>1156</v>
      </c>
      <c r="I173" s="3">
        <v>43549</v>
      </c>
      <c r="J173" t="s">
        <v>12</v>
      </c>
      <c r="K173">
        <v>200</v>
      </c>
      <c r="L173" t="str">
        <f>_xlfn.XLOOKUP(healthcare_messy_data5[[#This Row],[Patient Id]],cleaned_medical!A173:A1172, cleaned_medical!B173:B1172)</f>
        <v>Lifestyle Modification</v>
      </c>
      <c r="M173" s="3">
        <f>_xlfn.XLOOKUP(healthcare_messy_data5[[#This Row],[Patient Id]],cleaned_medical!A173:A1172,cleaned_medical!C173:C1172)</f>
        <v>43549</v>
      </c>
      <c r="N173" t="str">
        <f>_xlfn.XLOOKUP(healthcare_messy_data5[[#This Row],[Patient Id]],cleaned_medical!A173:A1172, cleaned_medical!D173:D1172)</f>
        <v>Dr. Williams</v>
      </c>
      <c r="O173" s="7">
        <f>_xlfn.XLOOKUP(healthcare_messy_data5[[#This Row],[Patient Id]], cleaned_medical!A173:A1172, cleaned_medical!E173:E1172)</f>
        <v>67.17</v>
      </c>
      <c r="P173" t="s">
        <v>1202</v>
      </c>
      <c r="Q173" s="3">
        <v>43549</v>
      </c>
      <c r="R173" s="7">
        <v>104.38</v>
      </c>
      <c r="S173" t="s">
        <v>1195</v>
      </c>
      <c r="T173" s="5" t="s">
        <v>1194</v>
      </c>
    </row>
    <row r="174" spans="2:20" x14ac:dyDescent="0.3">
      <c r="B174" t="s">
        <v>325</v>
      </c>
      <c r="C174" t="s">
        <v>124</v>
      </c>
      <c r="D174" s="2">
        <v>70</v>
      </c>
      <c r="E174" s="2" t="s">
        <v>1262</v>
      </c>
      <c r="F174" t="s">
        <v>15</v>
      </c>
      <c r="G174" t="s">
        <v>20</v>
      </c>
      <c r="H174" t="s">
        <v>1156</v>
      </c>
      <c r="I174" s="3">
        <v>43195</v>
      </c>
      <c r="J174" t="s">
        <v>40</v>
      </c>
      <c r="K174">
        <v>146</v>
      </c>
      <c r="L174" t="str">
        <f>_xlfn.XLOOKUP(healthcare_messy_data5[[#This Row],[Patient Id]],cleaned_medical!A174:A1173, cleaned_medical!B174:B1173)</f>
        <v>Counseling</v>
      </c>
      <c r="M174" s="3">
        <f>_xlfn.XLOOKUP(healthcare_messy_data5[[#This Row],[Patient Id]],cleaned_medical!A174:A1173,cleaned_medical!C174:C1173)</f>
        <v>43195</v>
      </c>
      <c r="N174" t="str">
        <f>_xlfn.XLOOKUP(healthcare_messy_data5[[#This Row],[Patient Id]],cleaned_medical!A174:A1173, cleaned_medical!D174:D1173)</f>
        <v>Dr. Lee</v>
      </c>
      <c r="O174" s="7">
        <f>_xlfn.XLOOKUP(healthcare_messy_data5[[#This Row],[Patient Id]], cleaned_medical!A174:A1173, cleaned_medical!E174:E1173)</f>
        <v>86.24</v>
      </c>
      <c r="P174" t="s">
        <v>1202</v>
      </c>
      <c r="Q174" s="3">
        <v>43195</v>
      </c>
      <c r="R174" s="7">
        <v>173</v>
      </c>
      <c r="S174" t="s">
        <v>1195</v>
      </c>
      <c r="T174" s="5" t="s">
        <v>1194</v>
      </c>
    </row>
    <row r="175" spans="2:20" x14ac:dyDescent="0.3">
      <c r="B175" t="s">
        <v>326</v>
      </c>
      <c r="C175" t="s">
        <v>9</v>
      </c>
      <c r="D175" s="2">
        <v>70</v>
      </c>
      <c r="E175" s="2" t="s">
        <v>1262</v>
      </c>
      <c r="F175" t="s">
        <v>10</v>
      </c>
      <c r="G175" t="s">
        <v>20</v>
      </c>
      <c r="H175" t="s">
        <v>1155</v>
      </c>
      <c r="I175" s="3">
        <v>43195</v>
      </c>
      <c r="J175" t="s">
        <v>1153</v>
      </c>
      <c r="K175">
        <v>200</v>
      </c>
      <c r="L175" t="str">
        <f>_xlfn.XLOOKUP(healthcare_messy_data5[[#This Row],[Patient Id]],cleaned_medical!A175:A1174, cleaned_medical!B175:B1174)</f>
        <v>Physiotherapy</v>
      </c>
      <c r="M175" s="3">
        <f>_xlfn.XLOOKUP(healthcare_messy_data5[[#This Row],[Patient Id]],cleaned_medical!A175:A1174,cleaned_medical!C175:C1174)</f>
        <v>43195</v>
      </c>
      <c r="N175" t="str">
        <f>_xlfn.XLOOKUP(healthcare_messy_data5[[#This Row],[Patient Id]],cleaned_medical!A175:A1174, cleaned_medical!D175:D1174)</f>
        <v>Dr. Lee</v>
      </c>
      <c r="O175" s="7">
        <f>_xlfn.XLOOKUP(healthcare_messy_data5[[#This Row],[Patient Id]], cleaned_medical!A175:A1174, cleaned_medical!E175:E1174)</f>
        <v>48.75</v>
      </c>
      <c r="P175" t="s">
        <v>1202</v>
      </c>
      <c r="Q175" s="3">
        <v>43195</v>
      </c>
      <c r="R175" s="7">
        <v>494.52</v>
      </c>
      <c r="S175" t="s">
        <v>1192</v>
      </c>
      <c r="T175" s="5" t="s">
        <v>1200</v>
      </c>
    </row>
    <row r="176" spans="2:20" x14ac:dyDescent="0.3">
      <c r="B176" t="s">
        <v>327</v>
      </c>
      <c r="C176" t="s">
        <v>122</v>
      </c>
      <c r="D176" s="2">
        <v>25</v>
      </c>
      <c r="E176" s="2" t="s">
        <v>1259</v>
      </c>
      <c r="F176" t="s">
        <v>15</v>
      </c>
      <c r="G176" t="s">
        <v>20</v>
      </c>
      <c r="H176" t="s">
        <v>1154</v>
      </c>
      <c r="I176" s="3">
        <v>43800</v>
      </c>
      <c r="J176" t="s">
        <v>21</v>
      </c>
      <c r="K176">
        <v>160</v>
      </c>
      <c r="L176" t="str">
        <f>_xlfn.XLOOKUP(healthcare_messy_data5[[#This Row],[Patient Id]],cleaned_medical!A176:A1175, cleaned_medical!B176:B1175)</f>
        <v>Counseling</v>
      </c>
      <c r="M176" s="3">
        <f>_xlfn.XLOOKUP(healthcare_messy_data5[[#This Row],[Patient Id]],cleaned_medical!A176:A1175,cleaned_medical!C176:C1175)</f>
        <v>43800</v>
      </c>
      <c r="N176" t="str">
        <f>_xlfn.XLOOKUP(healthcare_messy_data5[[#This Row],[Patient Id]],cleaned_medical!A176:A1175, cleaned_medical!D176:D1175)</f>
        <v>Dr. Johnson</v>
      </c>
      <c r="O176" s="7">
        <f>_xlfn.XLOOKUP(healthcare_messy_data5[[#This Row],[Patient Id]], cleaned_medical!A176:A1175, cleaned_medical!E176:E1175)</f>
        <v>89.54</v>
      </c>
      <c r="P176" t="s">
        <v>1193</v>
      </c>
      <c r="Q176" s="3">
        <v>43800</v>
      </c>
      <c r="R176" s="7">
        <v>351.47</v>
      </c>
      <c r="S176" t="s">
        <v>1197</v>
      </c>
      <c r="T176" s="5" t="s">
        <v>1200</v>
      </c>
    </row>
    <row r="177" spans="2:20" x14ac:dyDescent="0.3">
      <c r="B177" t="s">
        <v>328</v>
      </c>
      <c r="C177" t="s">
        <v>9</v>
      </c>
      <c r="D177" s="2">
        <v>40</v>
      </c>
      <c r="E177" s="2" t="s">
        <v>1260</v>
      </c>
      <c r="F177" t="s">
        <v>15</v>
      </c>
      <c r="G177" t="s">
        <v>20</v>
      </c>
      <c r="H177" t="s">
        <v>1154</v>
      </c>
      <c r="I177" s="3">
        <v>43881</v>
      </c>
      <c r="J177" t="s">
        <v>17</v>
      </c>
      <c r="K177">
        <v>220</v>
      </c>
      <c r="L177" t="str">
        <f>_xlfn.XLOOKUP(healthcare_messy_data5[[#This Row],[Patient Id]],cleaned_medical!A177:A1176, cleaned_medical!B177:B1176)</f>
        <v>Counseling</v>
      </c>
      <c r="M177" s="3">
        <f>_xlfn.XLOOKUP(healthcare_messy_data5[[#This Row],[Patient Id]],cleaned_medical!A177:A1176,cleaned_medical!C177:C1176)</f>
        <v>43881</v>
      </c>
      <c r="N177" t="str">
        <f>_xlfn.XLOOKUP(healthcare_messy_data5[[#This Row],[Patient Id]],cleaned_medical!A177:A1176, cleaned_medical!D177:D1176)</f>
        <v>Dr. Williams</v>
      </c>
      <c r="O177" s="7">
        <f>_xlfn.XLOOKUP(healthcare_messy_data5[[#This Row],[Patient Id]], cleaned_medical!A177:A1176, cleaned_medical!E177:E1176)</f>
        <v>40.86</v>
      </c>
      <c r="P177" t="s">
        <v>1202</v>
      </c>
      <c r="Q177" s="3">
        <v>43881</v>
      </c>
      <c r="R177" s="7">
        <v>131.72999999999999</v>
      </c>
      <c r="S177" t="s">
        <v>1197</v>
      </c>
      <c r="T177" s="5" t="s">
        <v>1200</v>
      </c>
    </row>
    <row r="178" spans="2:20" x14ac:dyDescent="0.3">
      <c r="B178" t="s">
        <v>329</v>
      </c>
      <c r="C178" t="s">
        <v>9</v>
      </c>
      <c r="D178" s="2">
        <v>60</v>
      </c>
      <c r="E178" s="2" t="s">
        <v>1262</v>
      </c>
      <c r="F178" t="s">
        <v>15</v>
      </c>
      <c r="G178" t="s">
        <v>20</v>
      </c>
      <c r="H178" t="s">
        <v>1157</v>
      </c>
      <c r="I178" s="3">
        <v>43195</v>
      </c>
      <c r="J178" t="s">
        <v>12</v>
      </c>
      <c r="K178">
        <v>146</v>
      </c>
      <c r="L178" t="str">
        <f>_xlfn.XLOOKUP(healthcare_messy_data5[[#This Row],[Patient Id]],cleaned_medical!A178:A1177, cleaned_medical!B178:B1177)</f>
        <v>Physiotherapy</v>
      </c>
      <c r="M178" s="3">
        <f>_xlfn.XLOOKUP(healthcare_messy_data5[[#This Row],[Patient Id]],cleaned_medical!A178:A1177,cleaned_medical!C178:C1177)</f>
        <v>43195</v>
      </c>
      <c r="N178" t="str">
        <f>_xlfn.XLOOKUP(healthcare_messy_data5[[#This Row],[Patient Id]],cleaned_medical!A178:A1177, cleaned_medical!D178:D1177)</f>
        <v>Dr. Lee</v>
      </c>
      <c r="O178" s="7">
        <f>_xlfn.XLOOKUP(healthcare_messy_data5[[#This Row],[Patient Id]], cleaned_medical!A178:A1177, cleaned_medical!E178:E1177)</f>
        <v>16.48</v>
      </c>
      <c r="P178" t="s">
        <v>1196</v>
      </c>
      <c r="Q178" s="3">
        <v>43195</v>
      </c>
      <c r="R178" s="7">
        <v>392.86</v>
      </c>
      <c r="S178" t="s">
        <v>1197</v>
      </c>
      <c r="T178" s="5" t="s">
        <v>1199</v>
      </c>
    </row>
    <row r="179" spans="2:20" x14ac:dyDescent="0.3">
      <c r="B179" t="s">
        <v>330</v>
      </c>
      <c r="C179" t="s">
        <v>303</v>
      </c>
      <c r="D179" s="2">
        <v>46</v>
      </c>
      <c r="E179" s="2" t="s">
        <v>1260</v>
      </c>
      <c r="F179" t="s">
        <v>10</v>
      </c>
      <c r="G179" t="s">
        <v>1272</v>
      </c>
      <c r="H179" t="s">
        <v>1154</v>
      </c>
      <c r="I179" s="3">
        <v>43800</v>
      </c>
      <c r="J179" t="s">
        <v>21</v>
      </c>
      <c r="K179">
        <v>220</v>
      </c>
      <c r="L179" t="str">
        <f>_xlfn.XLOOKUP(healthcare_messy_data5[[#This Row],[Patient Id]],cleaned_medical!A179:A1178, cleaned_medical!B179:B1178)</f>
        <v>Medication</v>
      </c>
      <c r="M179" s="3">
        <f>_xlfn.XLOOKUP(healthcare_messy_data5[[#This Row],[Patient Id]],cleaned_medical!A179:A1178,cleaned_medical!C179:C1178)</f>
        <v>43800</v>
      </c>
      <c r="N179" t="str">
        <f>_xlfn.XLOOKUP(healthcare_messy_data5[[#This Row],[Patient Id]],cleaned_medical!A179:A1178, cleaned_medical!D179:D1178)</f>
        <v>Dr. Patel</v>
      </c>
      <c r="O179" s="7">
        <f>_xlfn.XLOOKUP(healthcare_messy_data5[[#This Row],[Patient Id]], cleaned_medical!A179:A1178, cleaned_medical!E179:E1178)</f>
        <v>67.760000000000005</v>
      </c>
      <c r="P179" t="s">
        <v>1201</v>
      </c>
      <c r="Q179" s="3">
        <v>43800</v>
      </c>
      <c r="R179" s="7">
        <v>59.49</v>
      </c>
      <c r="S179" t="s">
        <v>1192</v>
      </c>
      <c r="T179" s="5" t="s">
        <v>1200</v>
      </c>
    </row>
    <row r="180" spans="2:20" x14ac:dyDescent="0.3">
      <c r="B180" t="s">
        <v>331</v>
      </c>
      <c r="C180" t="s">
        <v>303</v>
      </c>
      <c r="D180" s="2">
        <v>35</v>
      </c>
      <c r="E180" s="2" t="s">
        <v>1261</v>
      </c>
      <c r="F180" t="s">
        <v>15</v>
      </c>
      <c r="G180" t="s">
        <v>11</v>
      </c>
      <c r="H180" t="s">
        <v>1155</v>
      </c>
      <c r="I180" s="3">
        <v>43881</v>
      </c>
      <c r="J180" t="s">
        <v>40</v>
      </c>
      <c r="K180">
        <v>220</v>
      </c>
      <c r="L180" t="str">
        <f>_xlfn.XLOOKUP(healthcare_messy_data5[[#This Row],[Patient Id]],cleaned_medical!A180:A1179, cleaned_medical!B180:B1179)</f>
        <v>Dietary Changes</v>
      </c>
      <c r="M180" s="3">
        <f>_xlfn.XLOOKUP(healthcare_messy_data5[[#This Row],[Patient Id]],cleaned_medical!A180:A1179,cleaned_medical!C180:C1179)</f>
        <v>43881</v>
      </c>
      <c r="N180" t="str">
        <f>_xlfn.XLOOKUP(healthcare_messy_data5[[#This Row],[Patient Id]],cleaned_medical!A180:A1179, cleaned_medical!D180:D1179)</f>
        <v>Dr. Johnson</v>
      </c>
      <c r="O180" s="7">
        <f>_xlfn.XLOOKUP(healthcare_messy_data5[[#This Row],[Patient Id]], cleaned_medical!A180:A1179, cleaned_medical!E180:E1179)</f>
        <v>80.22</v>
      </c>
      <c r="P180" t="s">
        <v>1196</v>
      </c>
      <c r="Q180" s="3">
        <v>43881</v>
      </c>
      <c r="R180" s="7">
        <v>267.72000000000003</v>
      </c>
      <c r="S180" t="s">
        <v>1195</v>
      </c>
      <c r="T180" s="5" t="s">
        <v>1199</v>
      </c>
    </row>
    <row r="181" spans="2:20" x14ac:dyDescent="0.3">
      <c r="B181" t="s">
        <v>332</v>
      </c>
      <c r="C181" t="s">
        <v>132</v>
      </c>
      <c r="D181" s="2">
        <v>46</v>
      </c>
      <c r="E181" s="2" t="s">
        <v>1260</v>
      </c>
      <c r="F181" t="s">
        <v>15</v>
      </c>
      <c r="G181" t="s">
        <v>20</v>
      </c>
      <c r="H181" t="s">
        <v>1157</v>
      </c>
      <c r="I181" s="3">
        <v>43549</v>
      </c>
      <c r="J181" t="s">
        <v>17</v>
      </c>
      <c r="K181">
        <v>180</v>
      </c>
      <c r="L181" t="str">
        <f>_xlfn.XLOOKUP(healthcare_messy_data5[[#This Row],[Patient Id]],cleaned_medical!A181:A1180, cleaned_medical!B181:B1180)</f>
        <v>Physiotherapy</v>
      </c>
      <c r="M181" s="3">
        <f>_xlfn.XLOOKUP(healthcare_messy_data5[[#This Row],[Patient Id]],cleaned_medical!A181:A1180,cleaned_medical!C181:C1180)</f>
        <v>43549</v>
      </c>
      <c r="N181" t="str">
        <f>_xlfn.XLOOKUP(healthcare_messy_data5[[#This Row],[Patient Id]],cleaned_medical!A181:A1180, cleaned_medical!D181:D1180)</f>
        <v>Dr. Johnson</v>
      </c>
      <c r="O181" s="7">
        <f>_xlfn.XLOOKUP(healthcare_messy_data5[[#This Row],[Patient Id]], cleaned_medical!A181:A1180, cleaned_medical!E181:E1180)</f>
        <v>55.71</v>
      </c>
      <c r="P181" t="s">
        <v>1202</v>
      </c>
      <c r="Q181" s="3">
        <v>43549</v>
      </c>
      <c r="R181" s="7">
        <v>480.37</v>
      </c>
      <c r="S181" t="s">
        <v>1197</v>
      </c>
      <c r="T181" s="5" t="s">
        <v>1191</v>
      </c>
    </row>
    <row r="182" spans="2:20" x14ac:dyDescent="0.3">
      <c r="B182" t="s">
        <v>333</v>
      </c>
      <c r="C182" t="s">
        <v>120</v>
      </c>
      <c r="D182" s="2">
        <v>40</v>
      </c>
      <c r="E182" s="2" t="s">
        <v>1260</v>
      </c>
      <c r="F182" t="s">
        <v>10</v>
      </c>
      <c r="G182" t="s">
        <v>27</v>
      </c>
      <c r="H182" t="s">
        <v>1157</v>
      </c>
      <c r="I182" s="3">
        <v>43549</v>
      </c>
      <c r="J182" t="s">
        <v>21</v>
      </c>
      <c r="K182">
        <v>180</v>
      </c>
      <c r="L182" t="str">
        <f>_xlfn.XLOOKUP(healthcare_messy_data5[[#This Row],[Patient Id]],cleaned_medical!A182:A1181, cleaned_medical!B182:B1181)</f>
        <v>Lifestyle Modification</v>
      </c>
      <c r="M182" s="3">
        <f>_xlfn.XLOOKUP(healthcare_messy_data5[[#This Row],[Patient Id]],cleaned_medical!A182:A1181,cleaned_medical!C182:C1181)</f>
        <v>43549</v>
      </c>
      <c r="N182" t="str">
        <f>_xlfn.XLOOKUP(healthcare_messy_data5[[#This Row],[Patient Id]],cleaned_medical!A182:A1181, cleaned_medical!D182:D1181)</f>
        <v>Dr. Lee</v>
      </c>
      <c r="O182" s="7">
        <f>_xlfn.XLOOKUP(healthcare_messy_data5[[#This Row],[Patient Id]], cleaned_medical!A182:A1181, cleaned_medical!E182:E1181)</f>
        <v>196.49</v>
      </c>
      <c r="P182" t="s">
        <v>1198</v>
      </c>
      <c r="Q182" s="3">
        <v>43549</v>
      </c>
      <c r="R182" s="7">
        <v>412.3</v>
      </c>
      <c r="S182" t="s">
        <v>1197</v>
      </c>
      <c r="T182" s="5" t="s">
        <v>1194</v>
      </c>
    </row>
    <row r="183" spans="2:20" x14ac:dyDescent="0.3">
      <c r="B183" t="s">
        <v>334</v>
      </c>
      <c r="C183" t="s">
        <v>124</v>
      </c>
      <c r="D183" s="2">
        <v>70</v>
      </c>
      <c r="E183" s="2" t="s">
        <v>1262</v>
      </c>
      <c r="F183" t="s">
        <v>15</v>
      </c>
      <c r="G183" t="s">
        <v>27</v>
      </c>
      <c r="H183" t="s">
        <v>1156</v>
      </c>
      <c r="I183" s="3">
        <v>43845</v>
      </c>
      <c r="J183" t="s">
        <v>17</v>
      </c>
      <c r="K183">
        <v>146</v>
      </c>
      <c r="L183" t="str">
        <f>_xlfn.XLOOKUP(healthcare_messy_data5[[#This Row],[Patient Id]],cleaned_medical!A183:A1182, cleaned_medical!B183:B1182)</f>
        <v>Physiotherapy</v>
      </c>
      <c r="M183" s="3">
        <f>_xlfn.XLOOKUP(healthcare_messy_data5[[#This Row],[Patient Id]],cleaned_medical!A183:A1182,cleaned_medical!C183:C1182)</f>
        <v>43845</v>
      </c>
      <c r="N183" t="str">
        <f>_xlfn.XLOOKUP(healthcare_messy_data5[[#This Row],[Patient Id]],cleaned_medical!A183:A1182, cleaned_medical!D183:D1182)</f>
        <v>Dr. Williams</v>
      </c>
      <c r="O183" s="7">
        <f>_xlfn.XLOOKUP(healthcare_messy_data5[[#This Row],[Patient Id]], cleaned_medical!A183:A1182, cleaned_medical!E183:E1182)</f>
        <v>115.96</v>
      </c>
      <c r="P183" t="s">
        <v>1202</v>
      </c>
      <c r="Q183" s="3">
        <v>43845</v>
      </c>
      <c r="R183" s="7">
        <v>177.93</v>
      </c>
      <c r="S183" t="s">
        <v>1192</v>
      </c>
      <c r="T183" s="5" t="s">
        <v>1194</v>
      </c>
    </row>
    <row r="184" spans="2:20" x14ac:dyDescent="0.3">
      <c r="B184" t="s">
        <v>335</v>
      </c>
      <c r="C184" t="s">
        <v>9</v>
      </c>
      <c r="D184" s="2">
        <v>46</v>
      </c>
      <c r="E184" s="2" t="s">
        <v>1260</v>
      </c>
      <c r="F184" t="s">
        <v>10</v>
      </c>
      <c r="G184" t="s">
        <v>11</v>
      </c>
      <c r="H184" t="s">
        <v>1156</v>
      </c>
      <c r="I184" s="3">
        <v>43800</v>
      </c>
      <c r="J184" t="s">
        <v>12</v>
      </c>
      <c r="K184">
        <v>180</v>
      </c>
      <c r="L184" t="str">
        <f>_xlfn.XLOOKUP(healthcare_messy_data5[[#This Row],[Patient Id]],cleaned_medical!A184:A1183, cleaned_medical!B184:B1183)</f>
        <v>Physiotherapy</v>
      </c>
      <c r="M184" s="3">
        <f>_xlfn.XLOOKUP(healthcare_messy_data5[[#This Row],[Patient Id]],cleaned_medical!A184:A1183,cleaned_medical!C184:C1183)</f>
        <v>43800</v>
      </c>
      <c r="N184" t="str">
        <f>_xlfn.XLOOKUP(healthcare_messy_data5[[#This Row],[Patient Id]],cleaned_medical!A184:A1183, cleaned_medical!D184:D1183)</f>
        <v>Dr. Lee</v>
      </c>
      <c r="O184" s="7">
        <f>_xlfn.XLOOKUP(healthcare_messy_data5[[#This Row],[Patient Id]], cleaned_medical!A184:A1183, cleaned_medical!E184:E1183)</f>
        <v>171.86</v>
      </c>
      <c r="P184" t="s">
        <v>1201</v>
      </c>
      <c r="Q184" s="3">
        <v>43800</v>
      </c>
      <c r="R184" s="7">
        <v>288.14</v>
      </c>
      <c r="S184" t="s">
        <v>1195</v>
      </c>
      <c r="T184" s="5" t="s">
        <v>1199</v>
      </c>
    </row>
    <row r="185" spans="2:20" x14ac:dyDescent="0.3">
      <c r="B185" t="s">
        <v>336</v>
      </c>
      <c r="C185" t="s">
        <v>9</v>
      </c>
      <c r="D185" s="2">
        <v>25</v>
      </c>
      <c r="E185" s="2" t="s">
        <v>1259</v>
      </c>
      <c r="F185" t="s">
        <v>15</v>
      </c>
      <c r="G185" t="s">
        <v>16</v>
      </c>
      <c r="H185" t="s">
        <v>1154</v>
      </c>
      <c r="I185" s="3">
        <v>43881</v>
      </c>
      <c r="J185" t="s">
        <v>40</v>
      </c>
      <c r="K185">
        <v>180</v>
      </c>
      <c r="L185" t="str">
        <f>_xlfn.XLOOKUP(healthcare_messy_data5[[#This Row],[Patient Id]],cleaned_medical!A185:A1184, cleaned_medical!B185:B1184)</f>
        <v>Surgery</v>
      </c>
      <c r="M185" s="3">
        <f>_xlfn.XLOOKUP(healthcare_messy_data5[[#This Row],[Patient Id]],cleaned_medical!A185:A1184,cleaned_medical!C185:C1184)</f>
        <v>43881</v>
      </c>
      <c r="N185" t="str">
        <f>_xlfn.XLOOKUP(healthcare_messy_data5[[#This Row],[Patient Id]],cleaned_medical!A185:A1184, cleaned_medical!D185:D1184)</f>
        <v>Dr. Johnson</v>
      </c>
      <c r="O185" s="7">
        <f>_xlfn.XLOOKUP(healthcare_messy_data5[[#This Row],[Patient Id]], cleaned_medical!A185:A1184, cleaned_medical!E185:E1184)</f>
        <v>116.92</v>
      </c>
      <c r="P185" t="s">
        <v>1196</v>
      </c>
      <c r="Q185" s="3">
        <v>43881</v>
      </c>
      <c r="R185" s="7">
        <v>480.41</v>
      </c>
      <c r="S185" t="s">
        <v>1192</v>
      </c>
      <c r="T185" s="5" t="s">
        <v>1200</v>
      </c>
    </row>
    <row r="186" spans="2:20" x14ac:dyDescent="0.3">
      <c r="B186" t="s">
        <v>337</v>
      </c>
      <c r="C186" t="s">
        <v>130</v>
      </c>
      <c r="D186" s="2">
        <v>40</v>
      </c>
      <c r="E186" s="2" t="s">
        <v>1260</v>
      </c>
      <c r="F186" t="s">
        <v>15</v>
      </c>
      <c r="G186" t="s">
        <v>16</v>
      </c>
      <c r="H186" t="s">
        <v>1157</v>
      </c>
      <c r="I186" s="3">
        <v>43195</v>
      </c>
      <c r="J186" t="s">
        <v>17</v>
      </c>
      <c r="K186">
        <v>180</v>
      </c>
      <c r="L186" t="str">
        <f>_xlfn.XLOOKUP(healthcare_messy_data5[[#This Row],[Patient Id]],cleaned_medical!A186:A1185, cleaned_medical!B186:B1185)</f>
        <v>Counseling</v>
      </c>
      <c r="M186" s="3">
        <f>_xlfn.XLOOKUP(healthcare_messy_data5[[#This Row],[Patient Id]],cleaned_medical!A186:A1185,cleaned_medical!C186:C1185)</f>
        <v>43195</v>
      </c>
      <c r="N186" t="str">
        <f>_xlfn.XLOOKUP(healthcare_messy_data5[[#This Row],[Patient Id]],cleaned_medical!A186:A1185, cleaned_medical!D186:D1185)</f>
        <v>Dr. Brown</v>
      </c>
      <c r="O186" s="7">
        <f>_xlfn.XLOOKUP(healthcare_messy_data5[[#This Row],[Patient Id]], cleaned_medical!A186:A1185, cleaned_medical!E186:E1185)</f>
        <v>71.52</v>
      </c>
      <c r="P186" t="s">
        <v>1198</v>
      </c>
      <c r="Q186" s="3">
        <v>43195</v>
      </c>
      <c r="R186" s="7">
        <v>416.55</v>
      </c>
      <c r="S186" t="s">
        <v>1197</v>
      </c>
      <c r="T186" s="5" t="s">
        <v>1199</v>
      </c>
    </row>
    <row r="187" spans="2:20" x14ac:dyDescent="0.3">
      <c r="B187" t="s">
        <v>338</v>
      </c>
      <c r="C187" t="s">
        <v>303</v>
      </c>
      <c r="D187" s="2">
        <v>70</v>
      </c>
      <c r="E187" s="2" t="s">
        <v>1262</v>
      </c>
      <c r="F187" t="s">
        <v>10</v>
      </c>
      <c r="G187" t="s">
        <v>16</v>
      </c>
      <c r="H187" t="s">
        <v>1156</v>
      </c>
      <c r="I187" s="3">
        <v>43549</v>
      </c>
      <c r="J187" t="s">
        <v>21</v>
      </c>
      <c r="K187">
        <v>220</v>
      </c>
      <c r="L187" t="str">
        <f>_xlfn.XLOOKUP(healthcare_messy_data5[[#This Row],[Patient Id]],cleaned_medical!A187:A1186, cleaned_medical!B187:B1186)</f>
        <v>Physiotherapy</v>
      </c>
      <c r="M187" s="3">
        <f>_xlfn.XLOOKUP(healthcare_messy_data5[[#This Row],[Patient Id]],cleaned_medical!A187:A1186,cleaned_medical!C187:C1186)</f>
        <v>43549</v>
      </c>
      <c r="N187" t="str">
        <f>_xlfn.XLOOKUP(healthcare_messy_data5[[#This Row],[Patient Id]],cleaned_medical!A187:A1186, cleaned_medical!D187:D1186)</f>
        <v>Dr. Smith</v>
      </c>
      <c r="O187" s="7">
        <f>_xlfn.XLOOKUP(healthcare_messy_data5[[#This Row],[Patient Id]], cleaned_medical!A187:A1186, cleaned_medical!E187:E1186)</f>
        <v>126.77</v>
      </c>
      <c r="P187" t="s">
        <v>1196</v>
      </c>
      <c r="Q187" s="3">
        <v>43549</v>
      </c>
      <c r="R187" s="7">
        <v>386.89</v>
      </c>
      <c r="S187" t="s">
        <v>1195</v>
      </c>
      <c r="T187" s="5" t="s">
        <v>1194</v>
      </c>
    </row>
    <row r="188" spans="2:20" x14ac:dyDescent="0.3">
      <c r="B188" t="s">
        <v>339</v>
      </c>
      <c r="C188" t="s">
        <v>124</v>
      </c>
      <c r="D188" s="2">
        <v>35</v>
      </c>
      <c r="E188" s="2" t="s">
        <v>1261</v>
      </c>
      <c r="F188" t="s">
        <v>15</v>
      </c>
      <c r="G188" t="s">
        <v>27</v>
      </c>
      <c r="H188" t="s">
        <v>1155</v>
      </c>
      <c r="I188" s="3">
        <v>43881</v>
      </c>
      <c r="J188" t="s">
        <v>12</v>
      </c>
      <c r="K188">
        <v>146</v>
      </c>
      <c r="L188" t="str">
        <f>_xlfn.XLOOKUP(healthcare_messy_data5[[#This Row],[Patient Id]],cleaned_medical!A188:A1187, cleaned_medical!B188:B1187)</f>
        <v>Medication</v>
      </c>
      <c r="M188" s="3">
        <f>_xlfn.XLOOKUP(healthcare_messy_data5[[#This Row],[Patient Id]],cleaned_medical!A188:A1187,cleaned_medical!C188:C1187)</f>
        <v>43881</v>
      </c>
      <c r="N188" t="str">
        <f>_xlfn.XLOOKUP(healthcare_messy_data5[[#This Row],[Patient Id]],cleaned_medical!A188:A1187, cleaned_medical!D188:D1187)</f>
        <v>Dr. Smith</v>
      </c>
      <c r="O188" s="7">
        <f>_xlfn.XLOOKUP(healthcare_messy_data5[[#This Row],[Patient Id]], cleaned_medical!A188:A1187, cleaned_medical!E188:E1187)</f>
        <v>196.1</v>
      </c>
      <c r="P188" t="s">
        <v>1201</v>
      </c>
      <c r="Q188" s="3">
        <v>43881</v>
      </c>
      <c r="R188" s="7">
        <v>324.45999999999998</v>
      </c>
      <c r="S188" t="s">
        <v>1197</v>
      </c>
      <c r="T188" s="5" t="s">
        <v>1200</v>
      </c>
    </row>
    <row r="189" spans="2:20" x14ac:dyDescent="0.3">
      <c r="B189" t="s">
        <v>340</v>
      </c>
      <c r="C189" t="s">
        <v>299</v>
      </c>
      <c r="D189" s="2">
        <v>70</v>
      </c>
      <c r="E189" s="2" t="s">
        <v>1262</v>
      </c>
      <c r="F189" t="s">
        <v>10</v>
      </c>
      <c r="G189" t="s">
        <v>16</v>
      </c>
      <c r="H189" t="s">
        <v>1156</v>
      </c>
      <c r="I189" s="3">
        <v>43800</v>
      </c>
      <c r="J189" t="s">
        <v>12</v>
      </c>
      <c r="K189">
        <v>220</v>
      </c>
      <c r="L189" t="str">
        <f>_xlfn.XLOOKUP(healthcare_messy_data5[[#This Row],[Patient Id]],cleaned_medical!A189:A1188, cleaned_medical!B189:B1188)</f>
        <v>Physiotherapy</v>
      </c>
      <c r="M189" s="3">
        <f>_xlfn.XLOOKUP(healthcare_messy_data5[[#This Row],[Patient Id]],cleaned_medical!A189:A1188,cleaned_medical!C189:C1188)</f>
        <v>43800</v>
      </c>
      <c r="N189" t="str">
        <f>_xlfn.XLOOKUP(healthcare_messy_data5[[#This Row],[Patient Id]],cleaned_medical!A189:A1188, cleaned_medical!D189:D1188)</f>
        <v>Dr. Smith</v>
      </c>
      <c r="O189" s="7">
        <f>_xlfn.XLOOKUP(healthcare_messy_data5[[#This Row],[Patient Id]], cleaned_medical!A189:A1188, cleaned_medical!E189:E1188)</f>
        <v>190.96</v>
      </c>
      <c r="P189" t="s">
        <v>1202</v>
      </c>
      <c r="Q189" s="3">
        <v>43800</v>
      </c>
      <c r="R189" s="7">
        <v>373.76</v>
      </c>
      <c r="S189" t="s">
        <v>1192</v>
      </c>
      <c r="T189" s="5" t="s">
        <v>1194</v>
      </c>
    </row>
    <row r="190" spans="2:20" x14ac:dyDescent="0.3">
      <c r="B190" t="s">
        <v>341</v>
      </c>
      <c r="C190" t="s">
        <v>132</v>
      </c>
      <c r="D190" s="2">
        <v>25</v>
      </c>
      <c r="E190" s="2" t="s">
        <v>1259</v>
      </c>
      <c r="F190" t="s">
        <v>10</v>
      </c>
      <c r="G190" t="s">
        <v>1272</v>
      </c>
      <c r="H190" t="s">
        <v>1156</v>
      </c>
      <c r="I190" s="3">
        <v>43845</v>
      </c>
      <c r="J190" t="s">
        <v>21</v>
      </c>
      <c r="K190">
        <v>160</v>
      </c>
      <c r="L190" t="str">
        <f>_xlfn.XLOOKUP(healthcare_messy_data5[[#This Row],[Patient Id]],cleaned_medical!A190:A1189, cleaned_medical!B190:B1189)</f>
        <v>Surgery</v>
      </c>
      <c r="M190" s="3">
        <f>_xlfn.XLOOKUP(healthcare_messy_data5[[#This Row],[Patient Id]],cleaned_medical!A190:A1189,cleaned_medical!C190:C1189)</f>
        <v>43845</v>
      </c>
      <c r="N190" t="str">
        <f>_xlfn.XLOOKUP(healthcare_messy_data5[[#This Row],[Patient Id]],cleaned_medical!A190:A1189, cleaned_medical!D190:D1189)</f>
        <v>Dr. Smith</v>
      </c>
      <c r="O190" s="7">
        <f>_xlfn.XLOOKUP(healthcare_messy_data5[[#This Row],[Patient Id]], cleaned_medical!A190:A1189, cleaned_medical!E190:E1189)</f>
        <v>184.57</v>
      </c>
      <c r="P190" t="s">
        <v>1193</v>
      </c>
      <c r="Q190" s="3">
        <v>43845</v>
      </c>
      <c r="R190" s="7">
        <v>176.5</v>
      </c>
      <c r="S190" t="s">
        <v>1197</v>
      </c>
      <c r="T190" s="5" t="s">
        <v>1194</v>
      </c>
    </row>
    <row r="191" spans="2:20" x14ac:dyDescent="0.3">
      <c r="B191" t="s">
        <v>342</v>
      </c>
      <c r="C191" t="s">
        <v>120</v>
      </c>
      <c r="D191" s="2">
        <v>40</v>
      </c>
      <c r="E191" s="2" t="s">
        <v>1260</v>
      </c>
      <c r="F191" t="s">
        <v>15</v>
      </c>
      <c r="G191" t="s">
        <v>20</v>
      </c>
      <c r="H191" t="s">
        <v>1157</v>
      </c>
      <c r="I191" s="3">
        <v>43549</v>
      </c>
      <c r="J191" t="s">
        <v>21</v>
      </c>
      <c r="K191">
        <v>220</v>
      </c>
      <c r="L191" t="str">
        <f>_xlfn.XLOOKUP(healthcare_messy_data5[[#This Row],[Patient Id]],cleaned_medical!A191:A1190, cleaned_medical!B191:B1190)</f>
        <v>Dietary Changes</v>
      </c>
      <c r="M191" s="3">
        <f>_xlfn.XLOOKUP(healthcare_messy_data5[[#This Row],[Patient Id]],cleaned_medical!A191:A1190,cleaned_medical!C191:C1190)</f>
        <v>43549</v>
      </c>
      <c r="N191" t="str">
        <f>_xlfn.XLOOKUP(healthcare_messy_data5[[#This Row],[Patient Id]],cleaned_medical!A191:A1190, cleaned_medical!D191:D1190)</f>
        <v>Dr. Smith</v>
      </c>
      <c r="O191" s="7">
        <f>_xlfn.XLOOKUP(healthcare_messy_data5[[#This Row],[Patient Id]], cleaned_medical!A191:A1190, cleaned_medical!E191:E1190)</f>
        <v>39.78</v>
      </c>
      <c r="P191" t="s">
        <v>1196</v>
      </c>
      <c r="Q191" s="3">
        <v>43549</v>
      </c>
      <c r="R191" s="7">
        <v>296.47000000000003</v>
      </c>
      <c r="S191" t="s">
        <v>1192</v>
      </c>
      <c r="T191" s="5" t="s">
        <v>1191</v>
      </c>
    </row>
    <row r="192" spans="2:20" x14ac:dyDescent="0.3">
      <c r="B192" t="s">
        <v>343</v>
      </c>
      <c r="C192" t="s">
        <v>126</v>
      </c>
      <c r="D192" s="2">
        <v>35</v>
      </c>
      <c r="E192" s="2" t="s">
        <v>1261</v>
      </c>
      <c r="F192" t="s">
        <v>10</v>
      </c>
      <c r="G192" t="s">
        <v>27</v>
      </c>
      <c r="H192" t="s">
        <v>1157</v>
      </c>
      <c r="I192" s="3">
        <v>43881</v>
      </c>
      <c r="J192" t="s">
        <v>17</v>
      </c>
      <c r="K192">
        <v>160</v>
      </c>
      <c r="L192" t="str">
        <f>_xlfn.XLOOKUP(healthcare_messy_data5[[#This Row],[Patient Id]],cleaned_medical!A192:A1191, cleaned_medical!B192:B1191)</f>
        <v>Medication</v>
      </c>
      <c r="M192" s="3">
        <f>_xlfn.XLOOKUP(healthcare_messy_data5[[#This Row],[Patient Id]],cleaned_medical!A192:A1191,cleaned_medical!C192:C1191)</f>
        <v>43881</v>
      </c>
      <c r="N192" t="str">
        <f>_xlfn.XLOOKUP(healthcare_messy_data5[[#This Row],[Patient Id]],cleaned_medical!A192:A1191, cleaned_medical!D192:D1191)</f>
        <v>Dr. Patel</v>
      </c>
      <c r="O192" s="7">
        <f>_xlfn.XLOOKUP(healthcare_messy_data5[[#This Row],[Patient Id]], cleaned_medical!A192:A1191, cleaned_medical!E192:E1191)</f>
        <v>140.82</v>
      </c>
      <c r="P192" t="s">
        <v>1201</v>
      </c>
      <c r="Q192" s="3">
        <v>43881</v>
      </c>
      <c r="R192" s="7">
        <v>65.23</v>
      </c>
      <c r="S192" t="s">
        <v>1197</v>
      </c>
      <c r="T192" s="5" t="s">
        <v>1199</v>
      </c>
    </row>
    <row r="193" spans="2:20" x14ac:dyDescent="0.3">
      <c r="B193" t="s">
        <v>344</v>
      </c>
      <c r="C193" t="s">
        <v>120</v>
      </c>
      <c r="D193" s="2">
        <v>25</v>
      </c>
      <c r="E193" s="2" t="s">
        <v>1259</v>
      </c>
      <c r="F193" t="s">
        <v>15</v>
      </c>
      <c r="G193" t="s">
        <v>11</v>
      </c>
      <c r="H193" t="s">
        <v>1272</v>
      </c>
      <c r="I193" s="3">
        <v>43881</v>
      </c>
      <c r="J193" t="s">
        <v>1153</v>
      </c>
      <c r="K193">
        <v>200</v>
      </c>
      <c r="L193" t="str">
        <f>_xlfn.XLOOKUP(healthcare_messy_data5[[#This Row],[Patient Id]],cleaned_medical!A193:A1192, cleaned_medical!B193:B1192)</f>
        <v>Lifestyle Modification</v>
      </c>
      <c r="M193" s="3">
        <f>_xlfn.XLOOKUP(healthcare_messy_data5[[#This Row],[Patient Id]],cleaned_medical!A193:A1192,cleaned_medical!C193:C1192)</f>
        <v>43881</v>
      </c>
      <c r="N193" t="str">
        <f>_xlfn.XLOOKUP(healthcare_messy_data5[[#This Row],[Patient Id]],cleaned_medical!A193:A1192, cleaned_medical!D193:D1192)</f>
        <v>Dr. Patel</v>
      </c>
      <c r="O193" s="7">
        <f>_xlfn.XLOOKUP(healthcare_messy_data5[[#This Row],[Patient Id]], cleaned_medical!A193:A1192, cleaned_medical!E193:E1192)</f>
        <v>47.26</v>
      </c>
      <c r="P193" t="s">
        <v>1202</v>
      </c>
      <c r="Q193" s="3">
        <v>43881</v>
      </c>
      <c r="R193" s="7">
        <v>220.49</v>
      </c>
      <c r="S193" t="s">
        <v>1192</v>
      </c>
      <c r="T193" s="5" t="s">
        <v>1200</v>
      </c>
    </row>
    <row r="194" spans="2:20" x14ac:dyDescent="0.3">
      <c r="B194" t="s">
        <v>345</v>
      </c>
      <c r="C194" t="s">
        <v>122</v>
      </c>
      <c r="D194" s="2">
        <v>70</v>
      </c>
      <c r="E194" s="2" t="s">
        <v>1262</v>
      </c>
      <c r="F194" t="s">
        <v>15</v>
      </c>
      <c r="G194" t="s">
        <v>11</v>
      </c>
      <c r="H194" t="s">
        <v>1155</v>
      </c>
      <c r="I194" s="3">
        <v>43881</v>
      </c>
      <c r="J194" t="s">
        <v>12</v>
      </c>
      <c r="K194">
        <v>200</v>
      </c>
      <c r="L194" t="str">
        <f>_xlfn.XLOOKUP(healthcare_messy_data5[[#This Row],[Patient Id]],cleaned_medical!A194:A1193, cleaned_medical!B194:B1193)</f>
        <v>Physiotherapy</v>
      </c>
      <c r="M194" s="3">
        <f>_xlfn.XLOOKUP(healthcare_messy_data5[[#This Row],[Patient Id]],cleaned_medical!A194:A1193,cleaned_medical!C194:C1193)</f>
        <v>43881</v>
      </c>
      <c r="N194" t="str">
        <f>_xlfn.XLOOKUP(healthcare_messy_data5[[#This Row],[Patient Id]],cleaned_medical!A194:A1193, cleaned_medical!D194:D1193)</f>
        <v>Dr. Lee</v>
      </c>
      <c r="O194" s="7">
        <f>_xlfn.XLOOKUP(healthcare_messy_data5[[#This Row],[Patient Id]], cleaned_medical!A194:A1193, cleaned_medical!E194:E1193)</f>
        <v>76.180000000000007</v>
      </c>
      <c r="P194" t="s">
        <v>1167</v>
      </c>
      <c r="Q194" s="3">
        <v>43881</v>
      </c>
      <c r="R194" s="7">
        <v>341.5</v>
      </c>
      <c r="S194" t="s">
        <v>1195</v>
      </c>
      <c r="T194" s="5" t="s">
        <v>1200</v>
      </c>
    </row>
    <row r="195" spans="2:20" x14ac:dyDescent="0.3">
      <c r="B195" t="s">
        <v>346</v>
      </c>
      <c r="C195" t="s">
        <v>9</v>
      </c>
      <c r="D195" s="2">
        <v>25</v>
      </c>
      <c r="E195" s="2" t="s">
        <v>1259</v>
      </c>
      <c r="F195" t="s">
        <v>15</v>
      </c>
      <c r="G195" t="s">
        <v>20</v>
      </c>
      <c r="H195" t="s">
        <v>1157</v>
      </c>
      <c r="I195" s="3">
        <v>43800</v>
      </c>
      <c r="J195" t="s">
        <v>17</v>
      </c>
      <c r="K195">
        <v>160</v>
      </c>
      <c r="L195" t="str">
        <f>_xlfn.XLOOKUP(healthcare_messy_data5[[#This Row],[Patient Id]],cleaned_medical!A195:A1194, cleaned_medical!B195:B1194)</f>
        <v>Surgery</v>
      </c>
      <c r="M195" s="3">
        <f>_xlfn.XLOOKUP(healthcare_messy_data5[[#This Row],[Patient Id]],cleaned_medical!A195:A1194,cleaned_medical!C195:C1194)</f>
        <v>43800</v>
      </c>
      <c r="N195" t="str">
        <f>_xlfn.XLOOKUP(healthcare_messy_data5[[#This Row],[Patient Id]],cleaned_medical!A195:A1194, cleaned_medical!D195:D1194)</f>
        <v>Dr. Williams</v>
      </c>
      <c r="O195" s="7">
        <f>_xlfn.XLOOKUP(healthcare_messy_data5[[#This Row],[Patient Id]], cleaned_medical!A195:A1194, cleaned_medical!E195:E1194)</f>
        <v>176.97</v>
      </c>
      <c r="P195" t="s">
        <v>1201</v>
      </c>
      <c r="Q195" s="3">
        <v>43800</v>
      </c>
      <c r="R195" s="7">
        <v>375.63</v>
      </c>
      <c r="S195" t="s">
        <v>1192</v>
      </c>
      <c r="T195" s="5" t="s">
        <v>1194</v>
      </c>
    </row>
    <row r="196" spans="2:20" x14ac:dyDescent="0.3">
      <c r="B196" t="s">
        <v>347</v>
      </c>
      <c r="C196" t="s">
        <v>132</v>
      </c>
      <c r="D196" s="2">
        <v>40</v>
      </c>
      <c r="E196" s="2" t="s">
        <v>1260</v>
      </c>
      <c r="F196" t="s">
        <v>15</v>
      </c>
      <c r="G196" t="s">
        <v>27</v>
      </c>
      <c r="H196" t="s">
        <v>1154</v>
      </c>
      <c r="I196" s="3">
        <v>43800</v>
      </c>
      <c r="J196" t="s">
        <v>21</v>
      </c>
      <c r="K196">
        <v>160</v>
      </c>
      <c r="L196" t="str">
        <f>_xlfn.XLOOKUP(healthcare_messy_data5[[#This Row],[Patient Id]],cleaned_medical!A196:A1195, cleaned_medical!B196:B1195)</f>
        <v>Counseling</v>
      </c>
      <c r="M196" s="3">
        <f>_xlfn.XLOOKUP(healthcare_messy_data5[[#This Row],[Patient Id]],cleaned_medical!A196:A1195,cleaned_medical!C196:C1195)</f>
        <v>43800</v>
      </c>
      <c r="N196" t="str">
        <f>_xlfn.XLOOKUP(healthcare_messy_data5[[#This Row],[Patient Id]],cleaned_medical!A196:A1195, cleaned_medical!D196:D1195)</f>
        <v>Dr. Brown</v>
      </c>
      <c r="O196" s="7">
        <f>_xlfn.XLOOKUP(healthcare_messy_data5[[#This Row],[Patient Id]], cleaned_medical!A196:A1195, cleaned_medical!E196:E1195)</f>
        <v>116.9</v>
      </c>
      <c r="P196" t="s">
        <v>1201</v>
      </c>
      <c r="Q196" s="3">
        <v>43800</v>
      </c>
      <c r="R196" s="7">
        <v>442.75</v>
      </c>
      <c r="S196" t="s">
        <v>1192</v>
      </c>
      <c r="T196" s="5" t="s">
        <v>1199</v>
      </c>
    </row>
    <row r="197" spans="2:20" x14ac:dyDescent="0.3">
      <c r="B197" t="s">
        <v>348</v>
      </c>
      <c r="C197" t="s">
        <v>122</v>
      </c>
      <c r="D197" s="2">
        <v>60</v>
      </c>
      <c r="E197" s="2" t="s">
        <v>1262</v>
      </c>
      <c r="F197" t="s">
        <v>15</v>
      </c>
      <c r="G197" t="s">
        <v>16</v>
      </c>
      <c r="H197" t="s">
        <v>1155</v>
      </c>
      <c r="I197" s="3">
        <v>43800</v>
      </c>
      <c r="J197" t="s">
        <v>17</v>
      </c>
      <c r="K197">
        <v>220</v>
      </c>
      <c r="L197" t="str">
        <f>_xlfn.XLOOKUP(healthcare_messy_data5[[#This Row],[Patient Id]],cleaned_medical!A197:A1196, cleaned_medical!B197:B1196)</f>
        <v>Counseling</v>
      </c>
      <c r="M197" s="3">
        <f>_xlfn.XLOOKUP(healthcare_messy_data5[[#This Row],[Patient Id]],cleaned_medical!A197:A1196,cleaned_medical!C197:C1196)</f>
        <v>43800</v>
      </c>
      <c r="N197" t="str">
        <f>_xlfn.XLOOKUP(healthcare_messy_data5[[#This Row],[Patient Id]],cleaned_medical!A197:A1196, cleaned_medical!D197:D1196)</f>
        <v>Dr. Smith</v>
      </c>
      <c r="O197" s="7">
        <f>_xlfn.XLOOKUP(healthcare_messy_data5[[#This Row],[Patient Id]], cleaned_medical!A197:A1196, cleaned_medical!E197:E1196)</f>
        <v>98.82</v>
      </c>
      <c r="P197" t="s">
        <v>1196</v>
      </c>
      <c r="Q197" s="3">
        <v>43800</v>
      </c>
      <c r="R197" s="7">
        <v>66.25</v>
      </c>
      <c r="S197" t="s">
        <v>1197</v>
      </c>
      <c r="T197" s="5" t="s">
        <v>1191</v>
      </c>
    </row>
    <row r="198" spans="2:20" x14ac:dyDescent="0.3">
      <c r="B198" t="s">
        <v>349</v>
      </c>
      <c r="C198" t="s">
        <v>124</v>
      </c>
      <c r="D198" s="2">
        <v>25</v>
      </c>
      <c r="E198" s="2" t="s">
        <v>1259</v>
      </c>
      <c r="F198" t="s">
        <v>10</v>
      </c>
      <c r="G198" t="s">
        <v>16</v>
      </c>
      <c r="H198" t="s">
        <v>1155</v>
      </c>
      <c r="I198" s="3">
        <v>43195</v>
      </c>
      <c r="J198" t="s">
        <v>21</v>
      </c>
      <c r="K198">
        <v>160</v>
      </c>
      <c r="L198" t="str">
        <f>_xlfn.XLOOKUP(healthcare_messy_data5[[#This Row],[Patient Id]],cleaned_medical!A198:A1197, cleaned_medical!B198:B1197)</f>
        <v>Dietary Changes</v>
      </c>
      <c r="M198" s="3">
        <f>_xlfn.XLOOKUP(healthcare_messy_data5[[#This Row],[Patient Id]],cleaned_medical!A198:A1197,cleaned_medical!C198:C1197)</f>
        <v>43195</v>
      </c>
      <c r="N198" t="str">
        <f>_xlfn.XLOOKUP(healthcare_messy_data5[[#This Row],[Patient Id]],cleaned_medical!A198:A1197, cleaned_medical!D198:D1197)</f>
        <v>Dr. Patel</v>
      </c>
      <c r="O198" s="7">
        <f>_xlfn.XLOOKUP(healthcare_messy_data5[[#This Row],[Patient Id]], cleaned_medical!A198:A1197, cleaned_medical!E198:E1197)</f>
        <v>188.8</v>
      </c>
      <c r="P198" t="s">
        <v>1167</v>
      </c>
      <c r="Q198" s="3">
        <v>43195</v>
      </c>
      <c r="R198" s="7">
        <v>98.4</v>
      </c>
      <c r="S198" t="s">
        <v>1197</v>
      </c>
      <c r="T198" s="5" t="s">
        <v>1194</v>
      </c>
    </row>
    <row r="199" spans="2:20" x14ac:dyDescent="0.3">
      <c r="B199" t="s">
        <v>350</v>
      </c>
      <c r="C199" t="s">
        <v>126</v>
      </c>
      <c r="D199" s="2">
        <v>25</v>
      </c>
      <c r="E199" s="2" t="s">
        <v>1259</v>
      </c>
      <c r="F199" t="s">
        <v>15</v>
      </c>
      <c r="G199" t="s">
        <v>1272</v>
      </c>
      <c r="H199" t="s">
        <v>1157</v>
      </c>
      <c r="I199" s="3">
        <v>43881</v>
      </c>
      <c r="J199" t="s">
        <v>40</v>
      </c>
      <c r="K199">
        <v>146</v>
      </c>
      <c r="L199" t="str">
        <f>_xlfn.XLOOKUP(healthcare_messy_data5[[#This Row],[Patient Id]],cleaned_medical!A199:A1198, cleaned_medical!B199:B1198)</f>
        <v>Counseling</v>
      </c>
      <c r="M199" s="3">
        <f>_xlfn.XLOOKUP(healthcare_messy_data5[[#This Row],[Patient Id]],cleaned_medical!A199:A1198,cleaned_medical!C199:C1198)</f>
        <v>43881</v>
      </c>
      <c r="N199" t="str">
        <f>_xlfn.XLOOKUP(healthcare_messy_data5[[#This Row],[Patient Id]],cleaned_medical!A199:A1198, cleaned_medical!D199:D1198)</f>
        <v>Dr. Johnson</v>
      </c>
      <c r="O199" s="7">
        <f>_xlfn.XLOOKUP(healthcare_messy_data5[[#This Row],[Patient Id]], cleaned_medical!A199:A1198, cleaned_medical!E199:E1198)</f>
        <v>16.78</v>
      </c>
      <c r="P199" t="s">
        <v>1202</v>
      </c>
      <c r="Q199" s="3">
        <v>43881</v>
      </c>
      <c r="R199" s="7">
        <v>158.72999999999999</v>
      </c>
      <c r="S199" t="s">
        <v>1197</v>
      </c>
      <c r="T199" s="5" t="s">
        <v>1199</v>
      </c>
    </row>
    <row r="200" spans="2:20" x14ac:dyDescent="0.3">
      <c r="B200" t="s">
        <v>351</v>
      </c>
      <c r="C200" t="s">
        <v>303</v>
      </c>
      <c r="D200" s="2">
        <v>70</v>
      </c>
      <c r="E200" s="2" t="s">
        <v>1262</v>
      </c>
      <c r="F200" t="s">
        <v>10</v>
      </c>
      <c r="G200" t="s">
        <v>1272</v>
      </c>
      <c r="H200" t="s">
        <v>1155</v>
      </c>
      <c r="I200" s="3">
        <v>43549</v>
      </c>
      <c r="J200" t="s">
        <v>21</v>
      </c>
      <c r="K200">
        <v>200</v>
      </c>
      <c r="L200" t="str">
        <f>_xlfn.XLOOKUP(healthcare_messy_data5[[#This Row],[Patient Id]],cleaned_medical!A200:A1199, cleaned_medical!B200:B1199)</f>
        <v>Lifestyle Modification</v>
      </c>
      <c r="M200" s="3">
        <f>_xlfn.XLOOKUP(healthcare_messy_data5[[#This Row],[Patient Id]],cleaned_medical!A200:A1199,cleaned_medical!C200:C1199)</f>
        <v>43549</v>
      </c>
      <c r="N200" t="str">
        <f>_xlfn.XLOOKUP(healthcare_messy_data5[[#This Row],[Patient Id]],cleaned_medical!A200:A1199, cleaned_medical!D200:D1199)</f>
        <v>Dr. Patel</v>
      </c>
      <c r="O200" s="7">
        <f>_xlfn.XLOOKUP(healthcare_messy_data5[[#This Row],[Patient Id]], cleaned_medical!A200:A1199, cleaned_medical!E200:E1199)</f>
        <v>38.64</v>
      </c>
      <c r="P200" t="s">
        <v>1202</v>
      </c>
      <c r="Q200" s="3">
        <v>43549</v>
      </c>
      <c r="R200" s="7">
        <v>397.2</v>
      </c>
      <c r="S200" t="s">
        <v>1192</v>
      </c>
      <c r="T200" s="5" t="s">
        <v>1191</v>
      </c>
    </row>
    <row r="201" spans="2:20" x14ac:dyDescent="0.3">
      <c r="B201" t="s">
        <v>352</v>
      </c>
      <c r="C201" t="s">
        <v>132</v>
      </c>
      <c r="D201" s="2">
        <v>70</v>
      </c>
      <c r="E201" s="2" t="s">
        <v>1262</v>
      </c>
      <c r="F201" t="s">
        <v>10</v>
      </c>
      <c r="G201" t="s">
        <v>16</v>
      </c>
      <c r="H201" t="s">
        <v>1157</v>
      </c>
      <c r="I201" s="3">
        <v>43800</v>
      </c>
      <c r="J201" t="s">
        <v>21</v>
      </c>
      <c r="K201">
        <v>200</v>
      </c>
      <c r="L201" t="str">
        <f>_xlfn.XLOOKUP(healthcare_messy_data5[[#This Row],[Patient Id]],cleaned_medical!A201:A1200, cleaned_medical!B201:B1200)</f>
        <v>Medication</v>
      </c>
      <c r="M201" s="3">
        <f>_xlfn.XLOOKUP(healthcare_messy_data5[[#This Row],[Patient Id]],cleaned_medical!A201:A1200,cleaned_medical!C201:C1200)</f>
        <v>43800</v>
      </c>
      <c r="N201" t="str">
        <f>_xlfn.XLOOKUP(healthcare_messy_data5[[#This Row],[Patient Id]],cleaned_medical!A201:A1200, cleaned_medical!D201:D1200)</f>
        <v>Dr. Williams</v>
      </c>
      <c r="O201" s="7">
        <f>_xlfn.XLOOKUP(healthcare_messy_data5[[#This Row],[Patient Id]], cleaned_medical!A201:A1200, cleaned_medical!E201:E1200)</f>
        <v>65.739999999999995</v>
      </c>
      <c r="P201" t="s">
        <v>1198</v>
      </c>
      <c r="Q201" s="3">
        <v>43800</v>
      </c>
      <c r="R201" s="7">
        <v>263.14</v>
      </c>
      <c r="S201" t="s">
        <v>1195</v>
      </c>
      <c r="T201" s="5" t="s">
        <v>1200</v>
      </c>
    </row>
    <row r="202" spans="2:20" x14ac:dyDescent="0.3">
      <c r="B202" t="s">
        <v>353</v>
      </c>
      <c r="C202" t="s">
        <v>132</v>
      </c>
      <c r="D202" s="2">
        <v>35</v>
      </c>
      <c r="E202" s="2" t="s">
        <v>1261</v>
      </c>
      <c r="F202" t="s">
        <v>10</v>
      </c>
      <c r="G202" t="s">
        <v>11</v>
      </c>
      <c r="H202" t="s">
        <v>1156</v>
      </c>
      <c r="I202" s="3">
        <v>43800</v>
      </c>
      <c r="J202" t="s">
        <v>21</v>
      </c>
      <c r="K202">
        <v>160</v>
      </c>
      <c r="L202" t="str">
        <f>_xlfn.XLOOKUP(healthcare_messy_data5[[#This Row],[Patient Id]],cleaned_medical!A202:A1201, cleaned_medical!B202:B1201)</f>
        <v>Lifestyle Modification</v>
      </c>
      <c r="M202" s="3">
        <f>_xlfn.XLOOKUP(healthcare_messy_data5[[#This Row],[Patient Id]],cleaned_medical!A202:A1201,cleaned_medical!C202:C1201)</f>
        <v>43800</v>
      </c>
      <c r="N202" t="str">
        <f>_xlfn.XLOOKUP(healthcare_messy_data5[[#This Row],[Patient Id]],cleaned_medical!A202:A1201, cleaned_medical!D202:D1201)</f>
        <v>Dr. Smith</v>
      </c>
      <c r="O202" s="7">
        <f>_xlfn.XLOOKUP(healthcare_messy_data5[[#This Row],[Patient Id]], cleaned_medical!A202:A1201, cleaned_medical!E202:E1201)</f>
        <v>150.32</v>
      </c>
      <c r="P202" t="s">
        <v>1196</v>
      </c>
      <c r="Q202" s="3">
        <v>43800</v>
      </c>
      <c r="R202" s="7">
        <v>462.56</v>
      </c>
      <c r="S202" t="s">
        <v>1195</v>
      </c>
      <c r="T202" s="5" t="s">
        <v>1199</v>
      </c>
    </row>
    <row r="203" spans="2:20" x14ac:dyDescent="0.3">
      <c r="B203" t="s">
        <v>354</v>
      </c>
      <c r="C203" t="s">
        <v>9</v>
      </c>
      <c r="D203" s="2">
        <v>70</v>
      </c>
      <c r="E203" s="2" t="s">
        <v>1262</v>
      </c>
      <c r="F203" t="s">
        <v>15</v>
      </c>
      <c r="G203" t="s">
        <v>11</v>
      </c>
      <c r="H203" t="s">
        <v>1272</v>
      </c>
      <c r="I203" s="3">
        <v>43881</v>
      </c>
      <c r="J203" t="s">
        <v>1153</v>
      </c>
      <c r="K203">
        <v>180</v>
      </c>
      <c r="L203" t="str">
        <f>_xlfn.XLOOKUP(healthcare_messy_data5[[#This Row],[Patient Id]],cleaned_medical!A203:A1202, cleaned_medical!B203:B1202)</f>
        <v>Medication</v>
      </c>
      <c r="M203" s="3">
        <f>_xlfn.XLOOKUP(healthcare_messy_data5[[#This Row],[Patient Id]],cleaned_medical!A203:A1202,cleaned_medical!C203:C1202)</f>
        <v>43881</v>
      </c>
      <c r="N203" t="str">
        <f>_xlfn.XLOOKUP(healthcare_messy_data5[[#This Row],[Patient Id]],cleaned_medical!A203:A1202, cleaned_medical!D203:D1202)</f>
        <v>Dr. Patel</v>
      </c>
      <c r="O203" s="7">
        <f>_xlfn.XLOOKUP(healthcare_messy_data5[[#This Row],[Patient Id]], cleaned_medical!A203:A1202, cleaned_medical!E203:E1202)</f>
        <v>10.69</v>
      </c>
      <c r="P203" t="s">
        <v>1196</v>
      </c>
      <c r="Q203" s="3">
        <v>43881</v>
      </c>
      <c r="R203" s="7">
        <v>142.62</v>
      </c>
      <c r="S203" t="s">
        <v>1195</v>
      </c>
      <c r="T203" s="5" t="s">
        <v>1199</v>
      </c>
    </row>
    <row r="204" spans="2:20" x14ac:dyDescent="0.3">
      <c r="B204" t="s">
        <v>355</v>
      </c>
      <c r="C204" t="s">
        <v>134</v>
      </c>
      <c r="D204" s="2">
        <v>46</v>
      </c>
      <c r="E204" s="2" t="s">
        <v>1260</v>
      </c>
      <c r="F204" t="s">
        <v>10</v>
      </c>
      <c r="G204" t="s">
        <v>1272</v>
      </c>
      <c r="H204" t="s">
        <v>1156</v>
      </c>
      <c r="I204" s="3">
        <v>43800</v>
      </c>
      <c r="J204" t="s">
        <v>21</v>
      </c>
      <c r="K204">
        <v>180</v>
      </c>
      <c r="L204" t="str">
        <f>_xlfn.XLOOKUP(healthcare_messy_data5[[#This Row],[Patient Id]],cleaned_medical!A204:A1203, cleaned_medical!B204:B1203)</f>
        <v>Physiotherapy</v>
      </c>
      <c r="M204" s="3">
        <f>_xlfn.XLOOKUP(healthcare_messy_data5[[#This Row],[Patient Id]],cleaned_medical!A204:A1203,cleaned_medical!C204:C1203)</f>
        <v>43800</v>
      </c>
      <c r="N204" t="str">
        <f>_xlfn.XLOOKUP(healthcare_messy_data5[[#This Row],[Patient Id]],cleaned_medical!A204:A1203, cleaned_medical!D204:D1203)</f>
        <v>Dr. Brown</v>
      </c>
      <c r="O204" s="7">
        <f>_xlfn.XLOOKUP(healthcare_messy_data5[[#This Row],[Patient Id]], cleaned_medical!A204:A1203, cleaned_medical!E204:E1203)</f>
        <v>131.22999999999999</v>
      </c>
      <c r="P204" t="s">
        <v>1193</v>
      </c>
      <c r="Q204" s="3">
        <v>43800</v>
      </c>
      <c r="R204" s="7">
        <v>430.62</v>
      </c>
      <c r="S204" t="s">
        <v>1197</v>
      </c>
      <c r="T204" s="5" t="s">
        <v>1199</v>
      </c>
    </row>
    <row r="205" spans="2:20" x14ac:dyDescent="0.3">
      <c r="B205" t="s">
        <v>356</v>
      </c>
      <c r="C205" t="s">
        <v>132</v>
      </c>
      <c r="D205" s="2">
        <v>40</v>
      </c>
      <c r="E205" s="2" t="s">
        <v>1260</v>
      </c>
      <c r="F205" t="s">
        <v>15</v>
      </c>
      <c r="G205" t="s">
        <v>20</v>
      </c>
      <c r="H205" t="s">
        <v>1157</v>
      </c>
      <c r="I205" s="3">
        <v>43195</v>
      </c>
      <c r="J205" t="s">
        <v>12</v>
      </c>
      <c r="K205">
        <v>160</v>
      </c>
      <c r="L205" t="str">
        <f>_xlfn.XLOOKUP(healthcare_messy_data5[[#This Row],[Patient Id]],cleaned_medical!A205:A1204, cleaned_medical!B205:B1204)</f>
        <v>Medication</v>
      </c>
      <c r="M205" s="3">
        <f>_xlfn.XLOOKUP(healthcare_messy_data5[[#This Row],[Patient Id]],cleaned_medical!A205:A1204,cleaned_medical!C205:C1204)</f>
        <v>43195</v>
      </c>
      <c r="N205" t="str">
        <f>_xlfn.XLOOKUP(healthcare_messy_data5[[#This Row],[Patient Id]],cleaned_medical!A205:A1204, cleaned_medical!D205:D1204)</f>
        <v>Dr. Brown</v>
      </c>
      <c r="O205" s="7">
        <f>_xlfn.XLOOKUP(healthcare_messy_data5[[#This Row],[Patient Id]], cleaned_medical!A205:A1204, cleaned_medical!E205:E1204)</f>
        <v>126.55</v>
      </c>
      <c r="P205" t="s">
        <v>1196</v>
      </c>
      <c r="Q205" s="3">
        <v>43195</v>
      </c>
      <c r="R205" s="7">
        <v>88.55</v>
      </c>
      <c r="S205" t="s">
        <v>1192</v>
      </c>
      <c r="T205" s="5" t="s">
        <v>1199</v>
      </c>
    </row>
    <row r="206" spans="2:20" x14ac:dyDescent="0.3">
      <c r="B206" t="s">
        <v>357</v>
      </c>
      <c r="C206" t="s">
        <v>130</v>
      </c>
      <c r="D206" s="2">
        <v>40</v>
      </c>
      <c r="E206" s="2" t="s">
        <v>1260</v>
      </c>
      <c r="F206" t="s">
        <v>15</v>
      </c>
      <c r="G206" t="s">
        <v>16</v>
      </c>
      <c r="H206" t="s">
        <v>1157</v>
      </c>
      <c r="I206" s="3">
        <v>43195</v>
      </c>
      <c r="J206" t="s">
        <v>12</v>
      </c>
      <c r="K206">
        <v>146</v>
      </c>
      <c r="L206" t="str">
        <f>_xlfn.XLOOKUP(healthcare_messy_data5[[#This Row],[Patient Id]],cleaned_medical!A206:A1205, cleaned_medical!B206:B1205)</f>
        <v>Dietary Changes</v>
      </c>
      <c r="M206" s="3">
        <f>_xlfn.XLOOKUP(healthcare_messy_data5[[#This Row],[Patient Id]],cleaned_medical!A206:A1205,cleaned_medical!C206:C1205)</f>
        <v>43195</v>
      </c>
      <c r="N206" t="str">
        <f>_xlfn.XLOOKUP(healthcare_messy_data5[[#This Row],[Patient Id]],cleaned_medical!A206:A1205, cleaned_medical!D206:D1205)</f>
        <v>Dr. Smith</v>
      </c>
      <c r="O206" s="7">
        <f>_xlfn.XLOOKUP(healthcare_messy_data5[[#This Row],[Patient Id]], cleaned_medical!A206:A1205, cleaned_medical!E206:E1205)</f>
        <v>190.85</v>
      </c>
      <c r="P206" t="s">
        <v>1167</v>
      </c>
      <c r="Q206" s="3">
        <v>43195</v>
      </c>
      <c r="R206" s="7">
        <v>380.44</v>
      </c>
      <c r="S206" t="s">
        <v>1192</v>
      </c>
      <c r="T206" s="5" t="s">
        <v>1191</v>
      </c>
    </row>
    <row r="207" spans="2:20" x14ac:dyDescent="0.3">
      <c r="B207" t="s">
        <v>358</v>
      </c>
      <c r="C207" t="s">
        <v>126</v>
      </c>
      <c r="D207" s="2">
        <v>60</v>
      </c>
      <c r="E207" s="2" t="s">
        <v>1262</v>
      </c>
      <c r="F207" t="s">
        <v>15</v>
      </c>
      <c r="G207" t="s">
        <v>1272</v>
      </c>
      <c r="H207" t="s">
        <v>1156</v>
      </c>
      <c r="I207" s="3">
        <v>43800</v>
      </c>
      <c r="J207" t="s">
        <v>17</v>
      </c>
      <c r="K207">
        <v>180</v>
      </c>
      <c r="L207" t="str">
        <f>_xlfn.XLOOKUP(healthcare_messy_data5[[#This Row],[Patient Id]],cleaned_medical!A207:A1206, cleaned_medical!B207:B1206)</f>
        <v>Medication</v>
      </c>
      <c r="M207" s="3">
        <f>_xlfn.XLOOKUP(healthcare_messy_data5[[#This Row],[Patient Id]],cleaned_medical!A207:A1206,cleaned_medical!C207:C1206)</f>
        <v>43800</v>
      </c>
      <c r="N207" t="str">
        <f>_xlfn.XLOOKUP(healthcare_messy_data5[[#This Row],[Patient Id]],cleaned_medical!A207:A1206, cleaned_medical!D207:D1206)</f>
        <v>Dr. Lee</v>
      </c>
      <c r="O207" s="7">
        <f>_xlfn.XLOOKUP(healthcare_messy_data5[[#This Row],[Patient Id]], cleaned_medical!A207:A1206, cleaned_medical!E207:E1206)</f>
        <v>46.55</v>
      </c>
      <c r="P207" t="s">
        <v>1167</v>
      </c>
      <c r="Q207" s="3">
        <v>43800</v>
      </c>
      <c r="R207" s="7">
        <v>184.7</v>
      </c>
      <c r="S207" t="s">
        <v>1195</v>
      </c>
      <c r="T207" s="5" t="s">
        <v>1200</v>
      </c>
    </row>
    <row r="208" spans="2:20" x14ac:dyDescent="0.3">
      <c r="B208" t="s">
        <v>359</v>
      </c>
      <c r="C208" t="s">
        <v>126</v>
      </c>
      <c r="D208" s="2">
        <v>60</v>
      </c>
      <c r="E208" s="2" t="s">
        <v>1262</v>
      </c>
      <c r="F208" t="s">
        <v>10</v>
      </c>
      <c r="G208" t="s">
        <v>1272</v>
      </c>
      <c r="H208" t="s">
        <v>1154</v>
      </c>
      <c r="I208" s="3">
        <v>43881</v>
      </c>
      <c r="J208" t="s">
        <v>1153</v>
      </c>
      <c r="K208">
        <v>160</v>
      </c>
      <c r="L208" t="str">
        <f>_xlfn.XLOOKUP(healthcare_messy_data5[[#This Row],[Patient Id]],cleaned_medical!A208:A1207, cleaned_medical!B208:B1207)</f>
        <v>Counseling</v>
      </c>
      <c r="M208" s="3">
        <f>_xlfn.XLOOKUP(healthcare_messy_data5[[#This Row],[Patient Id]],cleaned_medical!A208:A1207,cleaned_medical!C208:C1207)</f>
        <v>43881</v>
      </c>
      <c r="N208" t="str">
        <f>_xlfn.XLOOKUP(healthcare_messy_data5[[#This Row],[Patient Id]],cleaned_medical!A208:A1207, cleaned_medical!D208:D1207)</f>
        <v>Dr. Patel</v>
      </c>
      <c r="O208" s="7">
        <f>_xlfn.XLOOKUP(healthcare_messy_data5[[#This Row],[Patient Id]], cleaned_medical!A208:A1207, cleaned_medical!E208:E1207)</f>
        <v>161.74</v>
      </c>
      <c r="P208" t="s">
        <v>1167</v>
      </c>
      <c r="Q208" s="3">
        <v>43881</v>
      </c>
      <c r="R208" s="7">
        <v>463.04</v>
      </c>
      <c r="S208" t="s">
        <v>1192</v>
      </c>
      <c r="T208" s="5" t="s">
        <v>1199</v>
      </c>
    </row>
    <row r="209" spans="2:20" x14ac:dyDescent="0.3">
      <c r="B209" t="s">
        <v>360</v>
      </c>
      <c r="C209" t="s">
        <v>130</v>
      </c>
      <c r="D209" s="2">
        <v>40</v>
      </c>
      <c r="E209" s="2" t="s">
        <v>1260</v>
      </c>
      <c r="F209" t="s">
        <v>15</v>
      </c>
      <c r="G209" t="s">
        <v>16</v>
      </c>
      <c r="H209" t="s">
        <v>1154</v>
      </c>
      <c r="I209" s="3">
        <v>43881</v>
      </c>
      <c r="J209" t="s">
        <v>17</v>
      </c>
      <c r="K209">
        <v>146</v>
      </c>
      <c r="L209" t="str">
        <f>_xlfn.XLOOKUP(healthcare_messy_data5[[#This Row],[Patient Id]],cleaned_medical!A209:A1208, cleaned_medical!B209:B1208)</f>
        <v>Dietary Changes</v>
      </c>
      <c r="M209" s="3">
        <f>_xlfn.XLOOKUP(healthcare_messy_data5[[#This Row],[Patient Id]],cleaned_medical!A209:A1208,cleaned_medical!C209:C1208)</f>
        <v>43881</v>
      </c>
      <c r="N209" t="str">
        <f>_xlfn.XLOOKUP(healthcare_messy_data5[[#This Row],[Patient Id]],cleaned_medical!A209:A1208, cleaned_medical!D209:D1208)</f>
        <v>Dr. Smith</v>
      </c>
      <c r="O209" s="7">
        <f>_xlfn.XLOOKUP(healthcare_messy_data5[[#This Row],[Patient Id]], cleaned_medical!A209:A1208, cleaned_medical!E209:E1208)</f>
        <v>21.43</v>
      </c>
      <c r="P209" t="s">
        <v>1201</v>
      </c>
      <c r="Q209" s="3">
        <v>43881</v>
      </c>
      <c r="R209" s="7">
        <v>334.83</v>
      </c>
      <c r="S209" t="s">
        <v>1197</v>
      </c>
      <c r="T209" s="5" t="s">
        <v>1200</v>
      </c>
    </row>
    <row r="210" spans="2:20" x14ac:dyDescent="0.3">
      <c r="B210" t="s">
        <v>361</v>
      </c>
      <c r="C210" t="s">
        <v>299</v>
      </c>
      <c r="D210" s="2">
        <v>60</v>
      </c>
      <c r="E210" s="2" t="s">
        <v>1262</v>
      </c>
      <c r="F210" t="s">
        <v>15</v>
      </c>
      <c r="G210" t="s">
        <v>16</v>
      </c>
      <c r="H210" t="s">
        <v>1154</v>
      </c>
      <c r="I210" s="3">
        <v>43881</v>
      </c>
      <c r="J210" t="s">
        <v>12</v>
      </c>
      <c r="K210">
        <v>146</v>
      </c>
      <c r="L210" t="str">
        <f>_xlfn.XLOOKUP(healthcare_messy_data5[[#This Row],[Patient Id]],cleaned_medical!A210:A1209, cleaned_medical!B210:B1209)</f>
        <v>Dietary Changes</v>
      </c>
      <c r="M210" s="3">
        <f>_xlfn.XLOOKUP(healthcare_messy_data5[[#This Row],[Patient Id]],cleaned_medical!A210:A1209,cleaned_medical!C210:C1209)</f>
        <v>43881</v>
      </c>
      <c r="N210" t="str">
        <f>_xlfn.XLOOKUP(healthcare_messy_data5[[#This Row],[Patient Id]],cleaned_medical!A210:A1209, cleaned_medical!D210:D1209)</f>
        <v>Dr. Williams</v>
      </c>
      <c r="O210" s="7">
        <f>_xlfn.XLOOKUP(healthcare_messy_data5[[#This Row],[Patient Id]], cleaned_medical!A210:A1209, cleaned_medical!E210:E1209)</f>
        <v>51.3</v>
      </c>
      <c r="P210" t="s">
        <v>1198</v>
      </c>
      <c r="Q210" s="3">
        <v>43881</v>
      </c>
      <c r="R210" s="7">
        <v>150.83000000000001</v>
      </c>
      <c r="S210" t="s">
        <v>1197</v>
      </c>
      <c r="T210" s="5" t="s">
        <v>1200</v>
      </c>
    </row>
    <row r="211" spans="2:20" x14ac:dyDescent="0.3">
      <c r="B211" t="s">
        <v>362</v>
      </c>
      <c r="C211" t="s">
        <v>130</v>
      </c>
      <c r="D211" s="2">
        <v>35</v>
      </c>
      <c r="E211" s="2" t="s">
        <v>1261</v>
      </c>
      <c r="F211" t="s">
        <v>15</v>
      </c>
      <c r="G211" t="s">
        <v>11</v>
      </c>
      <c r="H211" t="s">
        <v>1157</v>
      </c>
      <c r="I211" s="3">
        <v>43845</v>
      </c>
      <c r="J211" t="s">
        <v>12</v>
      </c>
      <c r="K211">
        <v>220</v>
      </c>
      <c r="L211" t="str">
        <f>_xlfn.XLOOKUP(healthcare_messy_data5[[#This Row],[Patient Id]],cleaned_medical!A211:A1210, cleaned_medical!B211:B1210)</f>
        <v>Counseling</v>
      </c>
      <c r="M211" s="3">
        <f>_xlfn.XLOOKUP(healthcare_messy_data5[[#This Row],[Patient Id]],cleaned_medical!A211:A1210,cleaned_medical!C211:C1210)</f>
        <v>43845</v>
      </c>
      <c r="N211" t="str">
        <f>_xlfn.XLOOKUP(healthcare_messy_data5[[#This Row],[Patient Id]],cleaned_medical!A211:A1210, cleaned_medical!D211:D1210)</f>
        <v>Dr. Patel</v>
      </c>
      <c r="O211" s="7">
        <f>_xlfn.XLOOKUP(healthcare_messy_data5[[#This Row],[Patient Id]], cleaned_medical!A211:A1210, cleaned_medical!E211:E1210)</f>
        <v>144.49</v>
      </c>
      <c r="P211" t="s">
        <v>1201</v>
      </c>
      <c r="Q211" s="3">
        <v>43845</v>
      </c>
      <c r="R211" s="7">
        <v>456.78</v>
      </c>
      <c r="S211" t="s">
        <v>1197</v>
      </c>
      <c r="T211" s="5" t="s">
        <v>1200</v>
      </c>
    </row>
    <row r="212" spans="2:20" x14ac:dyDescent="0.3">
      <c r="B212" t="s">
        <v>363</v>
      </c>
      <c r="C212" t="s">
        <v>130</v>
      </c>
      <c r="D212" s="2">
        <v>70</v>
      </c>
      <c r="E212" s="2" t="s">
        <v>1262</v>
      </c>
      <c r="F212" t="s">
        <v>15</v>
      </c>
      <c r="G212" t="s">
        <v>20</v>
      </c>
      <c r="H212" t="s">
        <v>1155</v>
      </c>
      <c r="I212" s="3">
        <v>43800</v>
      </c>
      <c r="J212" t="s">
        <v>40</v>
      </c>
      <c r="K212">
        <v>146</v>
      </c>
      <c r="L212" t="str">
        <f>_xlfn.XLOOKUP(healthcare_messy_data5[[#This Row],[Patient Id]],cleaned_medical!A212:A1211, cleaned_medical!B212:B1211)</f>
        <v>Medication</v>
      </c>
      <c r="M212" s="3">
        <f>_xlfn.XLOOKUP(healthcare_messy_data5[[#This Row],[Patient Id]],cleaned_medical!A212:A1211,cleaned_medical!C212:C1211)</f>
        <v>43800</v>
      </c>
      <c r="N212" t="str">
        <f>_xlfn.XLOOKUP(healthcare_messy_data5[[#This Row],[Patient Id]],cleaned_medical!A212:A1211, cleaned_medical!D212:D1211)</f>
        <v>Dr. Lee</v>
      </c>
      <c r="O212" s="7">
        <f>_xlfn.XLOOKUP(healthcare_messy_data5[[#This Row],[Patient Id]], cleaned_medical!A212:A1211, cleaned_medical!E212:E1211)</f>
        <v>155.80000000000001</v>
      </c>
      <c r="P212" t="s">
        <v>1202</v>
      </c>
      <c r="Q212" s="3">
        <v>43800</v>
      </c>
      <c r="R212" s="7">
        <v>397.97</v>
      </c>
      <c r="S212" t="s">
        <v>1197</v>
      </c>
      <c r="T212" s="5" t="s">
        <v>1194</v>
      </c>
    </row>
    <row r="213" spans="2:20" x14ac:dyDescent="0.3">
      <c r="B213" t="s">
        <v>364</v>
      </c>
      <c r="C213" t="s">
        <v>126</v>
      </c>
      <c r="D213" s="2">
        <v>40</v>
      </c>
      <c r="E213" s="2" t="s">
        <v>1260</v>
      </c>
      <c r="F213" t="s">
        <v>10</v>
      </c>
      <c r="G213" t="s">
        <v>20</v>
      </c>
      <c r="H213" t="s">
        <v>1157</v>
      </c>
      <c r="I213" s="3">
        <v>43881</v>
      </c>
      <c r="J213" t="s">
        <v>21</v>
      </c>
      <c r="K213">
        <v>180</v>
      </c>
      <c r="L213" t="str">
        <f>_xlfn.XLOOKUP(healthcare_messy_data5[[#This Row],[Patient Id]],cleaned_medical!A213:A1212, cleaned_medical!B213:B1212)</f>
        <v>Lifestyle Modification</v>
      </c>
      <c r="M213" s="3">
        <f>_xlfn.XLOOKUP(healthcare_messy_data5[[#This Row],[Patient Id]],cleaned_medical!A213:A1212,cleaned_medical!C213:C1212)</f>
        <v>43881</v>
      </c>
      <c r="N213" t="str">
        <f>_xlfn.XLOOKUP(healthcare_messy_data5[[#This Row],[Patient Id]],cleaned_medical!A213:A1212, cleaned_medical!D213:D1212)</f>
        <v>Dr. Patel</v>
      </c>
      <c r="O213" s="7">
        <f>_xlfn.XLOOKUP(healthcare_messy_data5[[#This Row],[Patient Id]], cleaned_medical!A213:A1212, cleaned_medical!E213:E1212)</f>
        <v>110.05</v>
      </c>
      <c r="P213" t="s">
        <v>1196</v>
      </c>
      <c r="Q213" s="3">
        <v>43881</v>
      </c>
      <c r="R213" s="7">
        <v>246.14</v>
      </c>
      <c r="S213" t="s">
        <v>1192</v>
      </c>
      <c r="T213" s="5" t="s">
        <v>1191</v>
      </c>
    </row>
    <row r="214" spans="2:20" x14ac:dyDescent="0.3">
      <c r="B214" t="s">
        <v>365</v>
      </c>
      <c r="C214" t="s">
        <v>120</v>
      </c>
      <c r="D214" s="2">
        <v>60</v>
      </c>
      <c r="E214" s="2" t="s">
        <v>1262</v>
      </c>
      <c r="F214" t="s">
        <v>15</v>
      </c>
      <c r="G214" t="s">
        <v>16</v>
      </c>
      <c r="H214" t="s">
        <v>1155</v>
      </c>
      <c r="I214" s="3">
        <v>43195</v>
      </c>
      <c r="J214" t="s">
        <v>12</v>
      </c>
      <c r="K214">
        <v>180</v>
      </c>
      <c r="L214" t="str">
        <f>_xlfn.XLOOKUP(healthcare_messy_data5[[#This Row],[Patient Id]],cleaned_medical!A214:A1213, cleaned_medical!B214:B1213)</f>
        <v>Counseling</v>
      </c>
      <c r="M214" s="3">
        <f>_xlfn.XLOOKUP(healthcare_messy_data5[[#This Row],[Patient Id]],cleaned_medical!A214:A1213,cleaned_medical!C214:C1213)</f>
        <v>43195</v>
      </c>
      <c r="N214" t="str">
        <f>_xlfn.XLOOKUP(healthcare_messy_data5[[#This Row],[Patient Id]],cleaned_medical!A214:A1213, cleaned_medical!D214:D1213)</f>
        <v>Dr. Williams</v>
      </c>
      <c r="O214" s="7">
        <f>_xlfn.XLOOKUP(healthcare_messy_data5[[#This Row],[Patient Id]], cleaned_medical!A214:A1213, cleaned_medical!E214:E1213)</f>
        <v>21.5</v>
      </c>
      <c r="P214" t="s">
        <v>1167</v>
      </c>
      <c r="Q214" s="3">
        <v>43195</v>
      </c>
      <c r="R214" s="7">
        <v>196.42</v>
      </c>
      <c r="S214" t="s">
        <v>1197</v>
      </c>
      <c r="T214" s="5" t="s">
        <v>1194</v>
      </c>
    </row>
    <row r="215" spans="2:20" x14ac:dyDescent="0.3">
      <c r="B215" t="s">
        <v>366</v>
      </c>
      <c r="C215" t="s">
        <v>126</v>
      </c>
      <c r="D215" s="2">
        <v>40</v>
      </c>
      <c r="E215" s="2" t="s">
        <v>1260</v>
      </c>
      <c r="F215" t="s">
        <v>10</v>
      </c>
      <c r="G215" t="s">
        <v>27</v>
      </c>
      <c r="H215" t="s">
        <v>1156</v>
      </c>
      <c r="I215" s="3">
        <v>43549</v>
      </c>
      <c r="J215" t="s">
        <v>17</v>
      </c>
      <c r="K215">
        <v>160</v>
      </c>
      <c r="L215" t="str">
        <f>_xlfn.XLOOKUP(healthcare_messy_data5[[#This Row],[Patient Id]],cleaned_medical!A215:A1214, cleaned_medical!B215:B1214)</f>
        <v>Dietary Changes</v>
      </c>
      <c r="M215" s="3">
        <f>_xlfn.XLOOKUP(healthcare_messy_data5[[#This Row],[Patient Id]],cleaned_medical!A215:A1214,cleaned_medical!C215:C1214)</f>
        <v>43549</v>
      </c>
      <c r="N215" t="str">
        <f>_xlfn.XLOOKUP(healthcare_messy_data5[[#This Row],[Patient Id]],cleaned_medical!A215:A1214, cleaned_medical!D215:D1214)</f>
        <v>Dr. Johnson</v>
      </c>
      <c r="O215" s="7">
        <f>_xlfn.XLOOKUP(healthcare_messy_data5[[#This Row],[Patient Id]], cleaned_medical!A215:A1214, cleaned_medical!E215:E1214)</f>
        <v>19.27</v>
      </c>
      <c r="P215" t="s">
        <v>1193</v>
      </c>
      <c r="Q215" s="3">
        <v>43549</v>
      </c>
      <c r="R215" s="7">
        <v>180.99</v>
      </c>
      <c r="S215" t="s">
        <v>1195</v>
      </c>
      <c r="T215" s="5" t="s">
        <v>1191</v>
      </c>
    </row>
    <row r="216" spans="2:20" x14ac:dyDescent="0.3">
      <c r="B216" t="s">
        <v>367</v>
      </c>
      <c r="C216" t="s">
        <v>134</v>
      </c>
      <c r="D216" s="2">
        <v>46</v>
      </c>
      <c r="E216" s="2" t="s">
        <v>1260</v>
      </c>
      <c r="F216" t="s">
        <v>10</v>
      </c>
      <c r="G216" t="s">
        <v>1272</v>
      </c>
      <c r="H216" t="s">
        <v>1272</v>
      </c>
      <c r="I216" s="3">
        <v>43549</v>
      </c>
      <c r="J216" t="s">
        <v>17</v>
      </c>
      <c r="K216">
        <v>160</v>
      </c>
      <c r="L216" t="str">
        <f>_xlfn.XLOOKUP(healthcare_messy_data5[[#This Row],[Patient Id]],cleaned_medical!A216:A1215, cleaned_medical!B216:B1215)</f>
        <v>Surgery</v>
      </c>
      <c r="M216" s="3">
        <f>_xlfn.XLOOKUP(healthcare_messy_data5[[#This Row],[Patient Id]],cleaned_medical!A216:A1215,cleaned_medical!C216:C1215)</f>
        <v>43549</v>
      </c>
      <c r="N216" t="str">
        <f>_xlfn.XLOOKUP(healthcare_messy_data5[[#This Row],[Patient Id]],cleaned_medical!A216:A1215, cleaned_medical!D216:D1215)</f>
        <v>Dr. Patel</v>
      </c>
      <c r="O216" s="7">
        <f>_xlfn.XLOOKUP(healthcare_messy_data5[[#This Row],[Patient Id]], cleaned_medical!A216:A1215, cleaned_medical!E216:E1215)</f>
        <v>140.12</v>
      </c>
      <c r="P216" t="s">
        <v>1196</v>
      </c>
      <c r="Q216" s="3">
        <v>43549</v>
      </c>
      <c r="R216" s="7">
        <v>399.15</v>
      </c>
      <c r="S216" t="s">
        <v>1195</v>
      </c>
      <c r="T216" s="5" t="s">
        <v>1199</v>
      </c>
    </row>
    <row r="217" spans="2:20" x14ac:dyDescent="0.3">
      <c r="B217" t="s">
        <v>368</v>
      </c>
      <c r="C217" t="s">
        <v>9</v>
      </c>
      <c r="D217" s="2">
        <v>25</v>
      </c>
      <c r="E217" s="2" t="s">
        <v>1259</v>
      </c>
      <c r="F217" t="s">
        <v>15</v>
      </c>
      <c r="G217" t="s">
        <v>1272</v>
      </c>
      <c r="H217" t="s">
        <v>1155</v>
      </c>
      <c r="I217" s="3">
        <v>43881</v>
      </c>
      <c r="J217" t="s">
        <v>21</v>
      </c>
      <c r="K217">
        <v>146</v>
      </c>
      <c r="L217" t="str">
        <f>_xlfn.XLOOKUP(healthcare_messy_data5[[#This Row],[Patient Id]],cleaned_medical!A217:A1216, cleaned_medical!B217:B1216)</f>
        <v>Medication</v>
      </c>
      <c r="M217" s="3">
        <f>_xlfn.XLOOKUP(healthcare_messy_data5[[#This Row],[Patient Id]],cleaned_medical!A217:A1216,cleaned_medical!C217:C1216)</f>
        <v>43881</v>
      </c>
      <c r="N217" t="str">
        <f>_xlfn.XLOOKUP(healthcare_messy_data5[[#This Row],[Patient Id]],cleaned_medical!A217:A1216, cleaned_medical!D217:D1216)</f>
        <v>Dr. Williams</v>
      </c>
      <c r="O217" s="7">
        <f>_xlfn.XLOOKUP(healthcare_messy_data5[[#This Row],[Patient Id]], cleaned_medical!A217:A1216, cleaned_medical!E217:E1216)</f>
        <v>188.47</v>
      </c>
      <c r="P217" t="s">
        <v>1202</v>
      </c>
      <c r="Q217" s="3">
        <v>43881</v>
      </c>
      <c r="R217" s="7">
        <v>132.21</v>
      </c>
      <c r="S217" t="s">
        <v>1195</v>
      </c>
      <c r="T217" s="5" t="s">
        <v>1200</v>
      </c>
    </row>
    <row r="218" spans="2:20" x14ac:dyDescent="0.3">
      <c r="B218" t="s">
        <v>369</v>
      </c>
      <c r="C218" t="s">
        <v>122</v>
      </c>
      <c r="D218" s="2">
        <v>70</v>
      </c>
      <c r="E218" s="2" t="s">
        <v>1262</v>
      </c>
      <c r="F218" t="s">
        <v>15</v>
      </c>
      <c r="G218" t="s">
        <v>16</v>
      </c>
      <c r="H218" t="s">
        <v>1154</v>
      </c>
      <c r="I218" s="3">
        <v>43549</v>
      </c>
      <c r="J218" t="s">
        <v>21</v>
      </c>
      <c r="K218">
        <v>200</v>
      </c>
      <c r="L218" t="str">
        <f>_xlfn.XLOOKUP(healthcare_messy_data5[[#This Row],[Patient Id]],cleaned_medical!A218:A1217, cleaned_medical!B218:B1217)</f>
        <v>Surgery</v>
      </c>
      <c r="M218" s="3">
        <f>_xlfn.XLOOKUP(healthcare_messy_data5[[#This Row],[Patient Id]],cleaned_medical!A218:A1217,cleaned_medical!C218:C1217)</f>
        <v>43549</v>
      </c>
      <c r="N218" t="str">
        <f>_xlfn.XLOOKUP(healthcare_messy_data5[[#This Row],[Patient Id]],cleaned_medical!A218:A1217, cleaned_medical!D218:D1217)</f>
        <v>Dr. Lee</v>
      </c>
      <c r="O218" s="7">
        <f>_xlfn.XLOOKUP(healthcare_messy_data5[[#This Row],[Patient Id]], cleaned_medical!A218:A1217, cleaned_medical!E218:E1217)</f>
        <v>61.71</v>
      </c>
      <c r="P218" t="s">
        <v>1198</v>
      </c>
      <c r="Q218" s="3">
        <v>43549</v>
      </c>
      <c r="R218" s="7">
        <v>65.010000000000005</v>
      </c>
      <c r="S218" t="s">
        <v>1192</v>
      </c>
      <c r="T218" s="5" t="s">
        <v>1200</v>
      </c>
    </row>
    <row r="219" spans="2:20" x14ac:dyDescent="0.3">
      <c r="B219" t="s">
        <v>370</v>
      </c>
      <c r="C219" t="s">
        <v>120</v>
      </c>
      <c r="D219" s="2">
        <v>40</v>
      </c>
      <c r="E219" s="2" t="s">
        <v>1260</v>
      </c>
      <c r="F219" t="s">
        <v>15</v>
      </c>
      <c r="G219" t="s">
        <v>27</v>
      </c>
      <c r="H219" t="s">
        <v>1157</v>
      </c>
      <c r="I219" s="3">
        <v>43549</v>
      </c>
      <c r="J219" t="s">
        <v>40</v>
      </c>
      <c r="K219">
        <v>220</v>
      </c>
      <c r="L219" t="str">
        <f>_xlfn.XLOOKUP(healthcare_messy_data5[[#This Row],[Patient Id]],cleaned_medical!A219:A1218, cleaned_medical!B219:B1218)</f>
        <v>Counseling</v>
      </c>
      <c r="M219" s="3">
        <f>_xlfn.XLOOKUP(healthcare_messy_data5[[#This Row],[Patient Id]],cleaned_medical!A219:A1218,cleaned_medical!C219:C1218)</f>
        <v>43549</v>
      </c>
      <c r="N219" t="str">
        <f>_xlfn.XLOOKUP(healthcare_messy_data5[[#This Row],[Patient Id]],cleaned_medical!A219:A1218, cleaned_medical!D219:D1218)</f>
        <v>Dr. Patel</v>
      </c>
      <c r="O219" s="7">
        <f>_xlfn.XLOOKUP(healthcare_messy_data5[[#This Row],[Patient Id]], cleaned_medical!A219:A1218, cleaned_medical!E219:E1218)</f>
        <v>86.96</v>
      </c>
      <c r="P219" t="s">
        <v>1201</v>
      </c>
      <c r="Q219" s="3">
        <v>43549</v>
      </c>
      <c r="R219" s="7">
        <v>456.88</v>
      </c>
      <c r="S219" t="s">
        <v>1197</v>
      </c>
      <c r="T219" s="5" t="s">
        <v>1199</v>
      </c>
    </row>
    <row r="220" spans="2:20" x14ac:dyDescent="0.3">
      <c r="B220" t="s">
        <v>371</v>
      </c>
      <c r="C220" t="s">
        <v>303</v>
      </c>
      <c r="D220" s="2">
        <v>25</v>
      </c>
      <c r="E220" s="2" t="s">
        <v>1259</v>
      </c>
      <c r="F220" t="s">
        <v>15</v>
      </c>
      <c r="G220" t="s">
        <v>11</v>
      </c>
      <c r="H220" t="s">
        <v>1156</v>
      </c>
      <c r="I220" s="3">
        <v>43845</v>
      </c>
      <c r="J220" t="s">
        <v>1153</v>
      </c>
      <c r="K220">
        <v>200</v>
      </c>
      <c r="L220" t="str">
        <f>_xlfn.XLOOKUP(healthcare_messy_data5[[#This Row],[Patient Id]],cleaned_medical!A220:A1219, cleaned_medical!B220:B1219)</f>
        <v>Dietary Changes</v>
      </c>
      <c r="M220" s="3">
        <f>_xlfn.XLOOKUP(healthcare_messy_data5[[#This Row],[Patient Id]],cleaned_medical!A220:A1219,cleaned_medical!C220:C1219)</f>
        <v>43845</v>
      </c>
      <c r="N220" t="str">
        <f>_xlfn.XLOOKUP(healthcare_messy_data5[[#This Row],[Patient Id]],cleaned_medical!A220:A1219, cleaned_medical!D220:D1219)</f>
        <v>Dr. Brown</v>
      </c>
      <c r="O220" s="7">
        <f>_xlfn.XLOOKUP(healthcare_messy_data5[[#This Row],[Patient Id]], cleaned_medical!A220:A1219, cleaned_medical!E220:E1219)</f>
        <v>122.26</v>
      </c>
      <c r="P220" t="s">
        <v>1202</v>
      </c>
      <c r="Q220" s="3">
        <v>43845</v>
      </c>
      <c r="R220" s="7">
        <v>390.91</v>
      </c>
      <c r="S220" t="s">
        <v>1197</v>
      </c>
      <c r="T220" s="5" t="s">
        <v>1194</v>
      </c>
    </row>
    <row r="221" spans="2:20" x14ac:dyDescent="0.3">
      <c r="B221" t="s">
        <v>372</v>
      </c>
      <c r="C221" t="s">
        <v>122</v>
      </c>
      <c r="D221" s="2">
        <v>60</v>
      </c>
      <c r="E221" s="2" t="s">
        <v>1262</v>
      </c>
      <c r="F221" t="s">
        <v>15</v>
      </c>
      <c r="G221" t="s">
        <v>16</v>
      </c>
      <c r="H221" t="s">
        <v>1154</v>
      </c>
      <c r="I221" s="3">
        <v>43195</v>
      </c>
      <c r="J221" t="s">
        <v>17</v>
      </c>
      <c r="K221">
        <v>146</v>
      </c>
      <c r="L221" t="str">
        <f>_xlfn.XLOOKUP(healthcare_messy_data5[[#This Row],[Patient Id]],cleaned_medical!A221:A1220, cleaned_medical!B221:B1220)</f>
        <v>Surgery</v>
      </c>
      <c r="M221" s="3">
        <f>_xlfn.XLOOKUP(healthcare_messy_data5[[#This Row],[Patient Id]],cleaned_medical!A221:A1220,cleaned_medical!C221:C1220)</f>
        <v>43195</v>
      </c>
      <c r="N221" t="str">
        <f>_xlfn.XLOOKUP(healthcare_messy_data5[[#This Row],[Patient Id]],cleaned_medical!A221:A1220, cleaned_medical!D221:D1220)</f>
        <v>Dr. Brown</v>
      </c>
      <c r="O221" s="7">
        <f>_xlfn.XLOOKUP(healthcare_messy_data5[[#This Row],[Patient Id]], cleaned_medical!A221:A1220, cleaned_medical!E221:E1220)</f>
        <v>162.03</v>
      </c>
      <c r="P221" t="s">
        <v>1202</v>
      </c>
      <c r="Q221" s="3">
        <v>43195</v>
      </c>
      <c r="R221" s="7">
        <v>312.19</v>
      </c>
      <c r="S221" t="s">
        <v>1192</v>
      </c>
      <c r="T221" s="5" t="s">
        <v>1194</v>
      </c>
    </row>
    <row r="222" spans="2:20" x14ac:dyDescent="0.3">
      <c r="B222" t="s">
        <v>373</v>
      </c>
      <c r="C222" t="s">
        <v>9</v>
      </c>
      <c r="D222" s="2">
        <v>25</v>
      </c>
      <c r="E222" s="2" t="s">
        <v>1259</v>
      </c>
      <c r="F222" t="s">
        <v>15</v>
      </c>
      <c r="G222" t="s">
        <v>16</v>
      </c>
      <c r="H222" t="s">
        <v>1156</v>
      </c>
      <c r="I222" s="3">
        <v>43195</v>
      </c>
      <c r="J222" t="s">
        <v>21</v>
      </c>
      <c r="K222">
        <v>146</v>
      </c>
      <c r="L222" t="str">
        <f>_xlfn.XLOOKUP(healthcare_messy_data5[[#This Row],[Patient Id]],cleaned_medical!A222:A1221, cleaned_medical!B222:B1221)</f>
        <v>Physiotherapy</v>
      </c>
      <c r="M222" s="3">
        <f>_xlfn.XLOOKUP(healthcare_messy_data5[[#This Row],[Patient Id]],cleaned_medical!A222:A1221,cleaned_medical!C222:C1221)</f>
        <v>43195</v>
      </c>
      <c r="N222" t="str">
        <f>_xlfn.XLOOKUP(healthcare_messy_data5[[#This Row],[Patient Id]],cleaned_medical!A222:A1221, cleaned_medical!D222:D1221)</f>
        <v>Dr. Smith</v>
      </c>
      <c r="O222" s="7">
        <f>_xlfn.XLOOKUP(healthcare_messy_data5[[#This Row],[Patient Id]], cleaned_medical!A222:A1221, cleaned_medical!E222:E1221)</f>
        <v>83.11</v>
      </c>
      <c r="P222" t="s">
        <v>1198</v>
      </c>
      <c r="Q222" s="3">
        <v>43195</v>
      </c>
      <c r="R222" s="7">
        <v>408.74</v>
      </c>
      <c r="S222" t="s">
        <v>1195</v>
      </c>
      <c r="T222" s="5" t="s">
        <v>1191</v>
      </c>
    </row>
    <row r="223" spans="2:20" x14ac:dyDescent="0.3">
      <c r="B223" t="s">
        <v>374</v>
      </c>
      <c r="C223" t="s">
        <v>134</v>
      </c>
      <c r="D223" s="2">
        <v>70</v>
      </c>
      <c r="E223" s="2" t="s">
        <v>1262</v>
      </c>
      <c r="F223" t="s">
        <v>15</v>
      </c>
      <c r="G223" t="s">
        <v>1272</v>
      </c>
      <c r="H223" t="s">
        <v>1272</v>
      </c>
      <c r="I223" s="3">
        <v>43845</v>
      </c>
      <c r="J223" t="s">
        <v>17</v>
      </c>
      <c r="K223">
        <v>200</v>
      </c>
      <c r="L223" t="str">
        <f>_xlfn.XLOOKUP(healthcare_messy_data5[[#This Row],[Patient Id]],cleaned_medical!A223:A1222, cleaned_medical!B223:B1222)</f>
        <v>Surgery</v>
      </c>
      <c r="M223" s="3">
        <f>_xlfn.XLOOKUP(healthcare_messy_data5[[#This Row],[Patient Id]],cleaned_medical!A223:A1222,cleaned_medical!C223:C1222)</f>
        <v>43845</v>
      </c>
      <c r="N223" t="str">
        <f>_xlfn.XLOOKUP(healthcare_messy_data5[[#This Row],[Patient Id]],cleaned_medical!A223:A1222, cleaned_medical!D223:D1222)</f>
        <v>Dr. Lee</v>
      </c>
      <c r="O223" s="7">
        <f>_xlfn.XLOOKUP(healthcare_messy_data5[[#This Row],[Patient Id]], cleaned_medical!A223:A1222, cleaned_medical!E223:E1222)</f>
        <v>105.43</v>
      </c>
      <c r="P223" t="s">
        <v>1202</v>
      </c>
      <c r="Q223" s="3">
        <v>43845</v>
      </c>
      <c r="R223" s="7">
        <v>173.73</v>
      </c>
      <c r="S223" t="s">
        <v>1197</v>
      </c>
      <c r="T223" s="5" t="s">
        <v>1199</v>
      </c>
    </row>
    <row r="224" spans="2:20" x14ac:dyDescent="0.3">
      <c r="B224" t="s">
        <v>375</v>
      </c>
      <c r="C224" t="s">
        <v>134</v>
      </c>
      <c r="D224" s="2">
        <v>40</v>
      </c>
      <c r="E224" s="2" t="s">
        <v>1260</v>
      </c>
      <c r="F224" t="s">
        <v>15</v>
      </c>
      <c r="G224" t="s">
        <v>16</v>
      </c>
      <c r="H224" t="s">
        <v>1157</v>
      </c>
      <c r="I224" s="3">
        <v>43845</v>
      </c>
      <c r="J224" t="s">
        <v>21</v>
      </c>
      <c r="K224">
        <v>220</v>
      </c>
      <c r="L224" t="str">
        <f>_xlfn.XLOOKUP(healthcare_messy_data5[[#This Row],[Patient Id]],cleaned_medical!A224:A1223, cleaned_medical!B224:B1223)</f>
        <v>Dietary Changes</v>
      </c>
      <c r="M224" s="3">
        <f>_xlfn.XLOOKUP(healthcare_messy_data5[[#This Row],[Patient Id]],cleaned_medical!A224:A1223,cleaned_medical!C224:C1223)</f>
        <v>43845</v>
      </c>
      <c r="N224" t="str">
        <f>_xlfn.XLOOKUP(healthcare_messy_data5[[#This Row],[Patient Id]],cleaned_medical!A224:A1223, cleaned_medical!D224:D1223)</f>
        <v>Dr. Johnson</v>
      </c>
      <c r="O224" s="7">
        <f>_xlfn.XLOOKUP(healthcare_messy_data5[[#This Row],[Patient Id]], cleaned_medical!A224:A1223, cleaned_medical!E224:E1223)</f>
        <v>130.68</v>
      </c>
      <c r="P224" t="s">
        <v>1198</v>
      </c>
      <c r="Q224" s="3">
        <v>43845</v>
      </c>
      <c r="R224" s="7">
        <v>431.58</v>
      </c>
      <c r="S224" t="s">
        <v>1197</v>
      </c>
      <c r="T224" s="5" t="s">
        <v>1191</v>
      </c>
    </row>
    <row r="225" spans="2:20" x14ac:dyDescent="0.3">
      <c r="B225" t="s">
        <v>376</v>
      </c>
      <c r="C225" t="s">
        <v>303</v>
      </c>
      <c r="D225" s="2">
        <v>46</v>
      </c>
      <c r="E225" s="2" t="s">
        <v>1260</v>
      </c>
      <c r="F225" t="s">
        <v>10</v>
      </c>
      <c r="G225" t="s">
        <v>16</v>
      </c>
      <c r="H225" t="s">
        <v>1157</v>
      </c>
      <c r="I225" s="3">
        <v>43549</v>
      </c>
      <c r="J225" t="s">
        <v>12</v>
      </c>
      <c r="K225">
        <v>200</v>
      </c>
      <c r="L225" t="str">
        <f>_xlfn.XLOOKUP(healthcare_messy_data5[[#This Row],[Patient Id]],cleaned_medical!A225:A1224, cleaned_medical!B225:B1224)</f>
        <v>Physiotherapy</v>
      </c>
      <c r="M225" s="3">
        <f>_xlfn.XLOOKUP(healthcare_messy_data5[[#This Row],[Patient Id]],cleaned_medical!A225:A1224,cleaned_medical!C225:C1224)</f>
        <v>43549</v>
      </c>
      <c r="N225" t="str">
        <f>_xlfn.XLOOKUP(healthcare_messy_data5[[#This Row],[Patient Id]],cleaned_medical!A225:A1224, cleaned_medical!D225:D1224)</f>
        <v>Dr. Brown</v>
      </c>
      <c r="O225" s="7">
        <f>_xlfn.XLOOKUP(healthcare_messy_data5[[#This Row],[Patient Id]], cleaned_medical!A225:A1224, cleaned_medical!E225:E1224)</f>
        <v>175.21</v>
      </c>
      <c r="P225" t="s">
        <v>1201</v>
      </c>
      <c r="Q225" s="3">
        <v>43549</v>
      </c>
      <c r="R225" s="7">
        <v>172.72</v>
      </c>
      <c r="S225" t="s">
        <v>1197</v>
      </c>
      <c r="T225" s="5" t="s">
        <v>1199</v>
      </c>
    </row>
    <row r="226" spans="2:20" x14ac:dyDescent="0.3">
      <c r="B226" t="s">
        <v>377</v>
      </c>
      <c r="C226" t="s">
        <v>120</v>
      </c>
      <c r="D226" s="2">
        <v>60</v>
      </c>
      <c r="E226" s="2" t="s">
        <v>1262</v>
      </c>
      <c r="F226" t="s">
        <v>15</v>
      </c>
      <c r="G226" t="s">
        <v>16</v>
      </c>
      <c r="H226" t="s">
        <v>1272</v>
      </c>
      <c r="I226" s="3">
        <v>43800</v>
      </c>
      <c r="J226" t="s">
        <v>17</v>
      </c>
      <c r="K226">
        <v>160</v>
      </c>
      <c r="L226" t="str">
        <f>_xlfn.XLOOKUP(healthcare_messy_data5[[#This Row],[Patient Id]],cleaned_medical!A226:A1225, cleaned_medical!B226:B1225)</f>
        <v>Dietary Changes</v>
      </c>
      <c r="M226" s="3">
        <f>_xlfn.XLOOKUP(healthcare_messy_data5[[#This Row],[Patient Id]],cleaned_medical!A226:A1225,cleaned_medical!C226:C1225)</f>
        <v>43800</v>
      </c>
      <c r="N226" t="str">
        <f>_xlfn.XLOOKUP(healthcare_messy_data5[[#This Row],[Patient Id]],cleaned_medical!A226:A1225, cleaned_medical!D226:D1225)</f>
        <v>Dr. Lee</v>
      </c>
      <c r="O226" s="7">
        <f>_xlfn.XLOOKUP(healthcare_messy_data5[[#This Row],[Patient Id]], cleaned_medical!A226:A1225, cleaned_medical!E226:E1225)</f>
        <v>114.59</v>
      </c>
      <c r="P226" t="s">
        <v>1202</v>
      </c>
      <c r="Q226" s="3">
        <v>43800</v>
      </c>
      <c r="R226" s="7">
        <v>371.73</v>
      </c>
      <c r="S226" t="s">
        <v>1192</v>
      </c>
      <c r="T226" s="5" t="s">
        <v>1200</v>
      </c>
    </row>
    <row r="227" spans="2:20" x14ac:dyDescent="0.3">
      <c r="B227" t="s">
        <v>378</v>
      </c>
      <c r="C227" t="s">
        <v>299</v>
      </c>
      <c r="D227" s="2">
        <v>40</v>
      </c>
      <c r="E227" s="2" t="s">
        <v>1260</v>
      </c>
      <c r="F227" t="s">
        <v>10</v>
      </c>
      <c r="G227" t="s">
        <v>1272</v>
      </c>
      <c r="H227" t="s">
        <v>1157</v>
      </c>
      <c r="I227" s="3">
        <v>43549</v>
      </c>
      <c r="J227" t="s">
        <v>12</v>
      </c>
      <c r="K227">
        <v>180</v>
      </c>
      <c r="L227" t="str">
        <f>_xlfn.XLOOKUP(healthcare_messy_data5[[#This Row],[Patient Id]],cleaned_medical!A227:A1226, cleaned_medical!B227:B1226)</f>
        <v>Medication</v>
      </c>
      <c r="M227" s="3">
        <f>_xlfn.XLOOKUP(healthcare_messy_data5[[#This Row],[Patient Id]],cleaned_medical!A227:A1226,cleaned_medical!C227:C1226)</f>
        <v>43549</v>
      </c>
      <c r="N227" t="str">
        <f>_xlfn.XLOOKUP(healthcare_messy_data5[[#This Row],[Patient Id]],cleaned_medical!A227:A1226, cleaned_medical!D227:D1226)</f>
        <v>Dr. Lee</v>
      </c>
      <c r="O227" s="7">
        <f>_xlfn.XLOOKUP(healthcare_messy_data5[[#This Row],[Patient Id]], cleaned_medical!A227:A1226, cleaned_medical!E227:E1226)</f>
        <v>95.85</v>
      </c>
      <c r="P227" t="s">
        <v>1167</v>
      </c>
      <c r="Q227" s="3">
        <v>43549</v>
      </c>
      <c r="R227" s="7">
        <v>69.040000000000006</v>
      </c>
      <c r="S227" t="s">
        <v>1197</v>
      </c>
      <c r="T227" s="5" t="s">
        <v>1194</v>
      </c>
    </row>
    <row r="228" spans="2:20" x14ac:dyDescent="0.3">
      <c r="B228" t="s">
        <v>379</v>
      </c>
      <c r="C228" t="s">
        <v>130</v>
      </c>
      <c r="D228" s="2">
        <v>70</v>
      </c>
      <c r="E228" s="2" t="s">
        <v>1262</v>
      </c>
      <c r="F228" t="s">
        <v>10</v>
      </c>
      <c r="G228" t="s">
        <v>11</v>
      </c>
      <c r="H228" t="s">
        <v>1155</v>
      </c>
      <c r="I228" s="3">
        <v>43845</v>
      </c>
      <c r="J228" t="s">
        <v>17</v>
      </c>
      <c r="K228">
        <v>160</v>
      </c>
      <c r="L228" t="str">
        <f>_xlfn.XLOOKUP(healthcare_messy_data5[[#This Row],[Patient Id]],cleaned_medical!A228:A1227, cleaned_medical!B228:B1227)</f>
        <v>Dietary Changes</v>
      </c>
      <c r="M228" s="3">
        <f>_xlfn.XLOOKUP(healthcare_messy_data5[[#This Row],[Patient Id]],cleaned_medical!A228:A1227,cleaned_medical!C228:C1227)</f>
        <v>43845</v>
      </c>
      <c r="N228" t="str">
        <f>_xlfn.XLOOKUP(healthcare_messy_data5[[#This Row],[Patient Id]],cleaned_medical!A228:A1227, cleaned_medical!D228:D1227)</f>
        <v>Dr. Lee</v>
      </c>
      <c r="O228" s="7">
        <f>_xlfn.XLOOKUP(healthcare_messy_data5[[#This Row],[Patient Id]], cleaned_medical!A228:A1227, cleaned_medical!E228:E1227)</f>
        <v>33.53</v>
      </c>
      <c r="P228" t="s">
        <v>1167</v>
      </c>
      <c r="Q228" s="3">
        <v>43845</v>
      </c>
      <c r="R228" s="7">
        <v>423.01</v>
      </c>
      <c r="S228" t="s">
        <v>1195</v>
      </c>
      <c r="T228" s="5" t="s">
        <v>1194</v>
      </c>
    </row>
    <row r="229" spans="2:20" x14ac:dyDescent="0.3">
      <c r="B229" t="s">
        <v>380</v>
      </c>
      <c r="C229" t="s">
        <v>120</v>
      </c>
      <c r="D229" s="2">
        <v>60</v>
      </c>
      <c r="E229" s="2" t="s">
        <v>1262</v>
      </c>
      <c r="F229" t="s">
        <v>15</v>
      </c>
      <c r="G229" t="s">
        <v>11</v>
      </c>
      <c r="H229" t="s">
        <v>1156</v>
      </c>
      <c r="I229" s="3">
        <v>43195</v>
      </c>
      <c r="J229" t="s">
        <v>1153</v>
      </c>
      <c r="K229">
        <v>180</v>
      </c>
      <c r="L229" t="str">
        <f>_xlfn.XLOOKUP(healthcare_messy_data5[[#This Row],[Patient Id]],cleaned_medical!A229:A1228, cleaned_medical!B229:B1228)</f>
        <v>Lifestyle Modification</v>
      </c>
      <c r="M229" s="3">
        <f>_xlfn.XLOOKUP(healthcare_messy_data5[[#This Row],[Patient Id]],cleaned_medical!A229:A1228,cleaned_medical!C229:C1228)</f>
        <v>43195</v>
      </c>
      <c r="N229" t="str">
        <f>_xlfn.XLOOKUP(healthcare_messy_data5[[#This Row],[Patient Id]],cleaned_medical!A229:A1228, cleaned_medical!D229:D1228)</f>
        <v>Dr. Patel</v>
      </c>
      <c r="O229" s="7">
        <f>_xlfn.XLOOKUP(healthcare_messy_data5[[#This Row],[Patient Id]], cleaned_medical!A229:A1228, cleaned_medical!E229:E1228)</f>
        <v>195.05</v>
      </c>
      <c r="P229" t="s">
        <v>1167</v>
      </c>
      <c r="Q229" s="3">
        <v>43195</v>
      </c>
      <c r="R229" s="7">
        <v>336.24</v>
      </c>
      <c r="S229" t="s">
        <v>1195</v>
      </c>
      <c r="T229" s="5" t="s">
        <v>1194</v>
      </c>
    </row>
    <row r="230" spans="2:20" x14ac:dyDescent="0.3">
      <c r="B230" t="s">
        <v>381</v>
      </c>
      <c r="C230" t="s">
        <v>299</v>
      </c>
      <c r="D230" s="2">
        <v>35</v>
      </c>
      <c r="E230" s="2" t="s">
        <v>1261</v>
      </c>
      <c r="F230" t="s">
        <v>10</v>
      </c>
      <c r="G230" t="s">
        <v>16</v>
      </c>
      <c r="H230" t="s">
        <v>1154</v>
      </c>
      <c r="I230" s="3">
        <v>43549</v>
      </c>
      <c r="J230" t="s">
        <v>40</v>
      </c>
      <c r="K230">
        <v>146</v>
      </c>
      <c r="L230" t="str">
        <f>_xlfn.XLOOKUP(healthcare_messy_data5[[#This Row],[Patient Id]],cleaned_medical!A230:A1229, cleaned_medical!B230:B1229)</f>
        <v>Medication</v>
      </c>
      <c r="M230" s="3">
        <f>_xlfn.XLOOKUP(healthcare_messy_data5[[#This Row],[Patient Id]],cleaned_medical!A230:A1229,cleaned_medical!C230:C1229)</f>
        <v>43549</v>
      </c>
      <c r="N230" t="str">
        <f>_xlfn.XLOOKUP(healthcare_messy_data5[[#This Row],[Patient Id]],cleaned_medical!A230:A1229, cleaned_medical!D230:D1229)</f>
        <v>Dr. Williams</v>
      </c>
      <c r="O230" s="7">
        <f>_xlfn.XLOOKUP(healthcare_messy_data5[[#This Row],[Patient Id]], cleaned_medical!A230:A1229, cleaned_medical!E230:E1229)</f>
        <v>33.590000000000003</v>
      </c>
      <c r="P230" t="s">
        <v>1193</v>
      </c>
      <c r="Q230" s="3">
        <v>43549</v>
      </c>
      <c r="R230" s="7">
        <v>468.68</v>
      </c>
      <c r="S230" t="s">
        <v>1197</v>
      </c>
      <c r="T230" s="5" t="s">
        <v>1199</v>
      </c>
    </row>
    <row r="231" spans="2:20" x14ac:dyDescent="0.3">
      <c r="B231" t="s">
        <v>382</v>
      </c>
      <c r="C231" t="s">
        <v>134</v>
      </c>
      <c r="D231" s="2">
        <v>25</v>
      </c>
      <c r="E231" s="2" t="s">
        <v>1259</v>
      </c>
      <c r="F231" t="s">
        <v>10</v>
      </c>
      <c r="G231" t="s">
        <v>1272</v>
      </c>
      <c r="H231" t="s">
        <v>1272</v>
      </c>
      <c r="I231" s="3">
        <v>43800</v>
      </c>
      <c r="J231" t="s">
        <v>12</v>
      </c>
      <c r="K231">
        <v>220</v>
      </c>
      <c r="L231" t="str">
        <f>_xlfn.XLOOKUP(healthcare_messy_data5[[#This Row],[Patient Id]],cleaned_medical!A231:A1230, cleaned_medical!B231:B1230)</f>
        <v>Medication</v>
      </c>
      <c r="M231" s="3">
        <f>_xlfn.XLOOKUP(healthcare_messy_data5[[#This Row],[Patient Id]],cleaned_medical!A231:A1230,cleaned_medical!C231:C1230)</f>
        <v>43800</v>
      </c>
      <c r="N231" t="str">
        <f>_xlfn.XLOOKUP(healthcare_messy_data5[[#This Row],[Patient Id]],cleaned_medical!A231:A1230, cleaned_medical!D231:D1230)</f>
        <v>Dr. Lee</v>
      </c>
      <c r="O231" s="7">
        <f>_xlfn.XLOOKUP(healthcare_messy_data5[[#This Row],[Patient Id]], cleaned_medical!A231:A1230, cleaned_medical!E231:E1230)</f>
        <v>78.989999999999995</v>
      </c>
      <c r="P231" t="s">
        <v>1198</v>
      </c>
      <c r="Q231" s="3">
        <v>43800</v>
      </c>
      <c r="R231" s="7">
        <v>137.41</v>
      </c>
      <c r="S231" t="s">
        <v>1197</v>
      </c>
      <c r="T231" s="5" t="s">
        <v>1200</v>
      </c>
    </row>
    <row r="232" spans="2:20" x14ac:dyDescent="0.3">
      <c r="B232" t="s">
        <v>383</v>
      </c>
      <c r="C232" t="s">
        <v>126</v>
      </c>
      <c r="D232" s="2">
        <v>70</v>
      </c>
      <c r="E232" s="2" t="s">
        <v>1262</v>
      </c>
      <c r="F232" t="s">
        <v>15</v>
      </c>
      <c r="G232" t="s">
        <v>11</v>
      </c>
      <c r="H232" t="s">
        <v>1155</v>
      </c>
      <c r="I232" s="3">
        <v>43549</v>
      </c>
      <c r="J232" t="s">
        <v>21</v>
      </c>
      <c r="K232">
        <v>200</v>
      </c>
      <c r="L232" t="str">
        <f>_xlfn.XLOOKUP(healthcare_messy_data5[[#This Row],[Patient Id]],cleaned_medical!A232:A1231, cleaned_medical!B232:B1231)</f>
        <v>Medication</v>
      </c>
      <c r="M232" s="3">
        <f>_xlfn.XLOOKUP(healthcare_messy_data5[[#This Row],[Patient Id]],cleaned_medical!A232:A1231,cleaned_medical!C232:C1231)</f>
        <v>43549</v>
      </c>
      <c r="N232" t="str">
        <f>_xlfn.XLOOKUP(healthcare_messy_data5[[#This Row],[Patient Id]],cleaned_medical!A232:A1231, cleaned_medical!D232:D1231)</f>
        <v>Dr. Lee</v>
      </c>
      <c r="O232" s="7">
        <f>_xlfn.XLOOKUP(healthcare_messy_data5[[#This Row],[Patient Id]], cleaned_medical!A232:A1231, cleaned_medical!E232:E1231)</f>
        <v>180.59</v>
      </c>
      <c r="P232" t="s">
        <v>1196</v>
      </c>
      <c r="Q232" s="3">
        <v>43549</v>
      </c>
      <c r="R232" s="7">
        <v>112.45</v>
      </c>
      <c r="S232" t="s">
        <v>1195</v>
      </c>
      <c r="T232" s="5" t="s">
        <v>1200</v>
      </c>
    </row>
    <row r="233" spans="2:20" x14ac:dyDescent="0.3">
      <c r="B233" t="s">
        <v>384</v>
      </c>
      <c r="C233" t="s">
        <v>9</v>
      </c>
      <c r="D233" s="2">
        <v>35</v>
      </c>
      <c r="E233" s="2" t="s">
        <v>1261</v>
      </c>
      <c r="F233" t="s">
        <v>15</v>
      </c>
      <c r="G233" t="s">
        <v>11</v>
      </c>
      <c r="H233" t="s">
        <v>1154</v>
      </c>
      <c r="I233" s="3">
        <v>43881</v>
      </c>
      <c r="J233" t="s">
        <v>1153</v>
      </c>
      <c r="K233">
        <v>220</v>
      </c>
      <c r="L233" t="str">
        <f>_xlfn.XLOOKUP(healthcare_messy_data5[[#This Row],[Patient Id]],cleaned_medical!A233:A1232, cleaned_medical!B233:B1232)</f>
        <v>Dietary Changes</v>
      </c>
      <c r="M233" s="3">
        <f>_xlfn.XLOOKUP(healthcare_messy_data5[[#This Row],[Patient Id]],cleaned_medical!A233:A1232,cleaned_medical!C233:C1232)</f>
        <v>43881</v>
      </c>
      <c r="N233" t="str">
        <f>_xlfn.XLOOKUP(healthcare_messy_data5[[#This Row],[Patient Id]],cleaned_medical!A233:A1232, cleaned_medical!D233:D1232)</f>
        <v>Dr. Williams</v>
      </c>
      <c r="O233" s="7">
        <f>_xlfn.XLOOKUP(healthcare_messy_data5[[#This Row],[Patient Id]], cleaned_medical!A233:A1232, cleaned_medical!E233:E1232)</f>
        <v>114.81</v>
      </c>
      <c r="P233" t="s">
        <v>1167</v>
      </c>
      <c r="Q233" s="3">
        <v>43881</v>
      </c>
      <c r="R233" s="7">
        <v>164.26</v>
      </c>
      <c r="S233" t="s">
        <v>1195</v>
      </c>
      <c r="T233" s="5" t="s">
        <v>1194</v>
      </c>
    </row>
    <row r="234" spans="2:20" x14ac:dyDescent="0.3">
      <c r="B234" t="s">
        <v>385</v>
      </c>
      <c r="C234" t="s">
        <v>303</v>
      </c>
      <c r="D234" s="2">
        <v>40</v>
      </c>
      <c r="E234" s="2" t="s">
        <v>1260</v>
      </c>
      <c r="F234" t="s">
        <v>10</v>
      </c>
      <c r="G234" t="s">
        <v>11</v>
      </c>
      <c r="H234" t="s">
        <v>1154</v>
      </c>
      <c r="I234" s="3">
        <v>43549</v>
      </c>
      <c r="J234" t="s">
        <v>17</v>
      </c>
      <c r="K234">
        <v>200</v>
      </c>
      <c r="L234" t="str">
        <f>_xlfn.XLOOKUP(healthcare_messy_data5[[#This Row],[Patient Id]],cleaned_medical!A234:A1233, cleaned_medical!B234:B1233)</f>
        <v>Medication</v>
      </c>
      <c r="M234" s="3">
        <f>_xlfn.XLOOKUP(healthcare_messy_data5[[#This Row],[Patient Id]],cleaned_medical!A234:A1233,cleaned_medical!C234:C1233)</f>
        <v>43549</v>
      </c>
      <c r="N234" t="str">
        <f>_xlfn.XLOOKUP(healthcare_messy_data5[[#This Row],[Patient Id]],cleaned_medical!A234:A1233, cleaned_medical!D234:D1233)</f>
        <v>Dr. Johnson</v>
      </c>
      <c r="O234" s="7">
        <f>_xlfn.XLOOKUP(healthcare_messy_data5[[#This Row],[Patient Id]], cleaned_medical!A234:A1233, cleaned_medical!E234:E1233)</f>
        <v>45.7</v>
      </c>
      <c r="P234" t="s">
        <v>1202</v>
      </c>
      <c r="Q234" s="3">
        <v>43549</v>
      </c>
      <c r="R234" s="7">
        <v>275.08999999999997</v>
      </c>
      <c r="S234" t="s">
        <v>1197</v>
      </c>
      <c r="T234" s="5" t="s">
        <v>1194</v>
      </c>
    </row>
    <row r="235" spans="2:20" x14ac:dyDescent="0.3">
      <c r="B235" t="s">
        <v>386</v>
      </c>
      <c r="C235" t="s">
        <v>9</v>
      </c>
      <c r="D235" s="2">
        <v>46</v>
      </c>
      <c r="E235" s="2" t="s">
        <v>1260</v>
      </c>
      <c r="F235" t="s">
        <v>15</v>
      </c>
      <c r="G235" t="s">
        <v>1272</v>
      </c>
      <c r="H235" t="s">
        <v>1272</v>
      </c>
      <c r="I235" s="3">
        <v>43845</v>
      </c>
      <c r="J235" t="s">
        <v>12</v>
      </c>
      <c r="K235">
        <v>160</v>
      </c>
      <c r="L235" t="str">
        <f>_xlfn.XLOOKUP(healthcare_messy_data5[[#This Row],[Patient Id]],cleaned_medical!A235:A1234, cleaned_medical!B235:B1234)</f>
        <v>Physiotherapy</v>
      </c>
      <c r="M235" s="3">
        <f>_xlfn.XLOOKUP(healthcare_messy_data5[[#This Row],[Patient Id]],cleaned_medical!A235:A1234,cleaned_medical!C235:C1234)</f>
        <v>43845</v>
      </c>
      <c r="N235" t="str">
        <f>_xlfn.XLOOKUP(healthcare_messy_data5[[#This Row],[Patient Id]],cleaned_medical!A235:A1234, cleaned_medical!D235:D1234)</f>
        <v>Dr. Brown</v>
      </c>
      <c r="O235" s="7">
        <f>_xlfn.XLOOKUP(healthcare_messy_data5[[#This Row],[Patient Id]], cleaned_medical!A235:A1234, cleaned_medical!E235:E1234)</f>
        <v>138.68</v>
      </c>
      <c r="P235" t="s">
        <v>1196</v>
      </c>
      <c r="Q235" s="3">
        <v>43845</v>
      </c>
      <c r="R235" s="7">
        <v>431.45</v>
      </c>
      <c r="S235" t="s">
        <v>1192</v>
      </c>
      <c r="T235" s="5" t="s">
        <v>1194</v>
      </c>
    </row>
    <row r="236" spans="2:20" x14ac:dyDescent="0.3">
      <c r="B236" t="s">
        <v>387</v>
      </c>
      <c r="C236" t="s">
        <v>124</v>
      </c>
      <c r="D236" s="2">
        <v>60</v>
      </c>
      <c r="E236" s="2" t="s">
        <v>1262</v>
      </c>
      <c r="F236" t="s">
        <v>10</v>
      </c>
      <c r="G236" t="s">
        <v>1272</v>
      </c>
      <c r="H236" t="s">
        <v>1155</v>
      </c>
      <c r="I236" s="3">
        <v>43195</v>
      </c>
      <c r="J236" t="s">
        <v>17</v>
      </c>
      <c r="K236">
        <v>160</v>
      </c>
      <c r="L236" t="str">
        <f>_xlfn.XLOOKUP(healthcare_messy_data5[[#This Row],[Patient Id]],cleaned_medical!A236:A1235, cleaned_medical!B236:B1235)</f>
        <v>Dietary Changes</v>
      </c>
      <c r="M236" s="3">
        <f>_xlfn.XLOOKUP(healthcare_messy_data5[[#This Row],[Patient Id]],cleaned_medical!A236:A1235,cleaned_medical!C236:C1235)</f>
        <v>43195</v>
      </c>
      <c r="N236" t="str">
        <f>_xlfn.XLOOKUP(healthcare_messy_data5[[#This Row],[Patient Id]],cleaned_medical!A236:A1235, cleaned_medical!D236:D1235)</f>
        <v>Dr. Patel</v>
      </c>
      <c r="O236" s="7">
        <f>_xlfn.XLOOKUP(healthcare_messy_data5[[#This Row],[Patient Id]], cleaned_medical!A236:A1235, cleaned_medical!E236:E1235)</f>
        <v>174.14</v>
      </c>
      <c r="P236" t="s">
        <v>1202</v>
      </c>
      <c r="Q236" s="3">
        <v>43195</v>
      </c>
      <c r="R236" s="7">
        <v>365.54</v>
      </c>
      <c r="S236" t="s">
        <v>1192</v>
      </c>
      <c r="T236" s="5" t="s">
        <v>1199</v>
      </c>
    </row>
    <row r="237" spans="2:20" x14ac:dyDescent="0.3">
      <c r="B237" t="s">
        <v>388</v>
      </c>
      <c r="C237" t="s">
        <v>124</v>
      </c>
      <c r="D237" s="2">
        <v>25</v>
      </c>
      <c r="E237" s="2" t="s">
        <v>1259</v>
      </c>
      <c r="F237" t="s">
        <v>10</v>
      </c>
      <c r="G237" t="s">
        <v>16</v>
      </c>
      <c r="H237" t="s">
        <v>1154</v>
      </c>
      <c r="I237" s="3">
        <v>43195</v>
      </c>
      <c r="J237" t="s">
        <v>17</v>
      </c>
      <c r="K237">
        <v>200</v>
      </c>
      <c r="L237" t="str">
        <f>_xlfn.XLOOKUP(healthcare_messy_data5[[#This Row],[Patient Id]],cleaned_medical!A237:A1236, cleaned_medical!B237:B1236)</f>
        <v>Medication</v>
      </c>
      <c r="M237" s="3">
        <f>_xlfn.XLOOKUP(healthcare_messy_data5[[#This Row],[Patient Id]],cleaned_medical!A237:A1236,cleaned_medical!C237:C1236)</f>
        <v>43195</v>
      </c>
      <c r="N237" t="str">
        <f>_xlfn.XLOOKUP(healthcare_messy_data5[[#This Row],[Patient Id]],cleaned_medical!A237:A1236, cleaned_medical!D237:D1236)</f>
        <v>Dr. Smith</v>
      </c>
      <c r="O237" s="7">
        <f>_xlfn.XLOOKUP(healthcare_messy_data5[[#This Row],[Patient Id]], cleaned_medical!A237:A1236, cleaned_medical!E237:E1236)</f>
        <v>192.62</v>
      </c>
      <c r="P237" t="s">
        <v>1167</v>
      </c>
      <c r="Q237" s="3">
        <v>43195</v>
      </c>
      <c r="R237" s="7">
        <v>297.44</v>
      </c>
      <c r="S237" t="s">
        <v>1192</v>
      </c>
      <c r="T237" s="5" t="s">
        <v>1194</v>
      </c>
    </row>
    <row r="238" spans="2:20" x14ac:dyDescent="0.3">
      <c r="B238" t="s">
        <v>389</v>
      </c>
      <c r="C238" t="s">
        <v>120</v>
      </c>
      <c r="D238" s="2">
        <v>60</v>
      </c>
      <c r="E238" s="2" t="s">
        <v>1262</v>
      </c>
      <c r="F238" t="s">
        <v>15</v>
      </c>
      <c r="G238" t="s">
        <v>20</v>
      </c>
      <c r="H238" t="s">
        <v>1154</v>
      </c>
      <c r="I238" s="3">
        <v>43845</v>
      </c>
      <c r="J238" t="s">
        <v>17</v>
      </c>
      <c r="K238">
        <v>220</v>
      </c>
      <c r="L238" t="str">
        <f>_xlfn.XLOOKUP(healthcare_messy_data5[[#This Row],[Patient Id]],cleaned_medical!A238:A1237, cleaned_medical!B238:B1237)</f>
        <v>Lifestyle Modification</v>
      </c>
      <c r="M238" s="3">
        <f>_xlfn.XLOOKUP(healthcare_messy_data5[[#This Row],[Patient Id]],cleaned_medical!A238:A1237,cleaned_medical!C238:C1237)</f>
        <v>43845</v>
      </c>
      <c r="N238" t="str">
        <f>_xlfn.XLOOKUP(healthcare_messy_data5[[#This Row],[Patient Id]],cleaned_medical!A238:A1237, cleaned_medical!D238:D1237)</f>
        <v>Dr. Smith</v>
      </c>
      <c r="O238" s="7">
        <f>_xlfn.XLOOKUP(healthcare_messy_data5[[#This Row],[Patient Id]], cleaned_medical!A238:A1237, cleaned_medical!E238:E1237)</f>
        <v>70.89</v>
      </c>
      <c r="P238" t="s">
        <v>1198</v>
      </c>
      <c r="Q238" s="3">
        <v>43845</v>
      </c>
      <c r="R238" s="7">
        <v>455.44</v>
      </c>
      <c r="S238" t="s">
        <v>1197</v>
      </c>
      <c r="T238" s="5" t="s">
        <v>1191</v>
      </c>
    </row>
    <row r="239" spans="2:20" x14ac:dyDescent="0.3">
      <c r="B239" t="s">
        <v>390</v>
      </c>
      <c r="C239" t="s">
        <v>134</v>
      </c>
      <c r="D239" s="2">
        <v>40</v>
      </c>
      <c r="E239" s="2" t="s">
        <v>1260</v>
      </c>
      <c r="F239" t="s">
        <v>10</v>
      </c>
      <c r="G239" t="s">
        <v>11</v>
      </c>
      <c r="H239" t="s">
        <v>1155</v>
      </c>
      <c r="I239" s="3">
        <v>43881</v>
      </c>
      <c r="J239" t="s">
        <v>40</v>
      </c>
      <c r="K239">
        <v>200</v>
      </c>
      <c r="L239" t="str">
        <f>_xlfn.XLOOKUP(healthcare_messy_data5[[#This Row],[Patient Id]],cleaned_medical!A239:A1238, cleaned_medical!B239:B1238)</f>
        <v>Counseling</v>
      </c>
      <c r="M239" s="3">
        <f>_xlfn.XLOOKUP(healthcare_messy_data5[[#This Row],[Patient Id]],cleaned_medical!A239:A1238,cleaned_medical!C239:C1238)</f>
        <v>43881</v>
      </c>
      <c r="N239" t="str">
        <f>_xlfn.XLOOKUP(healthcare_messy_data5[[#This Row],[Patient Id]],cleaned_medical!A239:A1238, cleaned_medical!D239:D1238)</f>
        <v>Dr. Brown</v>
      </c>
      <c r="O239" s="7">
        <f>_xlfn.XLOOKUP(healthcare_messy_data5[[#This Row],[Patient Id]], cleaned_medical!A239:A1238, cleaned_medical!E239:E1238)</f>
        <v>159.96</v>
      </c>
      <c r="P239" t="s">
        <v>1196</v>
      </c>
      <c r="Q239" s="3">
        <v>43881</v>
      </c>
      <c r="R239" s="7">
        <v>358.75</v>
      </c>
      <c r="S239" t="s">
        <v>1197</v>
      </c>
      <c r="T239" s="5" t="s">
        <v>1194</v>
      </c>
    </row>
    <row r="240" spans="2:20" x14ac:dyDescent="0.3">
      <c r="B240" t="s">
        <v>391</v>
      </c>
      <c r="C240" t="s">
        <v>134</v>
      </c>
      <c r="D240" s="2">
        <v>60</v>
      </c>
      <c r="E240" s="2" t="s">
        <v>1262</v>
      </c>
      <c r="F240" t="s">
        <v>15</v>
      </c>
      <c r="G240" t="s">
        <v>20</v>
      </c>
      <c r="H240" t="s">
        <v>1157</v>
      </c>
      <c r="I240" s="3">
        <v>43845</v>
      </c>
      <c r="J240" t="s">
        <v>40</v>
      </c>
      <c r="K240">
        <v>146</v>
      </c>
      <c r="L240" t="str">
        <f>_xlfn.XLOOKUP(healthcare_messy_data5[[#This Row],[Patient Id]],cleaned_medical!A240:A1239, cleaned_medical!B240:B1239)</f>
        <v>Medication</v>
      </c>
      <c r="M240" s="3">
        <f>_xlfn.XLOOKUP(healthcare_messy_data5[[#This Row],[Patient Id]],cleaned_medical!A240:A1239,cleaned_medical!C240:C1239)</f>
        <v>43845</v>
      </c>
      <c r="N240" t="str">
        <f>_xlfn.XLOOKUP(healthcare_messy_data5[[#This Row],[Patient Id]],cleaned_medical!A240:A1239, cleaned_medical!D240:D1239)</f>
        <v>Dr. Williams</v>
      </c>
      <c r="O240" s="7">
        <f>_xlfn.XLOOKUP(healthcare_messy_data5[[#This Row],[Patient Id]], cleaned_medical!A240:A1239, cleaned_medical!E240:E1239)</f>
        <v>57.49</v>
      </c>
      <c r="P240" t="s">
        <v>1167</v>
      </c>
      <c r="Q240" s="3">
        <v>43845</v>
      </c>
      <c r="R240" s="7">
        <v>97.25</v>
      </c>
      <c r="S240" t="s">
        <v>1192</v>
      </c>
      <c r="T240" s="5" t="s">
        <v>1194</v>
      </c>
    </row>
    <row r="241" spans="2:20" x14ac:dyDescent="0.3">
      <c r="B241" t="s">
        <v>392</v>
      </c>
      <c r="C241" t="s">
        <v>130</v>
      </c>
      <c r="D241" s="2">
        <v>25</v>
      </c>
      <c r="E241" s="2" t="s">
        <v>1259</v>
      </c>
      <c r="F241" t="s">
        <v>10</v>
      </c>
      <c r="G241" t="s">
        <v>1272</v>
      </c>
      <c r="H241" t="s">
        <v>1154</v>
      </c>
      <c r="I241" s="3">
        <v>43549</v>
      </c>
      <c r="J241" t="s">
        <v>21</v>
      </c>
      <c r="K241">
        <v>160</v>
      </c>
      <c r="L241" t="str">
        <f>_xlfn.XLOOKUP(healthcare_messy_data5[[#This Row],[Patient Id]],cleaned_medical!A241:A1240, cleaned_medical!B241:B1240)</f>
        <v>Counseling</v>
      </c>
      <c r="M241" s="3">
        <f>_xlfn.XLOOKUP(healthcare_messy_data5[[#This Row],[Patient Id]],cleaned_medical!A241:A1240,cleaned_medical!C241:C1240)</f>
        <v>43549</v>
      </c>
      <c r="N241" t="str">
        <f>_xlfn.XLOOKUP(healthcare_messy_data5[[#This Row],[Patient Id]],cleaned_medical!A241:A1240, cleaned_medical!D241:D1240)</f>
        <v>Dr. Smith</v>
      </c>
      <c r="O241" s="7">
        <f>_xlfn.XLOOKUP(healthcare_messy_data5[[#This Row],[Patient Id]], cleaned_medical!A241:A1240, cleaned_medical!E241:E1240)</f>
        <v>187.37</v>
      </c>
      <c r="P241" t="s">
        <v>1202</v>
      </c>
      <c r="Q241" s="3">
        <v>43549</v>
      </c>
      <c r="R241" s="7">
        <v>117.53</v>
      </c>
      <c r="S241" t="s">
        <v>1195</v>
      </c>
      <c r="T241" s="5" t="s">
        <v>1194</v>
      </c>
    </row>
    <row r="242" spans="2:20" x14ac:dyDescent="0.3">
      <c r="B242" t="s">
        <v>393</v>
      </c>
      <c r="C242" t="s">
        <v>130</v>
      </c>
      <c r="D242" s="2">
        <v>40</v>
      </c>
      <c r="E242" s="2" t="s">
        <v>1260</v>
      </c>
      <c r="F242" t="s">
        <v>15</v>
      </c>
      <c r="G242" t="s">
        <v>1272</v>
      </c>
      <c r="H242" t="s">
        <v>1156</v>
      </c>
      <c r="I242" s="3">
        <v>43845</v>
      </c>
      <c r="J242" t="s">
        <v>12</v>
      </c>
      <c r="K242">
        <v>146</v>
      </c>
      <c r="L242" t="str">
        <f>_xlfn.XLOOKUP(healthcare_messy_data5[[#This Row],[Patient Id]],cleaned_medical!A242:A1241, cleaned_medical!B242:B1241)</f>
        <v>Counseling</v>
      </c>
      <c r="M242" s="3">
        <f>_xlfn.XLOOKUP(healthcare_messy_data5[[#This Row],[Patient Id]],cleaned_medical!A242:A1241,cleaned_medical!C242:C1241)</f>
        <v>43845</v>
      </c>
      <c r="N242" t="str">
        <f>_xlfn.XLOOKUP(healthcare_messy_data5[[#This Row],[Patient Id]],cleaned_medical!A242:A1241, cleaned_medical!D242:D1241)</f>
        <v>Dr. Williams</v>
      </c>
      <c r="O242" s="7">
        <f>_xlfn.XLOOKUP(healthcare_messy_data5[[#This Row],[Patient Id]], cleaned_medical!A242:A1241, cleaned_medical!E242:E1241)</f>
        <v>27.37</v>
      </c>
      <c r="P242" t="s">
        <v>1167</v>
      </c>
      <c r="Q242" s="3">
        <v>43845</v>
      </c>
      <c r="R242" s="7">
        <v>285.43</v>
      </c>
      <c r="S242" t="s">
        <v>1192</v>
      </c>
      <c r="T242" s="5" t="s">
        <v>1199</v>
      </c>
    </row>
    <row r="243" spans="2:20" x14ac:dyDescent="0.3">
      <c r="B243" t="s">
        <v>394</v>
      </c>
      <c r="C243" t="s">
        <v>130</v>
      </c>
      <c r="D243" s="2">
        <v>60</v>
      </c>
      <c r="E243" s="2" t="s">
        <v>1262</v>
      </c>
      <c r="F243" t="s">
        <v>15</v>
      </c>
      <c r="G243" t="s">
        <v>1272</v>
      </c>
      <c r="H243" t="s">
        <v>1155</v>
      </c>
      <c r="I243" s="3">
        <v>43845</v>
      </c>
      <c r="J243" t="s">
        <v>1153</v>
      </c>
      <c r="K243">
        <v>160</v>
      </c>
      <c r="L243" t="str">
        <f>_xlfn.XLOOKUP(healthcare_messy_data5[[#This Row],[Patient Id]],cleaned_medical!A243:A1242, cleaned_medical!B243:B1242)</f>
        <v>Lifestyle Modification</v>
      </c>
      <c r="M243" s="3">
        <f>_xlfn.XLOOKUP(healthcare_messy_data5[[#This Row],[Patient Id]],cleaned_medical!A243:A1242,cleaned_medical!C243:C1242)</f>
        <v>43845</v>
      </c>
      <c r="N243" t="str">
        <f>_xlfn.XLOOKUP(healthcare_messy_data5[[#This Row],[Patient Id]],cleaned_medical!A243:A1242, cleaned_medical!D243:D1242)</f>
        <v>Dr. Smith</v>
      </c>
      <c r="O243" s="7">
        <f>_xlfn.XLOOKUP(healthcare_messy_data5[[#This Row],[Patient Id]], cleaned_medical!A243:A1242, cleaned_medical!E243:E1242)</f>
        <v>137.04</v>
      </c>
      <c r="P243" t="s">
        <v>1202</v>
      </c>
      <c r="Q243" s="3">
        <v>43845</v>
      </c>
      <c r="R243" s="7">
        <v>125.66</v>
      </c>
      <c r="S243" t="s">
        <v>1195</v>
      </c>
      <c r="T243" s="5" t="s">
        <v>1200</v>
      </c>
    </row>
    <row r="244" spans="2:20" x14ac:dyDescent="0.3">
      <c r="B244" t="s">
        <v>395</v>
      </c>
      <c r="C244" t="s">
        <v>126</v>
      </c>
      <c r="D244" s="2">
        <v>46</v>
      </c>
      <c r="E244" s="2" t="s">
        <v>1260</v>
      </c>
      <c r="F244" t="s">
        <v>15</v>
      </c>
      <c r="G244" t="s">
        <v>20</v>
      </c>
      <c r="H244" t="s">
        <v>1154</v>
      </c>
      <c r="I244" s="3">
        <v>43881</v>
      </c>
      <c r="J244" t="s">
        <v>1153</v>
      </c>
      <c r="K244">
        <v>160</v>
      </c>
      <c r="L244" t="str">
        <f>_xlfn.XLOOKUP(healthcare_messy_data5[[#This Row],[Patient Id]],cleaned_medical!A244:A1243, cleaned_medical!B244:B1243)</f>
        <v>Lifestyle Modification</v>
      </c>
      <c r="M244" s="3">
        <f>_xlfn.XLOOKUP(healthcare_messy_data5[[#This Row],[Patient Id]],cleaned_medical!A244:A1243,cleaned_medical!C244:C1243)</f>
        <v>43881</v>
      </c>
      <c r="N244" t="str">
        <f>_xlfn.XLOOKUP(healthcare_messy_data5[[#This Row],[Patient Id]],cleaned_medical!A244:A1243, cleaned_medical!D244:D1243)</f>
        <v>Dr. Williams</v>
      </c>
      <c r="O244" s="7">
        <f>_xlfn.XLOOKUP(healthcare_messy_data5[[#This Row],[Patient Id]], cleaned_medical!A244:A1243, cleaned_medical!E244:E1243)</f>
        <v>182.06</v>
      </c>
      <c r="P244" t="s">
        <v>1193</v>
      </c>
      <c r="Q244" s="3">
        <v>43881</v>
      </c>
      <c r="R244" s="7">
        <v>404.42</v>
      </c>
      <c r="S244" t="s">
        <v>1197</v>
      </c>
      <c r="T244" s="5" t="s">
        <v>1200</v>
      </c>
    </row>
    <row r="245" spans="2:20" x14ac:dyDescent="0.3">
      <c r="B245" t="s">
        <v>396</v>
      </c>
      <c r="C245" t="s">
        <v>122</v>
      </c>
      <c r="D245" s="2">
        <v>70</v>
      </c>
      <c r="E245" s="2" t="s">
        <v>1262</v>
      </c>
      <c r="F245" t="s">
        <v>15</v>
      </c>
      <c r="G245" t="s">
        <v>1272</v>
      </c>
      <c r="H245" t="s">
        <v>1272</v>
      </c>
      <c r="I245" s="3">
        <v>43549</v>
      </c>
      <c r="J245" t="s">
        <v>1153</v>
      </c>
      <c r="K245">
        <v>180</v>
      </c>
      <c r="L245" t="str">
        <f>_xlfn.XLOOKUP(healthcare_messy_data5[[#This Row],[Patient Id]],cleaned_medical!A245:A1244, cleaned_medical!B245:B1244)</f>
        <v>Dietary Changes</v>
      </c>
      <c r="M245" s="3">
        <f>_xlfn.XLOOKUP(healthcare_messy_data5[[#This Row],[Patient Id]],cleaned_medical!A245:A1244,cleaned_medical!C245:C1244)</f>
        <v>43549</v>
      </c>
      <c r="N245" t="str">
        <f>_xlfn.XLOOKUP(healthcare_messy_data5[[#This Row],[Patient Id]],cleaned_medical!A245:A1244, cleaned_medical!D245:D1244)</f>
        <v>Dr. Williams</v>
      </c>
      <c r="O245" s="7">
        <f>_xlfn.XLOOKUP(healthcare_messy_data5[[#This Row],[Patient Id]], cleaned_medical!A245:A1244, cleaned_medical!E245:E1244)</f>
        <v>86.14</v>
      </c>
      <c r="P245" t="s">
        <v>1202</v>
      </c>
      <c r="Q245" s="3">
        <v>43549</v>
      </c>
      <c r="R245" s="7">
        <v>204.34</v>
      </c>
      <c r="S245" t="s">
        <v>1192</v>
      </c>
      <c r="T245" s="5" t="s">
        <v>1199</v>
      </c>
    </row>
    <row r="246" spans="2:20" x14ac:dyDescent="0.3">
      <c r="B246" t="s">
        <v>397</v>
      </c>
      <c r="C246" t="s">
        <v>132</v>
      </c>
      <c r="D246" s="2">
        <v>40</v>
      </c>
      <c r="E246" s="2" t="s">
        <v>1260</v>
      </c>
      <c r="F246" t="s">
        <v>10</v>
      </c>
      <c r="G246" t="s">
        <v>16</v>
      </c>
      <c r="H246" t="s">
        <v>1156</v>
      </c>
      <c r="I246" s="3">
        <v>43800</v>
      </c>
      <c r="J246" t="s">
        <v>17</v>
      </c>
      <c r="K246">
        <v>146</v>
      </c>
      <c r="L246" t="str">
        <f>_xlfn.XLOOKUP(healthcare_messy_data5[[#This Row],[Patient Id]],cleaned_medical!A246:A1245, cleaned_medical!B246:B1245)</f>
        <v>Dietary Changes</v>
      </c>
      <c r="M246" s="3">
        <f>_xlfn.XLOOKUP(healthcare_messy_data5[[#This Row],[Patient Id]],cleaned_medical!A246:A1245,cleaned_medical!C246:C1245)</f>
        <v>43800</v>
      </c>
      <c r="N246" t="str">
        <f>_xlfn.XLOOKUP(healthcare_messy_data5[[#This Row],[Patient Id]],cleaned_medical!A246:A1245, cleaned_medical!D246:D1245)</f>
        <v>Dr. Johnson</v>
      </c>
      <c r="O246" s="7">
        <f>_xlfn.XLOOKUP(healthcare_messy_data5[[#This Row],[Patient Id]], cleaned_medical!A246:A1245, cleaned_medical!E246:E1245)</f>
        <v>120.95</v>
      </c>
      <c r="P246" t="s">
        <v>1167</v>
      </c>
      <c r="Q246" s="3">
        <v>43800</v>
      </c>
      <c r="R246" s="7">
        <v>313.87</v>
      </c>
      <c r="S246" t="s">
        <v>1195</v>
      </c>
      <c r="T246" s="5" t="s">
        <v>1199</v>
      </c>
    </row>
    <row r="247" spans="2:20" x14ac:dyDescent="0.3">
      <c r="B247" t="s">
        <v>398</v>
      </c>
      <c r="C247" t="s">
        <v>122</v>
      </c>
      <c r="D247" s="2">
        <v>70</v>
      </c>
      <c r="E247" s="2" t="s">
        <v>1262</v>
      </c>
      <c r="F247" t="s">
        <v>15</v>
      </c>
      <c r="G247" t="s">
        <v>1272</v>
      </c>
      <c r="H247" t="s">
        <v>1154</v>
      </c>
      <c r="I247" s="3">
        <v>43800</v>
      </c>
      <c r="J247" t="s">
        <v>40</v>
      </c>
      <c r="K247">
        <v>146</v>
      </c>
      <c r="L247" t="str">
        <f>_xlfn.XLOOKUP(healthcare_messy_data5[[#This Row],[Patient Id]],cleaned_medical!A247:A1246, cleaned_medical!B247:B1246)</f>
        <v>Counseling</v>
      </c>
      <c r="M247" s="3">
        <f>_xlfn.XLOOKUP(healthcare_messy_data5[[#This Row],[Patient Id]],cleaned_medical!A247:A1246,cleaned_medical!C247:C1246)</f>
        <v>43800</v>
      </c>
      <c r="N247" t="str">
        <f>_xlfn.XLOOKUP(healthcare_messy_data5[[#This Row],[Patient Id]],cleaned_medical!A247:A1246, cleaned_medical!D247:D1246)</f>
        <v>Dr. Johnson</v>
      </c>
      <c r="O247" s="7">
        <f>_xlfn.XLOOKUP(healthcare_messy_data5[[#This Row],[Patient Id]], cleaned_medical!A247:A1246, cleaned_medical!E247:E1246)</f>
        <v>49.03</v>
      </c>
      <c r="P247" t="s">
        <v>1196</v>
      </c>
      <c r="Q247" s="3">
        <v>43800</v>
      </c>
      <c r="R247" s="7">
        <v>456.59</v>
      </c>
      <c r="S247" t="s">
        <v>1195</v>
      </c>
      <c r="T247" s="5" t="s">
        <v>1194</v>
      </c>
    </row>
    <row r="248" spans="2:20" x14ac:dyDescent="0.3">
      <c r="B248" t="s">
        <v>399</v>
      </c>
      <c r="C248" t="s">
        <v>9</v>
      </c>
      <c r="D248" s="2">
        <v>40</v>
      </c>
      <c r="E248" s="2" t="s">
        <v>1260</v>
      </c>
      <c r="F248" t="s">
        <v>15</v>
      </c>
      <c r="G248" t="s">
        <v>27</v>
      </c>
      <c r="H248" t="s">
        <v>1156</v>
      </c>
      <c r="I248" s="3">
        <v>43195</v>
      </c>
      <c r="J248" t="s">
        <v>12</v>
      </c>
      <c r="K248">
        <v>180</v>
      </c>
      <c r="L248" t="str">
        <f>_xlfn.XLOOKUP(healthcare_messy_data5[[#This Row],[Patient Id]],cleaned_medical!A248:A1247, cleaned_medical!B248:B1247)</f>
        <v>Counseling</v>
      </c>
      <c r="M248" s="3">
        <f>_xlfn.XLOOKUP(healthcare_messy_data5[[#This Row],[Patient Id]],cleaned_medical!A248:A1247,cleaned_medical!C248:C1247)</f>
        <v>43195</v>
      </c>
      <c r="N248" t="str">
        <f>_xlfn.XLOOKUP(healthcare_messy_data5[[#This Row],[Patient Id]],cleaned_medical!A248:A1247, cleaned_medical!D248:D1247)</f>
        <v>Dr. Johnson</v>
      </c>
      <c r="O248" s="7">
        <f>_xlfn.XLOOKUP(healthcare_messy_data5[[#This Row],[Patient Id]], cleaned_medical!A248:A1247, cleaned_medical!E248:E1247)</f>
        <v>187.45</v>
      </c>
      <c r="P248" t="s">
        <v>1193</v>
      </c>
      <c r="Q248" s="3">
        <v>43195</v>
      </c>
      <c r="R248" s="7">
        <v>402.84</v>
      </c>
      <c r="S248" t="s">
        <v>1197</v>
      </c>
      <c r="T248" s="5" t="s">
        <v>1194</v>
      </c>
    </row>
    <row r="249" spans="2:20" x14ac:dyDescent="0.3">
      <c r="B249" t="s">
        <v>400</v>
      </c>
      <c r="C249" t="s">
        <v>122</v>
      </c>
      <c r="D249" s="2">
        <v>46</v>
      </c>
      <c r="E249" s="2" t="s">
        <v>1260</v>
      </c>
      <c r="F249" t="s">
        <v>15</v>
      </c>
      <c r="G249" t="s">
        <v>20</v>
      </c>
      <c r="H249" t="s">
        <v>1156</v>
      </c>
      <c r="I249" s="3">
        <v>43845</v>
      </c>
      <c r="J249" t="s">
        <v>17</v>
      </c>
      <c r="K249">
        <v>220</v>
      </c>
      <c r="L249" t="str">
        <f>_xlfn.XLOOKUP(healthcare_messy_data5[[#This Row],[Patient Id]],cleaned_medical!A249:A1248, cleaned_medical!B249:B1248)</f>
        <v>Surgery</v>
      </c>
      <c r="M249" s="3">
        <f>_xlfn.XLOOKUP(healthcare_messy_data5[[#This Row],[Patient Id]],cleaned_medical!A249:A1248,cleaned_medical!C249:C1248)</f>
        <v>43845</v>
      </c>
      <c r="N249" t="str">
        <f>_xlfn.XLOOKUP(healthcare_messy_data5[[#This Row],[Patient Id]],cleaned_medical!A249:A1248, cleaned_medical!D249:D1248)</f>
        <v>Dr. Williams</v>
      </c>
      <c r="O249" s="7">
        <f>_xlfn.XLOOKUP(healthcare_messy_data5[[#This Row],[Patient Id]], cleaned_medical!A249:A1248, cleaned_medical!E249:E1248)</f>
        <v>147.96</v>
      </c>
      <c r="P249" t="s">
        <v>1196</v>
      </c>
      <c r="Q249" s="3">
        <v>43845</v>
      </c>
      <c r="R249" s="7">
        <v>186.61</v>
      </c>
      <c r="S249" t="s">
        <v>1197</v>
      </c>
      <c r="T249" s="5" t="s">
        <v>1200</v>
      </c>
    </row>
    <row r="250" spans="2:20" x14ac:dyDescent="0.3">
      <c r="B250" t="s">
        <v>401</v>
      </c>
      <c r="C250" t="s">
        <v>126</v>
      </c>
      <c r="D250" s="2">
        <v>70</v>
      </c>
      <c r="E250" s="2" t="s">
        <v>1262</v>
      </c>
      <c r="F250" t="s">
        <v>15</v>
      </c>
      <c r="G250" t="s">
        <v>27</v>
      </c>
      <c r="H250" t="s">
        <v>1157</v>
      </c>
      <c r="I250" s="3">
        <v>43195</v>
      </c>
      <c r="J250" t="s">
        <v>40</v>
      </c>
      <c r="K250">
        <v>146</v>
      </c>
      <c r="L250" t="str">
        <f>_xlfn.XLOOKUP(healthcare_messy_data5[[#This Row],[Patient Id]],cleaned_medical!A250:A1249, cleaned_medical!B250:B1249)</f>
        <v>Counseling</v>
      </c>
      <c r="M250" s="3">
        <f>_xlfn.XLOOKUP(healthcare_messy_data5[[#This Row],[Patient Id]],cleaned_medical!A250:A1249,cleaned_medical!C250:C1249)</f>
        <v>43195</v>
      </c>
      <c r="N250" t="str">
        <f>_xlfn.XLOOKUP(healthcare_messy_data5[[#This Row],[Patient Id]],cleaned_medical!A250:A1249, cleaned_medical!D250:D1249)</f>
        <v>Dr. Patel</v>
      </c>
      <c r="O250" s="7">
        <f>_xlfn.XLOOKUP(healthcare_messy_data5[[#This Row],[Patient Id]], cleaned_medical!A250:A1249, cleaned_medical!E250:E1249)</f>
        <v>169.75</v>
      </c>
      <c r="P250" t="s">
        <v>1202</v>
      </c>
      <c r="Q250" s="3">
        <v>43195</v>
      </c>
      <c r="R250" s="7">
        <v>346.27</v>
      </c>
      <c r="S250" t="s">
        <v>1197</v>
      </c>
      <c r="T250" s="5" t="s">
        <v>1194</v>
      </c>
    </row>
    <row r="251" spans="2:20" x14ac:dyDescent="0.3">
      <c r="B251" t="s">
        <v>402</v>
      </c>
      <c r="C251" t="s">
        <v>9</v>
      </c>
      <c r="D251" s="2">
        <v>35</v>
      </c>
      <c r="E251" s="2" t="s">
        <v>1261</v>
      </c>
      <c r="F251" t="s">
        <v>15</v>
      </c>
      <c r="G251" t="s">
        <v>1272</v>
      </c>
      <c r="H251" t="s">
        <v>1156</v>
      </c>
      <c r="I251" s="3">
        <v>43881</v>
      </c>
      <c r="J251" t="s">
        <v>40</v>
      </c>
      <c r="K251">
        <v>200</v>
      </c>
      <c r="L251" t="str">
        <f>_xlfn.XLOOKUP(healthcare_messy_data5[[#This Row],[Patient Id]],cleaned_medical!A251:A1250, cleaned_medical!B251:B1250)</f>
        <v>Physiotherapy</v>
      </c>
      <c r="M251" s="3">
        <f>_xlfn.XLOOKUP(healthcare_messy_data5[[#This Row],[Patient Id]],cleaned_medical!A251:A1250,cleaned_medical!C251:C1250)</f>
        <v>43881</v>
      </c>
      <c r="N251" t="str">
        <f>_xlfn.XLOOKUP(healthcare_messy_data5[[#This Row],[Patient Id]],cleaned_medical!A251:A1250, cleaned_medical!D251:D1250)</f>
        <v>Dr. Patel</v>
      </c>
      <c r="O251" s="7">
        <f>_xlfn.XLOOKUP(healthcare_messy_data5[[#This Row],[Patient Id]], cleaned_medical!A251:A1250, cleaned_medical!E251:E1250)</f>
        <v>153.03</v>
      </c>
      <c r="P251" t="s">
        <v>1202</v>
      </c>
      <c r="Q251" s="3">
        <v>43881</v>
      </c>
      <c r="R251" s="7">
        <v>335.79</v>
      </c>
      <c r="S251" t="s">
        <v>1195</v>
      </c>
      <c r="T251" s="5" t="s">
        <v>1194</v>
      </c>
    </row>
    <row r="252" spans="2:20" x14ac:dyDescent="0.3">
      <c r="B252" t="s">
        <v>403</v>
      </c>
      <c r="C252" t="s">
        <v>122</v>
      </c>
      <c r="D252" s="2">
        <v>25</v>
      </c>
      <c r="E252" s="2" t="s">
        <v>1259</v>
      </c>
      <c r="F252" t="s">
        <v>15</v>
      </c>
      <c r="G252" t="s">
        <v>16</v>
      </c>
      <c r="H252" t="s">
        <v>1157</v>
      </c>
      <c r="I252" s="3">
        <v>43800</v>
      </c>
      <c r="J252" t="s">
        <v>12</v>
      </c>
      <c r="K252">
        <v>180</v>
      </c>
      <c r="L252" t="str">
        <f>_xlfn.XLOOKUP(healthcare_messy_data5[[#This Row],[Patient Id]],cleaned_medical!A252:A1251, cleaned_medical!B252:B1251)</f>
        <v>Surgery</v>
      </c>
      <c r="M252" s="3">
        <f>_xlfn.XLOOKUP(healthcare_messy_data5[[#This Row],[Patient Id]],cleaned_medical!A252:A1251,cleaned_medical!C252:C1251)</f>
        <v>43800</v>
      </c>
      <c r="N252" t="str">
        <f>_xlfn.XLOOKUP(healthcare_messy_data5[[#This Row],[Patient Id]],cleaned_medical!A252:A1251, cleaned_medical!D252:D1251)</f>
        <v>Dr. Johnson</v>
      </c>
      <c r="O252" s="7">
        <f>_xlfn.XLOOKUP(healthcare_messy_data5[[#This Row],[Patient Id]], cleaned_medical!A252:A1251, cleaned_medical!E252:E1251)</f>
        <v>81.99</v>
      </c>
      <c r="P252" t="s">
        <v>1167</v>
      </c>
      <c r="Q252" s="3">
        <v>43800</v>
      </c>
      <c r="R252" s="7">
        <v>445.25</v>
      </c>
      <c r="S252" t="s">
        <v>1197</v>
      </c>
      <c r="T252" s="5" t="s">
        <v>1200</v>
      </c>
    </row>
    <row r="253" spans="2:20" x14ac:dyDescent="0.3">
      <c r="B253" t="s">
        <v>404</v>
      </c>
      <c r="C253" t="s">
        <v>126</v>
      </c>
      <c r="D253" s="2">
        <v>35</v>
      </c>
      <c r="E253" s="2" t="s">
        <v>1261</v>
      </c>
      <c r="F253" t="s">
        <v>15</v>
      </c>
      <c r="G253" t="s">
        <v>11</v>
      </c>
      <c r="H253" t="s">
        <v>1155</v>
      </c>
      <c r="I253" s="3">
        <v>43845</v>
      </c>
      <c r="J253" t="s">
        <v>12</v>
      </c>
      <c r="K253">
        <v>146</v>
      </c>
      <c r="L253" t="str">
        <f>_xlfn.XLOOKUP(healthcare_messy_data5[[#This Row],[Patient Id]],cleaned_medical!A253:A1252, cleaned_medical!B253:B1252)</f>
        <v>Physiotherapy</v>
      </c>
      <c r="M253" s="3">
        <f>_xlfn.XLOOKUP(healthcare_messy_data5[[#This Row],[Patient Id]],cleaned_medical!A253:A1252,cleaned_medical!C253:C1252)</f>
        <v>43845</v>
      </c>
      <c r="N253" t="str">
        <f>_xlfn.XLOOKUP(healthcare_messy_data5[[#This Row],[Patient Id]],cleaned_medical!A253:A1252, cleaned_medical!D253:D1252)</f>
        <v>Dr. Smith</v>
      </c>
      <c r="O253" s="7">
        <f>_xlfn.XLOOKUP(healthcare_messy_data5[[#This Row],[Patient Id]], cleaned_medical!A253:A1252, cleaned_medical!E253:E1252)</f>
        <v>29.15</v>
      </c>
      <c r="P253" t="s">
        <v>1198</v>
      </c>
      <c r="Q253" s="3">
        <v>43845</v>
      </c>
      <c r="R253" s="7">
        <v>196.71</v>
      </c>
      <c r="S253" t="s">
        <v>1192</v>
      </c>
      <c r="T253" s="5" t="s">
        <v>1191</v>
      </c>
    </row>
    <row r="254" spans="2:20" x14ac:dyDescent="0.3">
      <c r="B254" t="s">
        <v>405</v>
      </c>
      <c r="C254" t="s">
        <v>132</v>
      </c>
      <c r="D254" s="2">
        <v>60</v>
      </c>
      <c r="E254" s="2" t="s">
        <v>1262</v>
      </c>
      <c r="F254" t="s">
        <v>15</v>
      </c>
      <c r="G254" t="s">
        <v>1272</v>
      </c>
      <c r="H254" t="s">
        <v>1157</v>
      </c>
      <c r="I254" s="3">
        <v>43881</v>
      </c>
      <c r="J254" t="s">
        <v>12</v>
      </c>
      <c r="K254">
        <v>220</v>
      </c>
      <c r="L254" t="str">
        <f>_xlfn.XLOOKUP(healthcare_messy_data5[[#This Row],[Patient Id]],cleaned_medical!A254:A1253, cleaned_medical!B254:B1253)</f>
        <v>Counseling</v>
      </c>
      <c r="M254" s="3">
        <f>_xlfn.XLOOKUP(healthcare_messy_data5[[#This Row],[Patient Id]],cleaned_medical!A254:A1253,cleaned_medical!C254:C1253)</f>
        <v>43881</v>
      </c>
      <c r="N254" t="str">
        <f>_xlfn.XLOOKUP(healthcare_messy_data5[[#This Row],[Patient Id]],cleaned_medical!A254:A1253, cleaned_medical!D254:D1253)</f>
        <v>Dr. Brown</v>
      </c>
      <c r="O254" s="7">
        <f>_xlfn.XLOOKUP(healthcare_messy_data5[[#This Row],[Patient Id]], cleaned_medical!A254:A1253, cleaned_medical!E254:E1253)</f>
        <v>107.19</v>
      </c>
      <c r="P254" t="s">
        <v>1201</v>
      </c>
      <c r="Q254" s="3">
        <v>43881</v>
      </c>
      <c r="R254" s="7">
        <v>329.17</v>
      </c>
      <c r="S254" t="s">
        <v>1197</v>
      </c>
      <c r="T254" s="5" t="s">
        <v>1199</v>
      </c>
    </row>
    <row r="255" spans="2:20" x14ac:dyDescent="0.3">
      <c r="B255" t="s">
        <v>406</v>
      </c>
      <c r="C255" t="s">
        <v>122</v>
      </c>
      <c r="D255" s="2">
        <v>46</v>
      </c>
      <c r="E255" s="2" t="s">
        <v>1260</v>
      </c>
      <c r="F255" t="s">
        <v>10</v>
      </c>
      <c r="G255" t="s">
        <v>16</v>
      </c>
      <c r="H255" t="s">
        <v>1272</v>
      </c>
      <c r="I255" s="3">
        <v>43881</v>
      </c>
      <c r="J255" t="s">
        <v>17</v>
      </c>
      <c r="K255">
        <v>146</v>
      </c>
      <c r="L255" t="str">
        <f>_xlfn.XLOOKUP(healthcare_messy_data5[[#This Row],[Patient Id]],cleaned_medical!A255:A1254, cleaned_medical!B255:B1254)</f>
        <v>Surgery</v>
      </c>
      <c r="M255" s="3">
        <f>_xlfn.XLOOKUP(healthcare_messy_data5[[#This Row],[Patient Id]],cleaned_medical!A255:A1254,cleaned_medical!C255:C1254)</f>
        <v>43881</v>
      </c>
      <c r="N255" t="str">
        <f>_xlfn.XLOOKUP(healthcare_messy_data5[[#This Row],[Patient Id]],cleaned_medical!A255:A1254, cleaned_medical!D255:D1254)</f>
        <v>Dr. Patel</v>
      </c>
      <c r="O255" s="7">
        <f>_xlfn.XLOOKUP(healthcare_messy_data5[[#This Row],[Patient Id]], cleaned_medical!A255:A1254, cleaned_medical!E255:E1254)</f>
        <v>82.51</v>
      </c>
      <c r="P255" t="s">
        <v>1167</v>
      </c>
      <c r="Q255" s="3">
        <v>43881</v>
      </c>
      <c r="R255" s="7">
        <v>400.41</v>
      </c>
      <c r="S255" t="s">
        <v>1195</v>
      </c>
      <c r="T255" s="5" t="s">
        <v>1200</v>
      </c>
    </row>
    <row r="256" spans="2:20" x14ac:dyDescent="0.3">
      <c r="B256" t="s">
        <v>407</v>
      </c>
      <c r="C256" t="s">
        <v>126</v>
      </c>
      <c r="D256" s="2">
        <v>35</v>
      </c>
      <c r="E256" s="2" t="s">
        <v>1261</v>
      </c>
      <c r="F256" t="s">
        <v>15</v>
      </c>
      <c r="G256" t="s">
        <v>20</v>
      </c>
      <c r="H256" t="s">
        <v>1154</v>
      </c>
      <c r="I256" s="3">
        <v>43845</v>
      </c>
      <c r="J256" t="s">
        <v>21</v>
      </c>
      <c r="K256">
        <v>160</v>
      </c>
      <c r="L256" t="str">
        <f>_xlfn.XLOOKUP(healthcare_messy_data5[[#This Row],[Patient Id]],cleaned_medical!A256:A1255, cleaned_medical!B256:B1255)</f>
        <v>Physiotherapy</v>
      </c>
      <c r="M256" s="3">
        <f>_xlfn.XLOOKUP(healthcare_messy_data5[[#This Row],[Patient Id]],cleaned_medical!A256:A1255,cleaned_medical!C256:C1255)</f>
        <v>43845</v>
      </c>
      <c r="N256" t="str">
        <f>_xlfn.XLOOKUP(healthcare_messy_data5[[#This Row],[Patient Id]],cleaned_medical!A256:A1255, cleaned_medical!D256:D1255)</f>
        <v>Dr. Williams</v>
      </c>
      <c r="O256" s="7">
        <f>_xlfn.XLOOKUP(healthcare_messy_data5[[#This Row],[Patient Id]], cleaned_medical!A256:A1255, cleaned_medical!E256:E1255)</f>
        <v>98.88</v>
      </c>
      <c r="P256" t="s">
        <v>1201</v>
      </c>
      <c r="Q256" s="3">
        <v>43845</v>
      </c>
      <c r="R256" s="7">
        <v>57.96</v>
      </c>
      <c r="S256" t="s">
        <v>1195</v>
      </c>
      <c r="T256" s="5" t="s">
        <v>1199</v>
      </c>
    </row>
    <row r="257" spans="2:20" x14ac:dyDescent="0.3">
      <c r="B257" t="s">
        <v>408</v>
      </c>
      <c r="C257" t="s">
        <v>130</v>
      </c>
      <c r="D257" s="2">
        <v>40</v>
      </c>
      <c r="E257" s="2" t="s">
        <v>1260</v>
      </c>
      <c r="F257" t="s">
        <v>15</v>
      </c>
      <c r="G257" t="s">
        <v>27</v>
      </c>
      <c r="H257" t="s">
        <v>1155</v>
      </c>
      <c r="I257" s="3">
        <v>43881</v>
      </c>
      <c r="J257" t="s">
        <v>12</v>
      </c>
      <c r="K257">
        <v>200</v>
      </c>
      <c r="L257" t="str">
        <f>_xlfn.XLOOKUP(healthcare_messy_data5[[#This Row],[Patient Id]],cleaned_medical!A257:A1256, cleaned_medical!B257:B1256)</f>
        <v>Counseling</v>
      </c>
      <c r="M257" s="3">
        <f>_xlfn.XLOOKUP(healthcare_messy_data5[[#This Row],[Patient Id]],cleaned_medical!A257:A1256,cleaned_medical!C257:C1256)</f>
        <v>43881</v>
      </c>
      <c r="N257" t="str">
        <f>_xlfn.XLOOKUP(healthcare_messy_data5[[#This Row],[Patient Id]],cleaned_medical!A257:A1256, cleaned_medical!D257:D1256)</f>
        <v>Dr. Johnson</v>
      </c>
      <c r="O257" s="7">
        <f>_xlfn.XLOOKUP(healthcare_messy_data5[[#This Row],[Patient Id]], cleaned_medical!A257:A1256, cleaned_medical!E257:E1256)</f>
        <v>84.49</v>
      </c>
      <c r="P257" t="s">
        <v>1202</v>
      </c>
      <c r="Q257" s="3">
        <v>43881</v>
      </c>
      <c r="R257" s="7">
        <v>285.35000000000002</v>
      </c>
      <c r="S257" t="s">
        <v>1192</v>
      </c>
      <c r="T257" s="5" t="s">
        <v>1191</v>
      </c>
    </row>
    <row r="258" spans="2:20" x14ac:dyDescent="0.3">
      <c r="B258" t="s">
        <v>409</v>
      </c>
      <c r="C258" t="s">
        <v>134</v>
      </c>
      <c r="D258" s="2">
        <v>60</v>
      </c>
      <c r="E258" s="2" t="s">
        <v>1262</v>
      </c>
      <c r="F258" t="s">
        <v>15</v>
      </c>
      <c r="G258" t="s">
        <v>27</v>
      </c>
      <c r="H258" t="s">
        <v>1155</v>
      </c>
      <c r="I258" s="3">
        <v>43845</v>
      </c>
      <c r="J258" t="s">
        <v>21</v>
      </c>
      <c r="K258">
        <v>180</v>
      </c>
      <c r="L258" t="str">
        <f>_xlfn.XLOOKUP(healthcare_messy_data5[[#This Row],[Patient Id]],cleaned_medical!A258:A1257, cleaned_medical!B258:B1257)</f>
        <v>Lifestyle Modification</v>
      </c>
      <c r="M258" s="3">
        <f>_xlfn.XLOOKUP(healthcare_messy_data5[[#This Row],[Patient Id]],cleaned_medical!A258:A1257,cleaned_medical!C258:C1257)</f>
        <v>43845</v>
      </c>
      <c r="N258" t="str">
        <f>_xlfn.XLOOKUP(healthcare_messy_data5[[#This Row],[Patient Id]],cleaned_medical!A258:A1257, cleaned_medical!D258:D1257)</f>
        <v>Dr. Johnson</v>
      </c>
      <c r="O258" s="7">
        <f>_xlfn.XLOOKUP(healthcare_messy_data5[[#This Row],[Patient Id]], cleaned_medical!A258:A1257, cleaned_medical!E258:E1257)</f>
        <v>154.11000000000001</v>
      </c>
      <c r="P258" t="s">
        <v>1193</v>
      </c>
      <c r="Q258" s="3">
        <v>43845</v>
      </c>
      <c r="R258" s="7">
        <v>178.84</v>
      </c>
      <c r="S258" t="s">
        <v>1197</v>
      </c>
      <c r="T258" s="5" t="s">
        <v>1194</v>
      </c>
    </row>
    <row r="259" spans="2:20" x14ac:dyDescent="0.3">
      <c r="B259" t="s">
        <v>410</v>
      </c>
      <c r="C259" t="s">
        <v>130</v>
      </c>
      <c r="D259" s="2">
        <v>60</v>
      </c>
      <c r="E259" s="2" t="s">
        <v>1262</v>
      </c>
      <c r="F259" t="s">
        <v>15</v>
      </c>
      <c r="G259" t="s">
        <v>27</v>
      </c>
      <c r="H259" t="s">
        <v>1272</v>
      </c>
      <c r="I259" s="3">
        <v>43845</v>
      </c>
      <c r="J259" t="s">
        <v>17</v>
      </c>
      <c r="K259">
        <v>160</v>
      </c>
      <c r="L259" t="str">
        <f>_xlfn.XLOOKUP(healthcare_messy_data5[[#This Row],[Patient Id]],cleaned_medical!A259:A1258, cleaned_medical!B259:B1258)</f>
        <v>Lifestyle Modification</v>
      </c>
      <c r="M259" s="3">
        <f>_xlfn.XLOOKUP(healthcare_messy_data5[[#This Row],[Patient Id]],cleaned_medical!A259:A1258,cleaned_medical!C259:C1258)</f>
        <v>43845</v>
      </c>
      <c r="N259" t="str">
        <f>_xlfn.XLOOKUP(healthcare_messy_data5[[#This Row],[Patient Id]],cleaned_medical!A259:A1258, cleaned_medical!D259:D1258)</f>
        <v>Dr. Smith</v>
      </c>
      <c r="O259" s="7">
        <f>_xlfn.XLOOKUP(healthcare_messy_data5[[#This Row],[Patient Id]], cleaned_medical!A259:A1258, cleaned_medical!E259:E1258)</f>
        <v>98.74</v>
      </c>
      <c r="P259" t="s">
        <v>1201</v>
      </c>
      <c r="Q259" s="3">
        <v>43845</v>
      </c>
      <c r="R259" s="7">
        <v>233.16</v>
      </c>
      <c r="S259" t="s">
        <v>1192</v>
      </c>
      <c r="T259" s="5" t="s">
        <v>1199</v>
      </c>
    </row>
    <row r="260" spans="2:20" x14ac:dyDescent="0.3">
      <c r="B260" t="s">
        <v>411</v>
      </c>
      <c r="C260" t="s">
        <v>134</v>
      </c>
      <c r="D260" s="2">
        <v>35</v>
      </c>
      <c r="E260" s="2" t="s">
        <v>1261</v>
      </c>
      <c r="F260" t="s">
        <v>15</v>
      </c>
      <c r="G260" t="s">
        <v>20</v>
      </c>
      <c r="H260" t="s">
        <v>1157</v>
      </c>
      <c r="I260" s="3">
        <v>43549</v>
      </c>
      <c r="J260" t="s">
        <v>21</v>
      </c>
      <c r="K260">
        <v>220</v>
      </c>
      <c r="L260" t="str">
        <f>_xlfn.XLOOKUP(healthcare_messy_data5[[#This Row],[Patient Id]],cleaned_medical!A260:A1259, cleaned_medical!B260:B1259)</f>
        <v>Surgery</v>
      </c>
      <c r="M260" s="3">
        <f>_xlfn.XLOOKUP(healthcare_messy_data5[[#This Row],[Patient Id]],cleaned_medical!A260:A1259,cleaned_medical!C260:C1259)</f>
        <v>43549</v>
      </c>
      <c r="N260" t="str">
        <f>_xlfn.XLOOKUP(healthcare_messy_data5[[#This Row],[Patient Id]],cleaned_medical!A260:A1259, cleaned_medical!D260:D1259)</f>
        <v>Dr. Johnson</v>
      </c>
      <c r="O260" s="7">
        <f>_xlfn.XLOOKUP(healthcare_messy_data5[[#This Row],[Patient Id]], cleaned_medical!A260:A1259, cleaned_medical!E260:E1259)</f>
        <v>28.78</v>
      </c>
      <c r="P260" t="s">
        <v>1167</v>
      </c>
      <c r="Q260" s="3">
        <v>43549</v>
      </c>
      <c r="R260" s="7">
        <v>298.12</v>
      </c>
      <c r="S260" t="s">
        <v>1197</v>
      </c>
      <c r="T260" s="5" t="s">
        <v>1200</v>
      </c>
    </row>
    <row r="261" spans="2:20" x14ac:dyDescent="0.3">
      <c r="B261" t="s">
        <v>412</v>
      </c>
      <c r="C261" t="s">
        <v>303</v>
      </c>
      <c r="D261" s="2">
        <v>35</v>
      </c>
      <c r="E261" s="2" t="s">
        <v>1261</v>
      </c>
      <c r="F261" t="s">
        <v>15</v>
      </c>
      <c r="G261" t="s">
        <v>16</v>
      </c>
      <c r="H261" t="s">
        <v>1154</v>
      </c>
      <c r="I261" s="3">
        <v>43195</v>
      </c>
      <c r="J261" t="s">
        <v>1153</v>
      </c>
      <c r="K261">
        <v>160</v>
      </c>
      <c r="L261" t="str">
        <f>_xlfn.XLOOKUP(healthcare_messy_data5[[#This Row],[Patient Id]],cleaned_medical!A261:A1260, cleaned_medical!B261:B1260)</f>
        <v>Surgery</v>
      </c>
      <c r="M261" s="3">
        <f>_xlfn.XLOOKUP(healthcare_messy_data5[[#This Row],[Patient Id]],cleaned_medical!A261:A1260,cleaned_medical!C261:C1260)</f>
        <v>43195</v>
      </c>
      <c r="N261" t="str">
        <f>_xlfn.XLOOKUP(healthcare_messy_data5[[#This Row],[Patient Id]],cleaned_medical!A261:A1260, cleaned_medical!D261:D1260)</f>
        <v>Dr. Patel</v>
      </c>
      <c r="O261" s="7">
        <f>_xlfn.XLOOKUP(healthcare_messy_data5[[#This Row],[Patient Id]], cleaned_medical!A261:A1260, cleaned_medical!E261:E1260)</f>
        <v>82.35</v>
      </c>
      <c r="P261" t="s">
        <v>1198</v>
      </c>
      <c r="Q261" s="3">
        <v>43195</v>
      </c>
      <c r="R261" s="7">
        <v>88.34</v>
      </c>
      <c r="S261" t="s">
        <v>1197</v>
      </c>
      <c r="T261" s="5" t="s">
        <v>1200</v>
      </c>
    </row>
    <row r="262" spans="2:20" x14ac:dyDescent="0.3">
      <c r="B262" t="s">
        <v>413</v>
      </c>
      <c r="C262" t="s">
        <v>303</v>
      </c>
      <c r="D262" s="2">
        <v>46</v>
      </c>
      <c r="E262" s="2" t="s">
        <v>1260</v>
      </c>
      <c r="F262" t="s">
        <v>10</v>
      </c>
      <c r="G262" t="s">
        <v>20</v>
      </c>
      <c r="H262" t="s">
        <v>1157</v>
      </c>
      <c r="I262" s="3">
        <v>43881</v>
      </c>
      <c r="J262" t="s">
        <v>21</v>
      </c>
      <c r="K262">
        <v>160</v>
      </c>
      <c r="L262" t="str">
        <f>_xlfn.XLOOKUP(healthcare_messy_data5[[#This Row],[Patient Id]],cleaned_medical!A262:A1261, cleaned_medical!B262:B1261)</f>
        <v>Physiotherapy</v>
      </c>
      <c r="M262" s="3">
        <f>_xlfn.XLOOKUP(healthcare_messy_data5[[#This Row],[Patient Id]],cleaned_medical!A262:A1261,cleaned_medical!C262:C1261)</f>
        <v>43881</v>
      </c>
      <c r="N262" t="str">
        <f>_xlfn.XLOOKUP(healthcare_messy_data5[[#This Row],[Patient Id]],cleaned_medical!A262:A1261, cleaned_medical!D262:D1261)</f>
        <v>Dr. Williams</v>
      </c>
      <c r="O262" s="7">
        <f>_xlfn.XLOOKUP(healthcare_messy_data5[[#This Row],[Patient Id]], cleaned_medical!A262:A1261, cleaned_medical!E262:E1261)</f>
        <v>140.19999999999999</v>
      </c>
      <c r="P262" t="s">
        <v>1202</v>
      </c>
      <c r="Q262" s="3">
        <v>43881</v>
      </c>
      <c r="R262" s="7">
        <v>204.65</v>
      </c>
      <c r="S262" t="s">
        <v>1195</v>
      </c>
      <c r="T262" s="5" t="s">
        <v>1194</v>
      </c>
    </row>
    <row r="263" spans="2:20" x14ac:dyDescent="0.3">
      <c r="B263" t="s">
        <v>414</v>
      </c>
      <c r="C263" t="s">
        <v>303</v>
      </c>
      <c r="D263" s="2">
        <v>25</v>
      </c>
      <c r="E263" s="2" t="s">
        <v>1259</v>
      </c>
      <c r="F263" t="s">
        <v>10</v>
      </c>
      <c r="G263" t="s">
        <v>27</v>
      </c>
      <c r="H263" t="s">
        <v>1156</v>
      </c>
      <c r="I263" s="3">
        <v>43881</v>
      </c>
      <c r="J263" t="s">
        <v>12</v>
      </c>
      <c r="K263">
        <v>220</v>
      </c>
      <c r="L263" t="str">
        <f>_xlfn.XLOOKUP(healthcare_messy_data5[[#This Row],[Patient Id]],cleaned_medical!A263:A1262, cleaned_medical!B263:B1262)</f>
        <v>Physiotherapy</v>
      </c>
      <c r="M263" s="3">
        <f>_xlfn.XLOOKUP(healthcare_messy_data5[[#This Row],[Patient Id]],cleaned_medical!A263:A1262,cleaned_medical!C263:C1262)</f>
        <v>43881</v>
      </c>
      <c r="N263" t="str">
        <f>_xlfn.XLOOKUP(healthcare_messy_data5[[#This Row],[Patient Id]],cleaned_medical!A263:A1262, cleaned_medical!D263:D1262)</f>
        <v>Dr. Smith</v>
      </c>
      <c r="O263" s="7">
        <f>_xlfn.XLOOKUP(healthcare_messy_data5[[#This Row],[Patient Id]], cleaned_medical!A263:A1262, cleaned_medical!E263:E1262)</f>
        <v>175.07</v>
      </c>
      <c r="P263" t="s">
        <v>1167</v>
      </c>
      <c r="Q263" s="3">
        <v>43881</v>
      </c>
      <c r="R263" s="7">
        <v>343.79</v>
      </c>
      <c r="S263" t="s">
        <v>1192</v>
      </c>
      <c r="T263" s="5" t="s">
        <v>1191</v>
      </c>
    </row>
    <row r="264" spans="2:20" x14ac:dyDescent="0.3">
      <c r="B264" t="s">
        <v>415</v>
      </c>
      <c r="C264" t="s">
        <v>132</v>
      </c>
      <c r="D264" s="2">
        <v>35</v>
      </c>
      <c r="E264" s="2" t="s">
        <v>1261</v>
      </c>
      <c r="F264" t="s">
        <v>10</v>
      </c>
      <c r="G264" t="s">
        <v>1272</v>
      </c>
      <c r="H264" t="s">
        <v>1157</v>
      </c>
      <c r="I264" s="3">
        <v>43549</v>
      </c>
      <c r="J264" t="s">
        <v>17</v>
      </c>
      <c r="K264">
        <v>160</v>
      </c>
      <c r="L264" t="str">
        <f>_xlfn.XLOOKUP(healthcare_messy_data5[[#This Row],[Patient Id]],cleaned_medical!A264:A1263, cleaned_medical!B264:B1263)</f>
        <v>Surgery</v>
      </c>
      <c r="M264" s="3">
        <f>_xlfn.XLOOKUP(healthcare_messy_data5[[#This Row],[Patient Id]],cleaned_medical!A264:A1263,cleaned_medical!C264:C1263)</f>
        <v>43549</v>
      </c>
      <c r="N264" t="str">
        <f>_xlfn.XLOOKUP(healthcare_messy_data5[[#This Row],[Patient Id]],cleaned_medical!A264:A1263, cleaned_medical!D264:D1263)</f>
        <v>Dr. Lee</v>
      </c>
      <c r="O264" s="7">
        <f>_xlfn.XLOOKUP(healthcare_messy_data5[[#This Row],[Patient Id]], cleaned_medical!A264:A1263, cleaned_medical!E264:E1263)</f>
        <v>88.86</v>
      </c>
      <c r="P264" t="s">
        <v>1193</v>
      </c>
      <c r="Q264" s="3">
        <v>43549</v>
      </c>
      <c r="R264" s="7">
        <v>249.92</v>
      </c>
      <c r="S264" t="s">
        <v>1197</v>
      </c>
      <c r="T264" s="5" t="s">
        <v>1194</v>
      </c>
    </row>
    <row r="265" spans="2:20" x14ac:dyDescent="0.3">
      <c r="B265" t="s">
        <v>416</v>
      </c>
      <c r="C265" t="s">
        <v>130</v>
      </c>
      <c r="D265" s="2">
        <v>35</v>
      </c>
      <c r="E265" s="2" t="s">
        <v>1261</v>
      </c>
      <c r="F265" t="s">
        <v>15</v>
      </c>
      <c r="G265" t="s">
        <v>11</v>
      </c>
      <c r="H265" t="s">
        <v>1155</v>
      </c>
      <c r="I265" s="3">
        <v>43549</v>
      </c>
      <c r="J265" t="s">
        <v>12</v>
      </c>
      <c r="K265">
        <v>180</v>
      </c>
      <c r="L265" t="str">
        <f>_xlfn.XLOOKUP(healthcare_messy_data5[[#This Row],[Patient Id]],cleaned_medical!A265:A1264, cleaned_medical!B265:B1264)</f>
        <v>Lifestyle Modification</v>
      </c>
      <c r="M265" s="3">
        <f>_xlfn.XLOOKUP(healthcare_messy_data5[[#This Row],[Patient Id]],cleaned_medical!A265:A1264,cleaned_medical!C265:C1264)</f>
        <v>43549</v>
      </c>
      <c r="N265" t="str">
        <f>_xlfn.XLOOKUP(healthcare_messy_data5[[#This Row],[Patient Id]],cleaned_medical!A265:A1264, cleaned_medical!D265:D1264)</f>
        <v>Dr. Smith</v>
      </c>
      <c r="O265" s="7">
        <f>_xlfn.XLOOKUP(healthcare_messy_data5[[#This Row],[Patient Id]], cleaned_medical!A265:A1264, cleaned_medical!E265:E1264)</f>
        <v>147.86000000000001</v>
      </c>
      <c r="P265" t="s">
        <v>1202</v>
      </c>
      <c r="Q265" s="3">
        <v>43549</v>
      </c>
      <c r="R265" s="7">
        <v>52.75</v>
      </c>
      <c r="S265" t="s">
        <v>1195</v>
      </c>
      <c r="T265" s="5" t="s">
        <v>1199</v>
      </c>
    </row>
    <row r="266" spans="2:20" x14ac:dyDescent="0.3">
      <c r="B266" t="s">
        <v>417</v>
      </c>
      <c r="C266" t="s">
        <v>134</v>
      </c>
      <c r="D266" s="2">
        <v>70</v>
      </c>
      <c r="E266" s="2" t="s">
        <v>1262</v>
      </c>
      <c r="F266" t="s">
        <v>15</v>
      </c>
      <c r="G266" t="s">
        <v>20</v>
      </c>
      <c r="H266" t="s">
        <v>1154</v>
      </c>
      <c r="I266" s="3">
        <v>43549</v>
      </c>
      <c r="J266" t="s">
        <v>1153</v>
      </c>
      <c r="K266">
        <v>146</v>
      </c>
      <c r="L266" t="str">
        <f>_xlfn.XLOOKUP(healthcare_messy_data5[[#This Row],[Patient Id]],cleaned_medical!A266:A1265, cleaned_medical!B266:B1265)</f>
        <v>Inhaler prescription</v>
      </c>
      <c r="M266" s="3">
        <f>_xlfn.XLOOKUP(healthcare_messy_data5[[#This Row],[Patient Id]],cleaned_medical!A266:A1265,cleaned_medical!C266:C1265)</f>
        <v>43549</v>
      </c>
      <c r="N266" t="str">
        <f>_xlfn.XLOOKUP(healthcare_messy_data5[[#This Row],[Patient Id]],cleaned_medical!A266:A1265, cleaned_medical!D266:D1265)</f>
        <v>Dr. Adams</v>
      </c>
      <c r="O266" s="7">
        <f>_xlfn.XLOOKUP(healthcare_messy_data5[[#This Row],[Patient Id]], cleaned_medical!A266:A1265, cleaned_medical!E266:E1265)</f>
        <v>45</v>
      </c>
      <c r="P266" t="s">
        <v>1211</v>
      </c>
      <c r="Q266" s="3">
        <v>43549</v>
      </c>
      <c r="R266" s="7">
        <v>300</v>
      </c>
      <c r="S266" t="s">
        <v>1192</v>
      </c>
      <c r="T266" s="5" t="s">
        <v>1194</v>
      </c>
    </row>
    <row r="267" spans="2:20" x14ac:dyDescent="0.3">
      <c r="B267" t="s">
        <v>418</v>
      </c>
      <c r="C267" t="s">
        <v>126</v>
      </c>
      <c r="D267" s="2">
        <v>40</v>
      </c>
      <c r="E267" s="2" t="s">
        <v>1260</v>
      </c>
      <c r="F267" t="s">
        <v>10</v>
      </c>
      <c r="G267" t="s">
        <v>20</v>
      </c>
      <c r="H267" t="s">
        <v>1157</v>
      </c>
      <c r="I267" s="3">
        <v>43800</v>
      </c>
      <c r="J267" t="s">
        <v>12</v>
      </c>
      <c r="K267">
        <v>160</v>
      </c>
      <c r="L267" t="str">
        <f>_xlfn.XLOOKUP(healthcare_messy_data5[[#This Row],[Patient Id]],cleaned_medical!A267:A1266, cleaned_medical!B267:B1266)</f>
        <v>Surgery</v>
      </c>
      <c r="M267" s="3">
        <f>_xlfn.XLOOKUP(healthcare_messy_data5[[#This Row],[Patient Id]],cleaned_medical!A267:A1266,cleaned_medical!C267:C1266)</f>
        <v>43800</v>
      </c>
      <c r="N267" t="str">
        <f>_xlfn.XLOOKUP(healthcare_messy_data5[[#This Row],[Patient Id]],cleaned_medical!A267:A1266, cleaned_medical!D267:D1266)</f>
        <v>Dr. Brown</v>
      </c>
      <c r="O267" s="7">
        <f>_xlfn.XLOOKUP(healthcare_messy_data5[[#This Row],[Patient Id]], cleaned_medical!A267:A1266, cleaned_medical!E267:E1266)</f>
        <v>183.03</v>
      </c>
      <c r="P267" t="s">
        <v>1201</v>
      </c>
      <c r="Q267" s="3">
        <v>43800</v>
      </c>
      <c r="R267" s="7">
        <v>492.23</v>
      </c>
      <c r="S267" t="s">
        <v>1195</v>
      </c>
      <c r="T267" s="5" t="s">
        <v>1200</v>
      </c>
    </row>
    <row r="268" spans="2:20" x14ac:dyDescent="0.3">
      <c r="B268" t="s">
        <v>419</v>
      </c>
      <c r="C268" t="s">
        <v>9</v>
      </c>
      <c r="D268" s="2">
        <v>70</v>
      </c>
      <c r="E268" s="2" t="s">
        <v>1262</v>
      </c>
      <c r="F268" t="s">
        <v>15</v>
      </c>
      <c r="G268" t="s">
        <v>16</v>
      </c>
      <c r="H268" t="s">
        <v>1154</v>
      </c>
      <c r="I268" s="3">
        <v>43800</v>
      </c>
      <c r="J268" t="s">
        <v>12</v>
      </c>
      <c r="K268">
        <v>180</v>
      </c>
      <c r="L268" t="str">
        <f>_xlfn.XLOOKUP(healthcare_messy_data5[[#This Row],[Patient Id]],cleaned_medical!A268:A1267, cleaned_medical!B268:B1267)</f>
        <v>Counseling</v>
      </c>
      <c r="M268" s="3">
        <f>_xlfn.XLOOKUP(healthcare_messy_data5[[#This Row],[Patient Id]],cleaned_medical!A268:A1267,cleaned_medical!C268:C1267)</f>
        <v>43800</v>
      </c>
      <c r="N268" t="str">
        <f>_xlfn.XLOOKUP(healthcare_messy_data5[[#This Row],[Patient Id]],cleaned_medical!A268:A1267, cleaned_medical!D268:D1267)</f>
        <v>Dr. Brown</v>
      </c>
      <c r="O268" s="7">
        <f>_xlfn.XLOOKUP(healthcare_messy_data5[[#This Row],[Patient Id]], cleaned_medical!A268:A1267, cleaned_medical!E268:E1267)</f>
        <v>129.31</v>
      </c>
      <c r="P268" t="s">
        <v>1193</v>
      </c>
      <c r="Q268" s="3">
        <v>43800</v>
      </c>
      <c r="R268" s="7">
        <v>400.2</v>
      </c>
      <c r="S268" t="s">
        <v>1192</v>
      </c>
      <c r="T268" s="5" t="s">
        <v>1194</v>
      </c>
    </row>
    <row r="269" spans="2:20" x14ac:dyDescent="0.3">
      <c r="B269" t="s">
        <v>420</v>
      </c>
      <c r="C269" t="s">
        <v>126</v>
      </c>
      <c r="D269" s="2">
        <v>70</v>
      </c>
      <c r="E269" s="2" t="s">
        <v>1262</v>
      </c>
      <c r="F269" t="s">
        <v>15</v>
      </c>
      <c r="G269" t="s">
        <v>16</v>
      </c>
      <c r="H269" t="s">
        <v>1154</v>
      </c>
      <c r="I269" s="3">
        <v>43800</v>
      </c>
      <c r="J269" t="s">
        <v>12</v>
      </c>
      <c r="K269">
        <v>146</v>
      </c>
      <c r="L269" t="str">
        <f>_xlfn.XLOOKUP(healthcare_messy_data5[[#This Row],[Patient Id]],cleaned_medical!A269:A1268, cleaned_medical!B269:B1268)</f>
        <v>Counseling</v>
      </c>
      <c r="M269" s="3">
        <f>_xlfn.XLOOKUP(healthcare_messy_data5[[#This Row],[Patient Id]],cleaned_medical!A269:A1268,cleaned_medical!C269:C1268)</f>
        <v>43800</v>
      </c>
      <c r="N269" t="str">
        <f>_xlfn.XLOOKUP(healthcare_messy_data5[[#This Row],[Patient Id]],cleaned_medical!A269:A1268, cleaned_medical!D269:D1268)</f>
        <v>Dr. Lee</v>
      </c>
      <c r="O269" s="7">
        <f>_xlfn.XLOOKUP(healthcare_messy_data5[[#This Row],[Patient Id]], cleaned_medical!A269:A1268, cleaned_medical!E269:E1268)</f>
        <v>184.41</v>
      </c>
      <c r="P269" t="s">
        <v>1167</v>
      </c>
      <c r="Q269" s="3">
        <v>43800</v>
      </c>
      <c r="R269" s="7">
        <v>360.99</v>
      </c>
      <c r="S269" t="s">
        <v>1192</v>
      </c>
      <c r="T269" s="5" t="s">
        <v>1199</v>
      </c>
    </row>
    <row r="270" spans="2:20" x14ac:dyDescent="0.3">
      <c r="B270" t="s">
        <v>421</v>
      </c>
      <c r="C270" t="s">
        <v>9</v>
      </c>
      <c r="D270" s="2">
        <v>60</v>
      </c>
      <c r="E270" s="2" t="s">
        <v>1262</v>
      </c>
      <c r="F270" t="s">
        <v>15</v>
      </c>
      <c r="G270" t="s">
        <v>20</v>
      </c>
      <c r="H270" t="s">
        <v>1156</v>
      </c>
      <c r="I270" s="3">
        <v>43845</v>
      </c>
      <c r="J270" t="s">
        <v>40</v>
      </c>
      <c r="K270">
        <v>146</v>
      </c>
      <c r="L270" t="str">
        <f>_xlfn.XLOOKUP(healthcare_messy_data5[[#This Row],[Patient Id]],cleaned_medical!A270:A1269, cleaned_medical!B270:B1269)</f>
        <v>Physiotherapy</v>
      </c>
      <c r="M270" s="3">
        <f>_xlfn.XLOOKUP(healthcare_messy_data5[[#This Row],[Patient Id]],cleaned_medical!A270:A1269,cleaned_medical!C270:C1269)</f>
        <v>43845</v>
      </c>
      <c r="N270" t="str">
        <f>_xlfn.XLOOKUP(healthcare_messy_data5[[#This Row],[Patient Id]],cleaned_medical!A270:A1269, cleaned_medical!D270:D1269)</f>
        <v>Dr. Johnson</v>
      </c>
      <c r="O270" s="7">
        <f>_xlfn.XLOOKUP(healthcare_messy_data5[[#This Row],[Patient Id]], cleaned_medical!A270:A1269, cleaned_medical!E270:E1269)</f>
        <v>67.709999999999994</v>
      </c>
      <c r="P270" t="s">
        <v>1202</v>
      </c>
      <c r="Q270" s="3">
        <v>43845</v>
      </c>
      <c r="R270" s="7">
        <v>309.68</v>
      </c>
      <c r="S270" t="s">
        <v>1195</v>
      </c>
      <c r="T270" s="5" t="s">
        <v>1200</v>
      </c>
    </row>
    <row r="271" spans="2:20" x14ac:dyDescent="0.3">
      <c r="B271" t="s">
        <v>422</v>
      </c>
      <c r="C271" t="s">
        <v>124</v>
      </c>
      <c r="D271" s="2">
        <v>25</v>
      </c>
      <c r="E271" s="2" t="s">
        <v>1259</v>
      </c>
      <c r="F271" t="s">
        <v>15</v>
      </c>
      <c r="G271" t="s">
        <v>27</v>
      </c>
      <c r="H271" t="s">
        <v>1156</v>
      </c>
      <c r="I271" s="3">
        <v>43881</v>
      </c>
      <c r="J271" t="s">
        <v>1153</v>
      </c>
      <c r="K271">
        <v>160</v>
      </c>
      <c r="L271" t="str">
        <f>_xlfn.XLOOKUP(healthcare_messy_data5[[#This Row],[Patient Id]],cleaned_medical!A271:A1270, cleaned_medical!B271:B1270)</f>
        <v>Counseling</v>
      </c>
      <c r="M271" s="3">
        <f>_xlfn.XLOOKUP(healthcare_messy_data5[[#This Row],[Patient Id]],cleaned_medical!A271:A1270,cleaned_medical!C271:C1270)</f>
        <v>43881</v>
      </c>
      <c r="N271" t="str">
        <f>_xlfn.XLOOKUP(healthcare_messy_data5[[#This Row],[Patient Id]],cleaned_medical!A271:A1270, cleaned_medical!D271:D1270)</f>
        <v>Dr. Smith</v>
      </c>
      <c r="O271" s="7">
        <f>_xlfn.XLOOKUP(healthcare_messy_data5[[#This Row],[Patient Id]], cleaned_medical!A271:A1270, cleaned_medical!E271:E1270)</f>
        <v>191.94</v>
      </c>
      <c r="P271" t="s">
        <v>1198</v>
      </c>
      <c r="Q271" s="3">
        <v>43881</v>
      </c>
      <c r="R271" s="7">
        <v>295.64</v>
      </c>
      <c r="S271" t="s">
        <v>1192</v>
      </c>
      <c r="T271" s="5" t="s">
        <v>1191</v>
      </c>
    </row>
    <row r="272" spans="2:20" x14ac:dyDescent="0.3">
      <c r="B272" t="s">
        <v>423</v>
      </c>
      <c r="C272" t="s">
        <v>126</v>
      </c>
      <c r="D272" s="2">
        <v>40</v>
      </c>
      <c r="E272" s="2" t="s">
        <v>1260</v>
      </c>
      <c r="F272" t="s">
        <v>10</v>
      </c>
      <c r="G272" t="s">
        <v>11</v>
      </c>
      <c r="H272" t="s">
        <v>1155</v>
      </c>
      <c r="I272" s="3">
        <v>43195</v>
      </c>
      <c r="J272" t="s">
        <v>12</v>
      </c>
      <c r="K272">
        <v>180</v>
      </c>
      <c r="L272" t="str">
        <f>_xlfn.XLOOKUP(healthcare_messy_data5[[#This Row],[Patient Id]],cleaned_medical!A272:A1271, cleaned_medical!B272:B1271)</f>
        <v>Medication</v>
      </c>
      <c r="M272" s="3">
        <f>_xlfn.XLOOKUP(healthcare_messy_data5[[#This Row],[Patient Id]],cleaned_medical!A272:A1271,cleaned_medical!C272:C1271)</f>
        <v>43195</v>
      </c>
      <c r="N272" t="str">
        <f>_xlfn.XLOOKUP(healthcare_messy_data5[[#This Row],[Patient Id]],cleaned_medical!A272:A1271, cleaned_medical!D272:D1271)</f>
        <v>Dr. Smith</v>
      </c>
      <c r="O272" s="7">
        <f>_xlfn.XLOOKUP(healthcare_messy_data5[[#This Row],[Patient Id]], cleaned_medical!A272:A1271, cleaned_medical!E272:E1271)</f>
        <v>15.62</v>
      </c>
      <c r="P272" t="s">
        <v>1196</v>
      </c>
      <c r="Q272" s="3">
        <v>43195</v>
      </c>
      <c r="R272" s="7">
        <v>499.26</v>
      </c>
      <c r="S272" t="s">
        <v>1197</v>
      </c>
      <c r="T272" s="5" t="s">
        <v>1194</v>
      </c>
    </row>
    <row r="273" spans="2:20" x14ac:dyDescent="0.3">
      <c r="B273" t="s">
        <v>424</v>
      </c>
      <c r="C273" t="s">
        <v>122</v>
      </c>
      <c r="D273" s="2">
        <v>46</v>
      </c>
      <c r="E273" s="2" t="s">
        <v>1260</v>
      </c>
      <c r="F273" t="s">
        <v>15</v>
      </c>
      <c r="G273" t="s">
        <v>16</v>
      </c>
      <c r="H273" t="s">
        <v>1272</v>
      </c>
      <c r="I273" s="3">
        <v>43845</v>
      </c>
      <c r="J273" t="s">
        <v>12</v>
      </c>
      <c r="K273">
        <v>160</v>
      </c>
      <c r="L273" t="str">
        <f>_xlfn.XLOOKUP(healthcare_messy_data5[[#This Row],[Patient Id]],cleaned_medical!A273:A1272, cleaned_medical!B273:B1272)</f>
        <v>Physiotherapy</v>
      </c>
      <c r="M273" s="3">
        <f>_xlfn.XLOOKUP(healthcare_messy_data5[[#This Row],[Patient Id]],cleaned_medical!A273:A1272,cleaned_medical!C273:C1272)</f>
        <v>43845</v>
      </c>
      <c r="N273" t="str">
        <f>_xlfn.XLOOKUP(healthcare_messy_data5[[#This Row],[Patient Id]],cleaned_medical!A273:A1272, cleaned_medical!D273:D1272)</f>
        <v>Dr. Patel</v>
      </c>
      <c r="O273" s="7">
        <f>_xlfn.XLOOKUP(healthcare_messy_data5[[#This Row],[Patient Id]], cleaned_medical!A273:A1272, cleaned_medical!E273:E1272)</f>
        <v>135.44</v>
      </c>
      <c r="P273" t="s">
        <v>1193</v>
      </c>
      <c r="Q273" s="3">
        <v>43845</v>
      </c>
      <c r="R273" s="7">
        <v>105.03</v>
      </c>
      <c r="S273" t="s">
        <v>1197</v>
      </c>
      <c r="T273" s="5" t="s">
        <v>1200</v>
      </c>
    </row>
    <row r="274" spans="2:20" x14ac:dyDescent="0.3">
      <c r="B274" t="s">
        <v>425</v>
      </c>
      <c r="C274" t="s">
        <v>122</v>
      </c>
      <c r="D274" s="2">
        <v>46</v>
      </c>
      <c r="E274" s="2" t="s">
        <v>1260</v>
      </c>
      <c r="F274" t="s">
        <v>10</v>
      </c>
      <c r="G274" t="s">
        <v>27</v>
      </c>
      <c r="H274" t="s">
        <v>1154</v>
      </c>
      <c r="I274" s="3">
        <v>43881</v>
      </c>
      <c r="J274" t="s">
        <v>12</v>
      </c>
      <c r="K274">
        <v>220</v>
      </c>
      <c r="L274" t="str">
        <f>_xlfn.XLOOKUP(healthcare_messy_data5[[#This Row],[Patient Id]],cleaned_medical!A274:A1273, cleaned_medical!B274:B1273)</f>
        <v>Medication</v>
      </c>
      <c r="M274" s="3">
        <f>_xlfn.XLOOKUP(healthcare_messy_data5[[#This Row],[Patient Id]],cleaned_medical!A274:A1273,cleaned_medical!C274:C1273)</f>
        <v>43881</v>
      </c>
      <c r="N274" t="str">
        <f>_xlfn.XLOOKUP(healthcare_messy_data5[[#This Row],[Patient Id]],cleaned_medical!A274:A1273, cleaned_medical!D274:D1273)</f>
        <v>Dr. Lee</v>
      </c>
      <c r="O274" s="7">
        <f>_xlfn.XLOOKUP(healthcare_messy_data5[[#This Row],[Patient Id]], cleaned_medical!A274:A1273, cleaned_medical!E274:E1273)</f>
        <v>161.56</v>
      </c>
      <c r="P274" t="s">
        <v>1167</v>
      </c>
      <c r="Q274" s="3">
        <v>43881</v>
      </c>
      <c r="R274" s="7">
        <v>418.65</v>
      </c>
      <c r="S274" t="s">
        <v>1192</v>
      </c>
      <c r="T274" s="5" t="s">
        <v>1194</v>
      </c>
    </row>
    <row r="275" spans="2:20" x14ac:dyDescent="0.3">
      <c r="B275" t="s">
        <v>426</v>
      </c>
      <c r="C275" t="s">
        <v>120</v>
      </c>
      <c r="D275" s="2">
        <v>35</v>
      </c>
      <c r="E275" s="2" t="s">
        <v>1261</v>
      </c>
      <c r="F275" t="s">
        <v>15</v>
      </c>
      <c r="G275" t="s">
        <v>1272</v>
      </c>
      <c r="H275" t="s">
        <v>1272</v>
      </c>
      <c r="I275" s="3">
        <v>43881</v>
      </c>
      <c r="J275" t="s">
        <v>17</v>
      </c>
      <c r="K275">
        <v>146</v>
      </c>
      <c r="L275" t="str">
        <f>_xlfn.XLOOKUP(healthcare_messy_data5[[#This Row],[Patient Id]],cleaned_medical!A275:A1274, cleaned_medical!B275:B1274)</f>
        <v>Surgery</v>
      </c>
      <c r="M275" s="3">
        <f>_xlfn.XLOOKUP(healthcare_messy_data5[[#This Row],[Patient Id]],cleaned_medical!A275:A1274,cleaned_medical!C275:C1274)</f>
        <v>43881</v>
      </c>
      <c r="N275" t="str">
        <f>_xlfn.XLOOKUP(healthcare_messy_data5[[#This Row],[Patient Id]],cleaned_medical!A275:A1274, cleaned_medical!D275:D1274)</f>
        <v>Dr. Johnson</v>
      </c>
      <c r="O275" s="7">
        <f>_xlfn.XLOOKUP(healthcare_messy_data5[[#This Row],[Patient Id]], cleaned_medical!A275:A1274, cleaned_medical!E275:E1274)</f>
        <v>127.11</v>
      </c>
      <c r="P275" t="s">
        <v>1202</v>
      </c>
      <c r="Q275" s="3">
        <v>43881</v>
      </c>
      <c r="R275" s="7">
        <v>427.01</v>
      </c>
      <c r="S275" t="s">
        <v>1197</v>
      </c>
      <c r="T275" s="5" t="s">
        <v>1200</v>
      </c>
    </row>
    <row r="276" spans="2:20" x14ac:dyDescent="0.3">
      <c r="B276" t="s">
        <v>427</v>
      </c>
      <c r="C276" t="s">
        <v>130</v>
      </c>
      <c r="D276" s="2">
        <v>35</v>
      </c>
      <c r="E276" s="2" t="s">
        <v>1261</v>
      </c>
      <c r="F276" t="s">
        <v>15</v>
      </c>
      <c r="G276" t="s">
        <v>16</v>
      </c>
      <c r="H276" t="s">
        <v>1155</v>
      </c>
      <c r="I276" s="3">
        <v>43549</v>
      </c>
      <c r="J276" t="s">
        <v>40</v>
      </c>
      <c r="K276">
        <v>160</v>
      </c>
      <c r="L276" t="str">
        <f>_xlfn.XLOOKUP(healthcare_messy_data5[[#This Row],[Patient Id]],cleaned_medical!A276:A1275, cleaned_medical!B276:B1275)</f>
        <v>Counseling</v>
      </c>
      <c r="M276" s="3">
        <f>_xlfn.XLOOKUP(healthcare_messy_data5[[#This Row],[Patient Id]],cleaned_medical!A276:A1275,cleaned_medical!C276:C1275)</f>
        <v>43549</v>
      </c>
      <c r="N276" t="str">
        <f>_xlfn.XLOOKUP(healthcare_messy_data5[[#This Row],[Patient Id]],cleaned_medical!A276:A1275, cleaned_medical!D276:D1275)</f>
        <v>Dr. Patel</v>
      </c>
      <c r="O276" s="7">
        <f>_xlfn.XLOOKUP(healthcare_messy_data5[[#This Row],[Patient Id]], cleaned_medical!A276:A1275, cleaned_medical!E276:E1275)</f>
        <v>102.71</v>
      </c>
      <c r="P276" t="s">
        <v>1202</v>
      </c>
      <c r="Q276" s="3">
        <v>43549</v>
      </c>
      <c r="R276" s="7">
        <v>144.46</v>
      </c>
      <c r="S276" t="s">
        <v>1197</v>
      </c>
      <c r="T276" s="5" t="s">
        <v>1199</v>
      </c>
    </row>
    <row r="277" spans="2:20" x14ac:dyDescent="0.3">
      <c r="B277" t="s">
        <v>428</v>
      </c>
      <c r="C277" t="s">
        <v>9</v>
      </c>
      <c r="D277" s="2">
        <v>46</v>
      </c>
      <c r="E277" s="2" t="s">
        <v>1260</v>
      </c>
      <c r="F277" t="s">
        <v>10</v>
      </c>
      <c r="G277" t="s">
        <v>27</v>
      </c>
      <c r="H277" t="s">
        <v>1154</v>
      </c>
      <c r="I277" s="3">
        <v>43549</v>
      </c>
      <c r="J277" t="s">
        <v>17</v>
      </c>
      <c r="K277">
        <v>146</v>
      </c>
      <c r="L277" t="str">
        <f>_xlfn.XLOOKUP(healthcare_messy_data5[[#This Row],[Patient Id]],cleaned_medical!A277:A1276, cleaned_medical!B277:B1276)</f>
        <v>Physiotherapy</v>
      </c>
      <c r="M277" s="3">
        <f>_xlfn.XLOOKUP(healthcare_messy_data5[[#This Row],[Patient Id]],cleaned_medical!A277:A1276,cleaned_medical!C277:C1276)</f>
        <v>43549</v>
      </c>
      <c r="N277" t="str">
        <f>_xlfn.XLOOKUP(healthcare_messy_data5[[#This Row],[Patient Id]],cleaned_medical!A277:A1276, cleaned_medical!D277:D1276)</f>
        <v>Dr. Lee</v>
      </c>
      <c r="O277" s="7">
        <f>_xlfn.XLOOKUP(healthcare_messy_data5[[#This Row],[Patient Id]], cleaned_medical!A277:A1276, cleaned_medical!E277:E1276)</f>
        <v>94.17</v>
      </c>
      <c r="P277" t="s">
        <v>1201</v>
      </c>
      <c r="Q277" s="3">
        <v>43549</v>
      </c>
      <c r="R277" s="7">
        <v>204.14</v>
      </c>
      <c r="S277" t="s">
        <v>1192</v>
      </c>
      <c r="T277" s="5" t="s">
        <v>1199</v>
      </c>
    </row>
    <row r="278" spans="2:20" x14ac:dyDescent="0.3">
      <c r="B278" t="s">
        <v>429</v>
      </c>
      <c r="C278" t="s">
        <v>9</v>
      </c>
      <c r="D278" s="2">
        <v>35</v>
      </c>
      <c r="E278" s="2" t="s">
        <v>1261</v>
      </c>
      <c r="F278" t="s">
        <v>15</v>
      </c>
      <c r="G278" t="s">
        <v>27</v>
      </c>
      <c r="H278" t="s">
        <v>1154</v>
      </c>
      <c r="I278" s="3">
        <v>43845</v>
      </c>
      <c r="J278" t="s">
        <v>40</v>
      </c>
      <c r="K278">
        <v>180</v>
      </c>
      <c r="L278" t="str">
        <f>_xlfn.XLOOKUP(healthcare_messy_data5[[#This Row],[Patient Id]],cleaned_medical!A278:A1277, cleaned_medical!B278:B1277)</f>
        <v>Physiotherapy</v>
      </c>
      <c r="M278" s="3">
        <f>_xlfn.XLOOKUP(healthcare_messy_data5[[#This Row],[Patient Id]],cleaned_medical!A278:A1277,cleaned_medical!C278:C1277)</f>
        <v>43845</v>
      </c>
      <c r="N278" t="str">
        <f>_xlfn.XLOOKUP(healthcare_messy_data5[[#This Row],[Patient Id]],cleaned_medical!A278:A1277, cleaned_medical!D278:D1277)</f>
        <v>Dr. Patel</v>
      </c>
      <c r="O278" s="7">
        <f>_xlfn.XLOOKUP(healthcare_messy_data5[[#This Row],[Patient Id]], cleaned_medical!A278:A1277, cleaned_medical!E278:E1277)</f>
        <v>135.30000000000001</v>
      </c>
      <c r="P278" t="s">
        <v>1198</v>
      </c>
      <c r="Q278" s="3">
        <v>43845</v>
      </c>
      <c r="R278" s="7">
        <v>255.52</v>
      </c>
      <c r="S278" t="s">
        <v>1197</v>
      </c>
      <c r="T278" s="5" t="s">
        <v>1199</v>
      </c>
    </row>
    <row r="279" spans="2:20" x14ac:dyDescent="0.3">
      <c r="B279" t="s">
        <v>430</v>
      </c>
      <c r="C279" t="s">
        <v>130</v>
      </c>
      <c r="D279" s="2">
        <v>25</v>
      </c>
      <c r="E279" s="2" t="s">
        <v>1259</v>
      </c>
      <c r="F279" t="s">
        <v>15</v>
      </c>
      <c r="G279" t="s">
        <v>11</v>
      </c>
      <c r="H279" t="s">
        <v>1272</v>
      </c>
      <c r="I279" s="3">
        <v>43549</v>
      </c>
      <c r="J279" t="s">
        <v>12</v>
      </c>
      <c r="K279">
        <v>200</v>
      </c>
      <c r="L279" t="str">
        <f>_xlfn.XLOOKUP(healthcare_messy_data5[[#This Row],[Patient Id]],cleaned_medical!A279:A1278, cleaned_medical!B279:B1278)</f>
        <v>Medication</v>
      </c>
      <c r="M279" s="3">
        <f>_xlfn.XLOOKUP(healthcare_messy_data5[[#This Row],[Patient Id]],cleaned_medical!A279:A1278,cleaned_medical!C279:C1278)</f>
        <v>43549</v>
      </c>
      <c r="N279" t="str">
        <f>_xlfn.XLOOKUP(healthcare_messy_data5[[#This Row],[Patient Id]],cleaned_medical!A279:A1278, cleaned_medical!D279:D1278)</f>
        <v>Dr. Smith</v>
      </c>
      <c r="O279" s="7">
        <f>_xlfn.XLOOKUP(healthcare_messy_data5[[#This Row],[Patient Id]], cleaned_medical!A279:A1278, cleaned_medical!E279:E1278)</f>
        <v>106.55</v>
      </c>
      <c r="P279" t="s">
        <v>1167</v>
      </c>
      <c r="Q279" s="3">
        <v>43549</v>
      </c>
      <c r="R279" s="7">
        <v>443.71</v>
      </c>
      <c r="S279" t="s">
        <v>1192</v>
      </c>
      <c r="T279" s="5" t="s">
        <v>1199</v>
      </c>
    </row>
    <row r="280" spans="2:20" x14ac:dyDescent="0.3">
      <c r="B280" t="s">
        <v>431</v>
      </c>
      <c r="C280" t="s">
        <v>132</v>
      </c>
      <c r="D280" s="2">
        <v>70</v>
      </c>
      <c r="E280" s="2" t="s">
        <v>1262</v>
      </c>
      <c r="F280" t="s">
        <v>15</v>
      </c>
      <c r="G280" t="s">
        <v>11</v>
      </c>
      <c r="H280" t="s">
        <v>1157</v>
      </c>
      <c r="I280" s="3">
        <v>43881</v>
      </c>
      <c r="J280" t="s">
        <v>1153</v>
      </c>
      <c r="K280">
        <v>160</v>
      </c>
      <c r="L280" t="str">
        <f>_xlfn.XLOOKUP(healthcare_messy_data5[[#This Row],[Patient Id]],cleaned_medical!A280:A1279, cleaned_medical!B280:B1279)</f>
        <v>Counseling</v>
      </c>
      <c r="M280" s="3">
        <f>_xlfn.XLOOKUP(healthcare_messy_data5[[#This Row],[Patient Id]],cleaned_medical!A280:A1279,cleaned_medical!C280:C1279)</f>
        <v>43881</v>
      </c>
      <c r="N280" t="str">
        <f>_xlfn.XLOOKUP(healthcare_messy_data5[[#This Row],[Patient Id]],cleaned_medical!A280:A1279, cleaned_medical!D280:D1279)</f>
        <v>Dr. Patel</v>
      </c>
      <c r="O280" s="7">
        <f>_xlfn.XLOOKUP(healthcare_messy_data5[[#This Row],[Patient Id]], cleaned_medical!A280:A1279, cleaned_medical!E280:E1279)</f>
        <v>38.64</v>
      </c>
      <c r="P280" t="s">
        <v>1193</v>
      </c>
      <c r="Q280" s="3">
        <v>43881</v>
      </c>
      <c r="R280" s="7">
        <v>378.55</v>
      </c>
      <c r="S280" t="s">
        <v>1195</v>
      </c>
      <c r="T280" s="5" t="s">
        <v>1191</v>
      </c>
    </row>
    <row r="281" spans="2:20" x14ac:dyDescent="0.3">
      <c r="B281" t="s">
        <v>432</v>
      </c>
      <c r="C281" t="s">
        <v>120</v>
      </c>
      <c r="D281" s="2">
        <v>35</v>
      </c>
      <c r="E281" s="2" t="s">
        <v>1261</v>
      </c>
      <c r="F281" t="s">
        <v>10</v>
      </c>
      <c r="G281" t="s">
        <v>1272</v>
      </c>
      <c r="H281" t="s">
        <v>1156</v>
      </c>
      <c r="I281" s="3">
        <v>43549</v>
      </c>
      <c r="J281" t="s">
        <v>21</v>
      </c>
      <c r="K281">
        <v>160</v>
      </c>
      <c r="L281" t="str">
        <f>_xlfn.XLOOKUP(healthcare_messy_data5[[#This Row],[Patient Id]],cleaned_medical!A281:A1280, cleaned_medical!B281:B1280)</f>
        <v>Dietary Changes</v>
      </c>
      <c r="M281" s="3">
        <f>_xlfn.XLOOKUP(healthcare_messy_data5[[#This Row],[Patient Id]],cleaned_medical!A281:A1280,cleaned_medical!C281:C1280)</f>
        <v>43549</v>
      </c>
      <c r="N281" t="str">
        <f>_xlfn.XLOOKUP(healthcare_messy_data5[[#This Row],[Patient Id]],cleaned_medical!A281:A1280, cleaned_medical!D281:D1280)</f>
        <v>Dr. Brown</v>
      </c>
      <c r="O281" s="7">
        <f>_xlfn.XLOOKUP(healthcare_messy_data5[[#This Row],[Patient Id]], cleaned_medical!A281:A1280, cleaned_medical!E281:E1280)</f>
        <v>90.24</v>
      </c>
      <c r="P281" t="s">
        <v>1196</v>
      </c>
      <c r="Q281" s="3">
        <v>43549</v>
      </c>
      <c r="R281" s="7">
        <v>97.32</v>
      </c>
      <c r="S281" t="s">
        <v>1192</v>
      </c>
      <c r="T281" s="5" t="s">
        <v>1200</v>
      </c>
    </row>
    <row r="282" spans="2:20" x14ac:dyDescent="0.3">
      <c r="B282" t="s">
        <v>433</v>
      </c>
      <c r="C282" t="s">
        <v>132</v>
      </c>
      <c r="D282" s="2">
        <v>60</v>
      </c>
      <c r="E282" s="2" t="s">
        <v>1262</v>
      </c>
      <c r="F282" t="s">
        <v>10</v>
      </c>
      <c r="G282" t="s">
        <v>27</v>
      </c>
      <c r="H282" t="s">
        <v>1157</v>
      </c>
      <c r="I282" s="3">
        <v>43800</v>
      </c>
      <c r="J282" t="s">
        <v>21</v>
      </c>
      <c r="K282">
        <v>146</v>
      </c>
      <c r="L282" t="str">
        <f>_xlfn.XLOOKUP(healthcare_messy_data5[[#This Row],[Patient Id]],cleaned_medical!A282:A1281, cleaned_medical!B282:B1281)</f>
        <v>Physiotherapy</v>
      </c>
      <c r="M282" s="3">
        <f>_xlfn.XLOOKUP(healthcare_messy_data5[[#This Row],[Patient Id]],cleaned_medical!A282:A1281,cleaned_medical!C282:C1281)</f>
        <v>43800</v>
      </c>
      <c r="N282" t="str">
        <f>_xlfn.XLOOKUP(healthcare_messy_data5[[#This Row],[Patient Id]],cleaned_medical!A282:A1281, cleaned_medical!D282:D1281)</f>
        <v>Dr. Lee</v>
      </c>
      <c r="O282" s="7">
        <f>_xlfn.XLOOKUP(healthcare_messy_data5[[#This Row],[Patient Id]], cleaned_medical!A282:A1281, cleaned_medical!E282:E1281)</f>
        <v>197.1</v>
      </c>
      <c r="P282" t="s">
        <v>1201</v>
      </c>
      <c r="Q282" s="3">
        <v>43800</v>
      </c>
      <c r="R282" s="7">
        <v>124.24</v>
      </c>
      <c r="S282" t="s">
        <v>1197</v>
      </c>
      <c r="T282" s="5" t="s">
        <v>1200</v>
      </c>
    </row>
    <row r="283" spans="2:20" x14ac:dyDescent="0.3">
      <c r="B283" t="s">
        <v>434</v>
      </c>
      <c r="C283" t="s">
        <v>132</v>
      </c>
      <c r="D283" s="2">
        <v>35</v>
      </c>
      <c r="E283" s="2" t="s">
        <v>1261</v>
      </c>
      <c r="F283" t="s">
        <v>10</v>
      </c>
      <c r="G283" t="s">
        <v>27</v>
      </c>
      <c r="H283" t="s">
        <v>1272</v>
      </c>
      <c r="I283" s="3">
        <v>43549</v>
      </c>
      <c r="J283" t="s">
        <v>12</v>
      </c>
      <c r="K283">
        <v>180</v>
      </c>
      <c r="L283" t="str">
        <f>_xlfn.XLOOKUP(healthcare_messy_data5[[#This Row],[Patient Id]],cleaned_medical!A283:A1282, cleaned_medical!B283:B1282)</f>
        <v>Physiotherapy</v>
      </c>
      <c r="M283" s="3">
        <f>_xlfn.XLOOKUP(healthcare_messy_data5[[#This Row],[Patient Id]],cleaned_medical!A283:A1282,cleaned_medical!C283:C1282)</f>
        <v>43549</v>
      </c>
      <c r="N283" t="str">
        <f>_xlfn.XLOOKUP(healthcare_messy_data5[[#This Row],[Patient Id]],cleaned_medical!A283:A1282, cleaned_medical!D283:D1282)</f>
        <v>Dr. Johnson</v>
      </c>
      <c r="O283" s="7">
        <f>_xlfn.XLOOKUP(healthcare_messy_data5[[#This Row],[Patient Id]], cleaned_medical!A283:A1282, cleaned_medical!E283:E1282)</f>
        <v>52.55</v>
      </c>
      <c r="P283" t="s">
        <v>1201</v>
      </c>
      <c r="Q283" s="3">
        <v>43549</v>
      </c>
      <c r="R283" s="7">
        <v>233.83</v>
      </c>
      <c r="S283" t="s">
        <v>1197</v>
      </c>
      <c r="T283" s="5" t="s">
        <v>1199</v>
      </c>
    </row>
    <row r="284" spans="2:20" x14ac:dyDescent="0.3">
      <c r="B284" t="s">
        <v>435</v>
      </c>
      <c r="C284" t="s">
        <v>132</v>
      </c>
      <c r="D284" s="2">
        <v>40</v>
      </c>
      <c r="E284" s="2" t="s">
        <v>1260</v>
      </c>
      <c r="F284" t="s">
        <v>15</v>
      </c>
      <c r="G284" t="s">
        <v>11</v>
      </c>
      <c r="H284" t="s">
        <v>1156</v>
      </c>
      <c r="I284" s="3">
        <v>43881</v>
      </c>
      <c r="J284" t="s">
        <v>17</v>
      </c>
      <c r="K284">
        <v>220</v>
      </c>
      <c r="L284" t="str">
        <f>_xlfn.XLOOKUP(healthcare_messy_data5[[#This Row],[Patient Id]],cleaned_medical!A284:A1283, cleaned_medical!B284:B1283)</f>
        <v>Physiotherapy</v>
      </c>
      <c r="M284" s="3">
        <f>_xlfn.XLOOKUP(healthcare_messy_data5[[#This Row],[Patient Id]],cleaned_medical!A284:A1283,cleaned_medical!C284:C1283)</f>
        <v>43881</v>
      </c>
      <c r="N284" t="str">
        <f>_xlfn.XLOOKUP(healthcare_messy_data5[[#This Row],[Patient Id]],cleaned_medical!A284:A1283, cleaned_medical!D284:D1283)</f>
        <v>Dr. Patel</v>
      </c>
      <c r="O284" s="7">
        <f>_xlfn.XLOOKUP(healthcare_messy_data5[[#This Row],[Patient Id]], cleaned_medical!A284:A1283, cleaned_medical!E284:E1283)</f>
        <v>161.35</v>
      </c>
      <c r="P284" t="s">
        <v>1196</v>
      </c>
      <c r="Q284" s="3">
        <v>43881</v>
      </c>
      <c r="R284" s="7">
        <v>471.18</v>
      </c>
      <c r="S284" t="s">
        <v>1192</v>
      </c>
      <c r="T284" s="5" t="s">
        <v>1199</v>
      </c>
    </row>
    <row r="285" spans="2:20" x14ac:dyDescent="0.3">
      <c r="B285" t="s">
        <v>436</v>
      </c>
      <c r="C285" t="s">
        <v>130</v>
      </c>
      <c r="D285" s="2">
        <v>25</v>
      </c>
      <c r="E285" s="2" t="s">
        <v>1259</v>
      </c>
      <c r="F285" t="s">
        <v>10</v>
      </c>
      <c r="G285" t="s">
        <v>16</v>
      </c>
      <c r="H285" t="s">
        <v>1157</v>
      </c>
      <c r="I285" s="3">
        <v>43845</v>
      </c>
      <c r="J285" t="s">
        <v>1153</v>
      </c>
      <c r="K285">
        <v>180</v>
      </c>
      <c r="L285" t="str">
        <f>_xlfn.XLOOKUP(healthcare_messy_data5[[#This Row],[Patient Id]],cleaned_medical!A285:A1284, cleaned_medical!B285:B1284)</f>
        <v>Lifestyle Modification</v>
      </c>
      <c r="M285" s="3">
        <f>_xlfn.XLOOKUP(healthcare_messy_data5[[#This Row],[Patient Id]],cleaned_medical!A285:A1284,cleaned_medical!C285:C1284)</f>
        <v>43845</v>
      </c>
      <c r="N285" t="str">
        <f>_xlfn.XLOOKUP(healthcare_messy_data5[[#This Row],[Patient Id]],cleaned_medical!A285:A1284, cleaned_medical!D285:D1284)</f>
        <v>Dr. Brown</v>
      </c>
      <c r="O285" s="7">
        <f>_xlfn.XLOOKUP(healthcare_messy_data5[[#This Row],[Patient Id]], cleaned_medical!A285:A1284, cleaned_medical!E285:E1284)</f>
        <v>18.670000000000002</v>
      </c>
      <c r="P285" t="s">
        <v>1202</v>
      </c>
      <c r="Q285" s="3">
        <v>43845</v>
      </c>
      <c r="R285" s="7">
        <v>56.5</v>
      </c>
      <c r="S285" t="s">
        <v>1192</v>
      </c>
      <c r="T285" s="5" t="s">
        <v>1200</v>
      </c>
    </row>
    <row r="286" spans="2:20" x14ac:dyDescent="0.3">
      <c r="B286" t="s">
        <v>437</v>
      </c>
      <c r="C286" t="s">
        <v>132</v>
      </c>
      <c r="D286" s="2">
        <v>40</v>
      </c>
      <c r="E286" s="2" t="s">
        <v>1260</v>
      </c>
      <c r="F286" t="s">
        <v>15</v>
      </c>
      <c r="G286" t="s">
        <v>16</v>
      </c>
      <c r="H286" t="s">
        <v>1156</v>
      </c>
      <c r="I286" s="3">
        <v>43195</v>
      </c>
      <c r="J286" t="s">
        <v>40</v>
      </c>
      <c r="K286">
        <v>160</v>
      </c>
      <c r="L286" t="str">
        <f>_xlfn.XLOOKUP(healthcare_messy_data5[[#This Row],[Patient Id]],cleaned_medical!A286:A1285, cleaned_medical!B286:B1285)</f>
        <v>Dietary Changes</v>
      </c>
      <c r="M286" s="3">
        <f>_xlfn.XLOOKUP(healthcare_messy_data5[[#This Row],[Patient Id]],cleaned_medical!A286:A1285,cleaned_medical!C286:C1285)</f>
        <v>43195</v>
      </c>
      <c r="N286" t="str">
        <f>_xlfn.XLOOKUP(healthcare_messy_data5[[#This Row],[Patient Id]],cleaned_medical!A286:A1285, cleaned_medical!D286:D1285)</f>
        <v>Dr. Williams</v>
      </c>
      <c r="O286" s="7">
        <f>_xlfn.XLOOKUP(healthcare_messy_data5[[#This Row],[Patient Id]], cleaned_medical!A286:A1285, cleaned_medical!E286:E1285)</f>
        <v>125.1</v>
      </c>
      <c r="P286" t="s">
        <v>1193</v>
      </c>
      <c r="Q286" s="3">
        <v>43195</v>
      </c>
      <c r="R286" s="7">
        <v>164.44</v>
      </c>
      <c r="S286" t="s">
        <v>1197</v>
      </c>
      <c r="T286" s="5" t="s">
        <v>1199</v>
      </c>
    </row>
    <row r="287" spans="2:20" x14ac:dyDescent="0.3">
      <c r="B287" t="s">
        <v>438</v>
      </c>
      <c r="C287" t="s">
        <v>122</v>
      </c>
      <c r="D287" s="2">
        <v>40</v>
      </c>
      <c r="E287" s="2" t="s">
        <v>1260</v>
      </c>
      <c r="F287" t="s">
        <v>15</v>
      </c>
      <c r="G287" t="s">
        <v>20</v>
      </c>
      <c r="H287" t="s">
        <v>1154</v>
      </c>
      <c r="I287" s="3">
        <v>43549</v>
      </c>
      <c r="J287" t="s">
        <v>12</v>
      </c>
      <c r="K287">
        <v>220</v>
      </c>
      <c r="L287" t="str">
        <f>_xlfn.XLOOKUP(healthcare_messy_data5[[#This Row],[Patient Id]],cleaned_medical!A287:A1286, cleaned_medical!B287:B1286)</f>
        <v>Medication</v>
      </c>
      <c r="M287" s="3">
        <f>_xlfn.XLOOKUP(healthcare_messy_data5[[#This Row],[Patient Id]],cleaned_medical!A287:A1286,cleaned_medical!C287:C1286)</f>
        <v>43549</v>
      </c>
      <c r="N287" t="str">
        <f>_xlfn.XLOOKUP(healthcare_messy_data5[[#This Row],[Patient Id]],cleaned_medical!A287:A1286, cleaned_medical!D287:D1286)</f>
        <v>Dr. Brown</v>
      </c>
      <c r="O287" s="7">
        <f>_xlfn.XLOOKUP(healthcare_messy_data5[[#This Row],[Patient Id]], cleaned_medical!A287:A1286, cleaned_medical!E287:E1286)</f>
        <v>88.95</v>
      </c>
      <c r="P287" t="s">
        <v>1198</v>
      </c>
      <c r="Q287" s="3">
        <v>43549</v>
      </c>
      <c r="R287" s="7">
        <v>423.59</v>
      </c>
      <c r="S287" t="s">
        <v>1197</v>
      </c>
      <c r="T287" s="5" t="s">
        <v>1194</v>
      </c>
    </row>
    <row r="288" spans="2:20" x14ac:dyDescent="0.3">
      <c r="B288" t="s">
        <v>439</v>
      </c>
      <c r="C288" t="s">
        <v>303</v>
      </c>
      <c r="D288" s="2">
        <v>60</v>
      </c>
      <c r="E288" s="2" t="s">
        <v>1262</v>
      </c>
      <c r="F288" t="s">
        <v>10</v>
      </c>
      <c r="G288" t="s">
        <v>11</v>
      </c>
      <c r="H288" t="s">
        <v>1157</v>
      </c>
      <c r="I288" s="3">
        <v>43881</v>
      </c>
      <c r="J288" t="s">
        <v>1153</v>
      </c>
      <c r="K288">
        <v>180</v>
      </c>
      <c r="L288" t="str">
        <f>_xlfn.XLOOKUP(healthcare_messy_data5[[#This Row],[Patient Id]],cleaned_medical!A288:A1287, cleaned_medical!B288:B1287)</f>
        <v>Counseling</v>
      </c>
      <c r="M288" s="3">
        <f>_xlfn.XLOOKUP(healthcare_messy_data5[[#This Row],[Patient Id]],cleaned_medical!A288:A1287,cleaned_medical!C288:C1287)</f>
        <v>43881</v>
      </c>
      <c r="N288" t="str">
        <f>_xlfn.XLOOKUP(healthcare_messy_data5[[#This Row],[Patient Id]],cleaned_medical!A288:A1287, cleaned_medical!D288:D1287)</f>
        <v>Dr. Lee</v>
      </c>
      <c r="O288" s="7">
        <f>_xlfn.XLOOKUP(healthcare_messy_data5[[#This Row],[Patient Id]], cleaned_medical!A288:A1287, cleaned_medical!E288:E1287)</f>
        <v>81.56</v>
      </c>
      <c r="P288" t="s">
        <v>1198</v>
      </c>
      <c r="Q288" s="3">
        <v>43881</v>
      </c>
      <c r="R288" s="7">
        <v>52.92</v>
      </c>
      <c r="S288" t="s">
        <v>1192</v>
      </c>
      <c r="T288" s="5" t="s">
        <v>1194</v>
      </c>
    </row>
    <row r="289" spans="2:20" x14ac:dyDescent="0.3">
      <c r="B289" t="s">
        <v>440</v>
      </c>
      <c r="C289" t="s">
        <v>124</v>
      </c>
      <c r="D289" s="2">
        <v>25</v>
      </c>
      <c r="E289" s="2" t="s">
        <v>1259</v>
      </c>
      <c r="F289" t="s">
        <v>15</v>
      </c>
      <c r="G289" t="s">
        <v>20</v>
      </c>
      <c r="H289" t="s">
        <v>1156</v>
      </c>
      <c r="I289" s="3">
        <v>43195</v>
      </c>
      <c r="J289" t="s">
        <v>1153</v>
      </c>
      <c r="K289">
        <v>200</v>
      </c>
      <c r="L289" t="str">
        <f>_xlfn.XLOOKUP(healthcare_messy_data5[[#This Row],[Patient Id]],cleaned_medical!A289:A1288, cleaned_medical!B289:B1288)</f>
        <v>Lifestyle Modification</v>
      </c>
      <c r="M289" s="3">
        <f>_xlfn.XLOOKUP(healthcare_messy_data5[[#This Row],[Patient Id]],cleaned_medical!A289:A1288,cleaned_medical!C289:C1288)</f>
        <v>43195</v>
      </c>
      <c r="N289" t="str">
        <f>_xlfn.XLOOKUP(healthcare_messy_data5[[#This Row],[Patient Id]],cleaned_medical!A289:A1288, cleaned_medical!D289:D1288)</f>
        <v>Dr. Lee</v>
      </c>
      <c r="O289" s="7">
        <f>_xlfn.XLOOKUP(healthcare_messy_data5[[#This Row],[Patient Id]], cleaned_medical!A289:A1288, cleaned_medical!E289:E1288)</f>
        <v>76.010000000000005</v>
      </c>
      <c r="P289" t="s">
        <v>1201</v>
      </c>
      <c r="Q289" s="3">
        <v>43195</v>
      </c>
      <c r="R289" s="7">
        <v>81.62</v>
      </c>
      <c r="S289" t="s">
        <v>1197</v>
      </c>
      <c r="T289" s="5" t="s">
        <v>1199</v>
      </c>
    </row>
    <row r="290" spans="2:20" x14ac:dyDescent="0.3">
      <c r="B290" t="s">
        <v>441</v>
      </c>
      <c r="C290" t="s">
        <v>9</v>
      </c>
      <c r="D290" s="2">
        <v>25</v>
      </c>
      <c r="E290" s="2" t="s">
        <v>1259</v>
      </c>
      <c r="F290" t="s">
        <v>10</v>
      </c>
      <c r="G290" t="s">
        <v>11</v>
      </c>
      <c r="H290" t="s">
        <v>1156</v>
      </c>
      <c r="I290" s="3">
        <v>43195</v>
      </c>
      <c r="J290" t="s">
        <v>40</v>
      </c>
      <c r="K290">
        <v>146</v>
      </c>
      <c r="L290" t="str">
        <f>_xlfn.XLOOKUP(healthcare_messy_data5[[#This Row],[Patient Id]],cleaned_medical!A290:A1289, cleaned_medical!B290:B1289)</f>
        <v>Medication</v>
      </c>
      <c r="M290" s="3">
        <f>_xlfn.XLOOKUP(healthcare_messy_data5[[#This Row],[Patient Id]],cleaned_medical!A290:A1289,cleaned_medical!C290:C1289)</f>
        <v>43195</v>
      </c>
      <c r="N290" t="str">
        <f>_xlfn.XLOOKUP(healthcare_messy_data5[[#This Row],[Patient Id]],cleaned_medical!A290:A1289, cleaned_medical!D290:D1289)</f>
        <v>Dr. Patel</v>
      </c>
      <c r="O290" s="7">
        <f>_xlfn.XLOOKUP(healthcare_messy_data5[[#This Row],[Patient Id]], cleaned_medical!A290:A1289, cleaned_medical!E290:E1289)</f>
        <v>61.25</v>
      </c>
      <c r="P290" t="s">
        <v>1196</v>
      </c>
      <c r="Q290" s="3">
        <v>43195</v>
      </c>
      <c r="R290" s="7">
        <v>307.98</v>
      </c>
      <c r="S290" t="s">
        <v>1197</v>
      </c>
      <c r="T290" s="5" t="s">
        <v>1200</v>
      </c>
    </row>
    <row r="291" spans="2:20" x14ac:dyDescent="0.3">
      <c r="B291" t="s">
        <v>442</v>
      </c>
      <c r="C291" t="s">
        <v>9</v>
      </c>
      <c r="D291" s="2">
        <v>25</v>
      </c>
      <c r="E291" s="2" t="s">
        <v>1259</v>
      </c>
      <c r="F291" t="s">
        <v>15</v>
      </c>
      <c r="G291" t="s">
        <v>1272</v>
      </c>
      <c r="H291" t="s">
        <v>1156</v>
      </c>
      <c r="I291" s="3">
        <v>43800</v>
      </c>
      <c r="J291" t="s">
        <v>1153</v>
      </c>
      <c r="K291">
        <v>180</v>
      </c>
      <c r="L291" t="str">
        <f>_xlfn.XLOOKUP(healthcare_messy_data5[[#This Row],[Patient Id]],cleaned_medical!A291:A1290, cleaned_medical!B291:B1290)</f>
        <v>Medication</v>
      </c>
      <c r="M291" s="3">
        <f>_xlfn.XLOOKUP(healthcare_messy_data5[[#This Row],[Patient Id]],cleaned_medical!A291:A1290,cleaned_medical!C291:C1290)</f>
        <v>43800</v>
      </c>
      <c r="N291" t="str">
        <f>_xlfn.XLOOKUP(healthcare_messy_data5[[#This Row],[Patient Id]],cleaned_medical!A291:A1290, cleaned_medical!D291:D1290)</f>
        <v>Dr. Smith</v>
      </c>
      <c r="O291" s="7">
        <f>_xlfn.XLOOKUP(healthcare_messy_data5[[#This Row],[Patient Id]], cleaned_medical!A291:A1290, cleaned_medical!E291:E1290)</f>
        <v>90.83</v>
      </c>
      <c r="P291" t="s">
        <v>1196</v>
      </c>
      <c r="Q291" s="3">
        <v>43800</v>
      </c>
      <c r="R291" s="7">
        <v>358.99</v>
      </c>
      <c r="S291" t="s">
        <v>1197</v>
      </c>
      <c r="T291" s="5" t="s">
        <v>1199</v>
      </c>
    </row>
    <row r="292" spans="2:20" x14ac:dyDescent="0.3">
      <c r="B292" t="s">
        <v>443</v>
      </c>
      <c r="C292" t="s">
        <v>124</v>
      </c>
      <c r="D292" s="2">
        <v>25</v>
      </c>
      <c r="E292" s="2" t="s">
        <v>1259</v>
      </c>
      <c r="F292" t="s">
        <v>15</v>
      </c>
      <c r="G292" t="s">
        <v>27</v>
      </c>
      <c r="H292" t="s">
        <v>1157</v>
      </c>
      <c r="I292" s="3">
        <v>43195</v>
      </c>
      <c r="J292" t="s">
        <v>17</v>
      </c>
      <c r="K292">
        <v>180</v>
      </c>
      <c r="L292" t="str">
        <f>_xlfn.XLOOKUP(healthcare_messy_data5[[#This Row],[Patient Id]],cleaned_medical!A292:A1291, cleaned_medical!B292:B1291)</f>
        <v>Lifestyle Modification</v>
      </c>
      <c r="M292" s="3">
        <f>_xlfn.XLOOKUP(healthcare_messy_data5[[#This Row],[Patient Id]],cleaned_medical!A292:A1291,cleaned_medical!C292:C1291)</f>
        <v>43195</v>
      </c>
      <c r="N292" t="str">
        <f>_xlfn.XLOOKUP(healthcare_messy_data5[[#This Row],[Patient Id]],cleaned_medical!A292:A1291, cleaned_medical!D292:D1291)</f>
        <v>Dr. Johnson</v>
      </c>
      <c r="O292" s="7">
        <f>_xlfn.XLOOKUP(healthcare_messy_data5[[#This Row],[Patient Id]], cleaned_medical!A292:A1291, cleaned_medical!E292:E1291)</f>
        <v>38.04</v>
      </c>
      <c r="P292" t="s">
        <v>1196</v>
      </c>
      <c r="Q292" s="3">
        <v>43195</v>
      </c>
      <c r="R292" s="7">
        <v>371.89</v>
      </c>
      <c r="S292" t="s">
        <v>1192</v>
      </c>
      <c r="T292" s="5" t="s">
        <v>1199</v>
      </c>
    </row>
    <row r="293" spans="2:20" x14ac:dyDescent="0.3">
      <c r="B293" t="s">
        <v>444</v>
      </c>
      <c r="C293" t="s">
        <v>130</v>
      </c>
      <c r="D293" s="2">
        <v>25</v>
      </c>
      <c r="E293" s="2" t="s">
        <v>1259</v>
      </c>
      <c r="F293" t="s">
        <v>10</v>
      </c>
      <c r="G293" t="s">
        <v>1272</v>
      </c>
      <c r="H293" t="s">
        <v>1155</v>
      </c>
      <c r="I293" s="3">
        <v>43881</v>
      </c>
      <c r="J293" t="s">
        <v>17</v>
      </c>
      <c r="K293">
        <v>200</v>
      </c>
      <c r="L293" t="str">
        <f>_xlfn.XLOOKUP(healthcare_messy_data5[[#This Row],[Patient Id]],cleaned_medical!A293:A1292, cleaned_medical!B293:B1292)</f>
        <v>Medication</v>
      </c>
      <c r="M293" s="3">
        <f>_xlfn.XLOOKUP(healthcare_messy_data5[[#This Row],[Patient Id]],cleaned_medical!A293:A1292,cleaned_medical!C293:C1292)</f>
        <v>43881</v>
      </c>
      <c r="N293" t="str">
        <f>_xlfn.XLOOKUP(healthcare_messy_data5[[#This Row],[Patient Id]],cleaned_medical!A293:A1292, cleaned_medical!D293:D1292)</f>
        <v>Dr. Williams</v>
      </c>
      <c r="O293" s="7">
        <f>_xlfn.XLOOKUP(healthcare_messy_data5[[#This Row],[Patient Id]], cleaned_medical!A293:A1292, cleaned_medical!E293:E1292)</f>
        <v>107.26</v>
      </c>
      <c r="P293" t="s">
        <v>1202</v>
      </c>
      <c r="Q293" s="3">
        <v>43881</v>
      </c>
      <c r="R293" s="7">
        <v>355.12</v>
      </c>
      <c r="S293" t="s">
        <v>1192</v>
      </c>
      <c r="T293" s="5" t="s">
        <v>1200</v>
      </c>
    </row>
    <row r="294" spans="2:20" x14ac:dyDescent="0.3">
      <c r="B294" t="s">
        <v>445</v>
      </c>
      <c r="C294" t="s">
        <v>126</v>
      </c>
      <c r="D294" s="2">
        <v>60</v>
      </c>
      <c r="E294" s="2" t="s">
        <v>1262</v>
      </c>
      <c r="F294" t="s">
        <v>10</v>
      </c>
      <c r="G294" t="s">
        <v>11</v>
      </c>
      <c r="H294" t="s">
        <v>1157</v>
      </c>
      <c r="I294" s="3">
        <v>43881</v>
      </c>
      <c r="J294" t="s">
        <v>17</v>
      </c>
      <c r="K294">
        <v>160</v>
      </c>
      <c r="L294" t="str">
        <f>_xlfn.XLOOKUP(healthcare_messy_data5[[#This Row],[Patient Id]],cleaned_medical!A294:A1293, cleaned_medical!B294:B1293)</f>
        <v>Lifestyle Modification</v>
      </c>
      <c r="M294" s="3">
        <f>_xlfn.XLOOKUP(healthcare_messy_data5[[#This Row],[Patient Id]],cleaned_medical!A294:A1293,cleaned_medical!C294:C1293)</f>
        <v>43881</v>
      </c>
      <c r="N294" t="str">
        <f>_xlfn.XLOOKUP(healthcare_messy_data5[[#This Row],[Patient Id]],cleaned_medical!A294:A1293, cleaned_medical!D294:D1293)</f>
        <v>Dr. Brown</v>
      </c>
      <c r="O294" s="7">
        <f>_xlfn.XLOOKUP(healthcare_messy_data5[[#This Row],[Patient Id]], cleaned_medical!A294:A1293, cleaned_medical!E294:E1293)</f>
        <v>47.02</v>
      </c>
      <c r="P294" t="s">
        <v>1196</v>
      </c>
      <c r="Q294" s="3">
        <v>43881</v>
      </c>
      <c r="R294" s="7">
        <v>207.87</v>
      </c>
      <c r="S294" t="s">
        <v>1197</v>
      </c>
      <c r="T294" s="5" t="s">
        <v>1200</v>
      </c>
    </row>
    <row r="295" spans="2:20" x14ac:dyDescent="0.3">
      <c r="B295" t="s">
        <v>446</v>
      </c>
      <c r="C295" t="s">
        <v>130</v>
      </c>
      <c r="D295" s="2">
        <v>35</v>
      </c>
      <c r="E295" s="2" t="s">
        <v>1261</v>
      </c>
      <c r="F295" t="s">
        <v>15</v>
      </c>
      <c r="G295" t="s">
        <v>27</v>
      </c>
      <c r="H295" t="s">
        <v>1272</v>
      </c>
      <c r="I295" s="3">
        <v>43549</v>
      </c>
      <c r="J295" t="s">
        <v>1153</v>
      </c>
      <c r="K295">
        <v>146</v>
      </c>
      <c r="L295" t="str">
        <f>_xlfn.XLOOKUP(healthcare_messy_data5[[#This Row],[Patient Id]],cleaned_medical!A295:A1294, cleaned_medical!B295:B1294)</f>
        <v>Medication</v>
      </c>
      <c r="M295" s="3">
        <f>_xlfn.XLOOKUP(healthcare_messy_data5[[#This Row],[Patient Id]],cleaned_medical!A295:A1294,cleaned_medical!C295:C1294)</f>
        <v>43549</v>
      </c>
      <c r="N295" t="str">
        <f>_xlfn.XLOOKUP(healthcare_messy_data5[[#This Row],[Patient Id]],cleaned_medical!A295:A1294, cleaned_medical!D295:D1294)</f>
        <v>Dr. Smith</v>
      </c>
      <c r="O295" s="7">
        <f>_xlfn.XLOOKUP(healthcare_messy_data5[[#This Row],[Patient Id]], cleaned_medical!A295:A1294, cleaned_medical!E295:E1294)</f>
        <v>188.89</v>
      </c>
      <c r="P295" t="s">
        <v>1193</v>
      </c>
      <c r="Q295" s="3">
        <v>43549</v>
      </c>
      <c r="R295" s="7">
        <v>183.45</v>
      </c>
      <c r="S295" t="s">
        <v>1197</v>
      </c>
      <c r="T295" s="5" t="s">
        <v>1199</v>
      </c>
    </row>
    <row r="296" spans="2:20" x14ac:dyDescent="0.3">
      <c r="B296" t="s">
        <v>447</v>
      </c>
      <c r="C296" t="s">
        <v>9</v>
      </c>
      <c r="D296" s="2">
        <v>40</v>
      </c>
      <c r="E296" s="2" t="s">
        <v>1260</v>
      </c>
      <c r="F296" t="s">
        <v>10</v>
      </c>
      <c r="G296" t="s">
        <v>16</v>
      </c>
      <c r="H296" t="s">
        <v>1157</v>
      </c>
      <c r="I296" s="3">
        <v>43549</v>
      </c>
      <c r="J296" t="s">
        <v>17</v>
      </c>
      <c r="K296">
        <v>180</v>
      </c>
      <c r="L296" t="str">
        <f>_xlfn.XLOOKUP(healthcare_messy_data5[[#This Row],[Patient Id]],cleaned_medical!A296:A1295, cleaned_medical!B296:B1295)</f>
        <v>Surgery</v>
      </c>
      <c r="M296" s="3">
        <f>_xlfn.XLOOKUP(healthcare_messy_data5[[#This Row],[Patient Id]],cleaned_medical!A296:A1295,cleaned_medical!C296:C1295)</f>
        <v>43549</v>
      </c>
      <c r="N296" t="str">
        <f>_xlfn.XLOOKUP(healthcare_messy_data5[[#This Row],[Patient Id]],cleaned_medical!A296:A1295, cleaned_medical!D296:D1295)</f>
        <v>Dr. Smith</v>
      </c>
      <c r="O296" s="7">
        <f>_xlfn.XLOOKUP(healthcare_messy_data5[[#This Row],[Patient Id]], cleaned_medical!A296:A1295, cleaned_medical!E296:E1295)</f>
        <v>47.59</v>
      </c>
      <c r="P296" t="s">
        <v>1201</v>
      </c>
      <c r="Q296" s="3">
        <v>43549</v>
      </c>
      <c r="R296" s="7">
        <v>56.2</v>
      </c>
      <c r="S296" t="s">
        <v>1195</v>
      </c>
      <c r="T296" s="5" t="s">
        <v>1199</v>
      </c>
    </row>
    <row r="297" spans="2:20" x14ac:dyDescent="0.3">
      <c r="B297" t="s">
        <v>448</v>
      </c>
      <c r="C297" t="s">
        <v>9</v>
      </c>
      <c r="D297" s="2">
        <v>25</v>
      </c>
      <c r="E297" s="2" t="s">
        <v>1259</v>
      </c>
      <c r="F297" t="s">
        <v>15</v>
      </c>
      <c r="G297" t="s">
        <v>16</v>
      </c>
      <c r="H297" t="s">
        <v>1156</v>
      </c>
      <c r="I297" s="3">
        <v>43549</v>
      </c>
      <c r="J297" t="s">
        <v>40</v>
      </c>
      <c r="K297">
        <v>220</v>
      </c>
      <c r="L297" t="str">
        <f>_xlfn.XLOOKUP(healthcare_messy_data5[[#This Row],[Patient Id]],cleaned_medical!A297:A1296, cleaned_medical!B297:B1296)</f>
        <v>Medication</v>
      </c>
      <c r="M297" s="3">
        <f>_xlfn.XLOOKUP(healthcare_messy_data5[[#This Row],[Patient Id]],cleaned_medical!A297:A1296,cleaned_medical!C297:C1296)</f>
        <v>43549</v>
      </c>
      <c r="N297" t="str">
        <f>_xlfn.XLOOKUP(healthcare_messy_data5[[#This Row],[Patient Id]],cleaned_medical!A297:A1296, cleaned_medical!D297:D1296)</f>
        <v>Dr. Lee</v>
      </c>
      <c r="O297" s="7">
        <f>_xlfn.XLOOKUP(healthcare_messy_data5[[#This Row],[Patient Id]], cleaned_medical!A297:A1296, cleaned_medical!E297:E1296)</f>
        <v>80.27</v>
      </c>
      <c r="P297" t="s">
        <v>1198</v>
      </c>
      <c r="Q297" s="3">
        <v>43549</v>
      </c>
      <c r="R297" s="7">
        <v>178.96</v>
      </c>
      <c r="S297" t="s">
        <v>1192</v>
      </c>
      <c r="T297" s="5" t="s">
        <v>1191</v>
      </c>
    </row>
    <row r="298" spans="2:20" x14ac:dyDescent="0.3">
      <c r="B298" t="s">
        <v>449</v>
      </c>
      <c r="C298" t="s">
        <v>124</v>
      </c>
      <c r="D298" s="2">
        <v>35</v>
      </c>
      <c r="E298" s="2" t="s">
        <v>1261</v>
      </c>
      <c r="F298" t="s">
        <v>10</v>
      </c>
      <c r="G298" t="s">
        <v>20</v>
      </c>
      <c r="H298" t="s">
        <v>1154</v>
      </c>
      <c r="I298" s="3">
        <v>43195</v>
      </c>
      <c r="J298" t="s">
        <v>1153</v>
      </c>
      <c r="K298">
        <v>180</v>
      </c>
      <c r="L298" t="str">
        <f>_xlfn.XLOOKUP(healthcare_messy_data5[[#This Row],[Patient Id]],cleaned_medical!A298:A1297, cleaned_medical!B298:B1297)</f>
        <v>Surgery</v>
      </c>
      <c r="M298" s="3">
        <f>_xlfn.XLOOKUP(healthcare_messy_data5[[#This Row],[Patient Id]],cleaned_medical!A298:A1297,cleaned_medical!C298:C1297)</f>
        <v>43195</v>
      </c>
      <c r="N298" t="str">
        <f>_xlfn.XLOOKUP(healthcare_messy_data5[[#This Row],[Patient Id]],cleaned_medical!A298:A1297, cleaned_medical!D298:D1297)</f>
        <v>Dr. Johnson</v>
      </c>
      <c r="O298" s="7">
        <f>_xlfn.XLOOKUP(healthcare_messy_data5[[#This Row],[Patient Id]], cleaned_medical!A298:A1297, cleaned_medical!E298:E1297)</f>
        <v>194.04</v>
      </c>
      <c r="P298" t="s">
        <v>1198</v>
      </c>
      <c r="Q298" s="3">
        <v>43195</v>
      </c>
      <c r="R298" s="7">
        <v>240.87</v>
      </c>
      <c r="S298" t="s">
        <v>1192</v>
      </c>
      <c r="T298" s="5" t="s">
        <v>1191</v>
      </c>
    </row>
    <row r="299" spans="2:20" x14ac:dyDescent="0.3">
      <c r="B299" t="s">
        <v>450</v>
      </c>
      <c r="C299" t="s">
        <v>132</v>
      </c>
      <c r="D299" s="2">
        <v>35</v>
      </c>
      <c r="E299" s="2" t="s">
        <v>1261</v>
      </c>
      <c r="F299" t="s">
        <v>15</v>
      </c>
      <c r="G299" t="s">
        <v>11</v>
      </c>
      <c r="H299" t="s">
        <v>1157</v>
      </c>
      <c r="I299" s="3">
        <v>43195</v>
      </c>
      <c r="J299" t="s">
        <v>21</v>
      </c>
      <c r="K299">
        <v>146</v>
      </c>
      <c r="L299" t="str">
        <f>_xlfn.XLOOKUP(healthcare_messy_data5[[#This Row],[Patient Id]],cleaned_medical!A299:A1298, cleaned_medical!B299:B1298)</f>
        <v>Physiotherapy</v>
      </c>
      <c r="M299" s="3">
        <f>_xlfn.XLOOKUP(healthcare_messy_data5[[#This Row],[Patient Id]],cleaned_medical!A299:A1298,cleaned_medical!C299:C1298)</f>
        <v>43195</v>
      </c>
      <c r="N299" t="str">
        <f>_xlfn.XLOOKUP(healthcare_messy_data5[[#This Row],[Patient Id]],cleaned_medical!A299:A1298, cleaned_medical!D299:D1298)</f>
        <v>Dr. Brown</v>
      </c>
      <c r="O299" s="7">
        <f>_xlfn.XLOOKUP(healthcare_messy_data5[[#This Row],[Patient Id]], cleaned_medical!A299:A1298, cleaned_medical!E299:E1298)</f>
        <v>177.73</v>
      </c>
      <c r="P299" t="s">
        <v>1196</v>
      </c>
      <c r="Q299" s="3">
        <v>43195</v>
      </c>
      <c r="R299" s="7">
        <v>495.87</v>
      </c>
      <c r="S299" t="s">
        <v>1197</v>
      </c>
      <c r="T299" s="5" t="s">
        <v>1191</v>
      </c>
    </row>
    <row r="300" spans="2:20" x14ac:dyDescent="0.3">
      <c r="B300" t="s">
        <v>451</v>
      </c>
      <c r="C300" t="s">
        <v>130</v>
      </c>
      <c r="D300" s="2">
        <v>40</v>
      </c>
      <c r="E300" s="2" t="s">
        <v>1260</v>
      </c>
      <c r="F300" t="s">
        <v>15</v>
      </c>
      <c r="G300" t="s">
        <v>11</v>
      </c>
      <c r="H300" t="s">
        <v>1157</v>
      </c>
      <c r="I300" s="3">
        <v>43800</v>
      </c>
      <c r="J300" t="s">
        <v>1153</v>
      </c>
      <c r="K300">
        <v>180</v>
      </c>
      <c r="L300" t="str">
        <f>_xlfn.XLOOKUP(healthcare_messy_data5[[#This Row],[Patient Id]],cleaned_medical!A300:A1299, cleaned_medical!B300:B1299)</f>
        <v>Lifestyle Modification</v>
      </c>
      <c r="M300" s="3">
        <f>_xlfn.XLOOKUP(healthcare_messy_data5[[#This Row],[Patient Id]],cleaned_medical!A300:A1299,cleaned_medical!C300:C1299)</f>
        <v>43800</v>
      </c>
      <c r="N300" t="str">
        <f>_xlfn.XLOOKUP(healthcare_messy_data5[[#This Row],[Patient Id]],cleaned_medical!A300:A1299, cleaned_medical!D300:D1299)</f>
        <v>Dr. Williams</v>
      </c>
      <c r="O300" s="7">
        <f>_xlfn.XLOOKUP(healthcare_messy_data5[[#This Row],[Patient Id]], cleaned_medical!A300:A1299, cleaned_medical!E300:E1299)</f>
        <v>60.32</v>
      </c>
      <c r="P300" t="s">
        <v>1202</v>
      </c>
      <c r="Q300" s="3">
        <v>43800</v>
      </c>
      <c r="R300" s="7">
        <v>297.38</v>
      </c>
      <c r="S300" t="s">
        <v>1195</v>
      </c>
      <c r="T300" s="5" t="s">
        <v>1194</v>
      </c>
    </row>
    <row r="301" spans="2:20" x14ac:dyDescent="0.3">
      <c r="B301" t="s">
        <v>452</v>
      </c>
      <c r="C301" t="s">
        <v>134</v>
      </c>
      <c r="D301" s="2">
        <v>60</v>
      </c>
      <c r="E301" s="2" t="s">
        <v>1262</v>
      </c>
      <c r="F301" t="s">
        <v>10</v>
      </c>
      <c r="G301" t="s">
        <v>16</v>
      </c>
      <c r="H301" t="s">
        <v>1156</v>
      </c>
      <c r="I301" s="3">
        <v>43549</v>
      </c>
      <c r="J301" t="s">
        <v>40</v>
      </c>
      <c r="K301">
        <v>200</v>
      </c>
      <c r="L301" t="str">
        <f>_xlfn.XLOOKUP(healthcare_messy_data5[[#This Row],[Patient Id]],cleaned_medical!A301:A1300, cleaned_medical!B301:B1300)</f>
        <v>Dietary Changes</v>
      </c>
      <c r="M301" s="3">
        <f>_xlfn.XLOOKUP(healthcare_messy_data5[[#This Row],[Patient Id]],cleaned_medical!A301:A1300,cleaned_medical!C301:C1300)</f>
        <v>43549</v>
      </c>
      <c r="N301" t="str">
        <f>_xlfn.XLOOKUP(healthcare_messy_data5[[#This Row],[Patient Id]],cleaned_medical!A301:A1300, cleaned_medical!D301:D1300)</f>
        <v>Dr. Smith</v>
      </c>
      <c r="O301" s="7">
        <f>_xlfn.XLOOKUP(healthcare_messy_data5[[#This Row],[Patient Id]], cleaned_medical!A301:A1300, cleaned_medical!E301:E1300)</f>
        <v>71.349999999999994</v>
      </c>
      <c r="P301" t="s">
        <v>1201</v>
      </c>
      <c r="Q301" s="3">
        <v>43549</v>
      </c>
      <c r="R301" s="7">
        <v>57.9</v>
      </c>
      <c r="S301" t="s">
        <v>1192</v>
      </c>
      <c r="T301" s="5" t="s">
        <v>1200</v>
      </c>
    </row>
    <row r="302" spans="2:20" x14ac:dyDescent="0.3">
      <c r="B302" t="s">
        <v>453</v>
      </c>
      <c r="C302" t="s">
        <v>124</v>
      </c>
      <c r="D302" s="2">
        <v>46</v>
      </c>
      <c r="E302" s="2" t="s">
        <v>1260</v>
      </c>
      <c r="F302" t="s">
        <v>15</v>
      </c>
      <c r="G302" t="s">
        <v>1272</v>
      </c>
      <c r="H302" t="s">
        <v>1154</v>
      </c>
      <c r="I302" s="3">
        <v>43845</v>
      </c>
      <c r="J302" t="s">
        <v>21</v>
      </c>
      <c r="K302">
        <v>180</v>
      </c>
      <c r="L302" t="str">
        <f>_xlfn.XLOOKUP(healthcare_messy_data5[[#This Row],[Patient Id]],cleaned_medical!A302:A1301, cleaned_medical!B302:B1301)</f>
        <v>Dietary Changes</v>
      </c>
      <c r="M302" s="3">
        <f>_xlfn.XLOOKUP(healthcare_messy_data5[[#This Row],[Patient Id]],cleaned_medical!A302:A1301,cleaned_medical!C302:C1301)</f>
        <v>43845</v>
      </c>
      <c r="N302" t="str">
        <f>_xlfn.XLOOKUP(healthcare_messy_data5[[#This Row],[Patient Id]],cleaned_medical!A302:A1301, cleaned_medical!D302:D1301)</f>
        <v>Dr. Johnson</v>
      </c>
      <c r="O302" s="7">
        <f>_xlfn.XLOOKUP(healthcare_messy_data5[[#This Row],[Patient Id]], cleaned_medical!A302:A1301, cleaned_medical!E302:E1301)</f>
        <v>186.72</v>
      </c>
      <c r="P302" t="s">
        <v>1198</v>
      </c>
      <c r="Q302" s="3">
        <v>43845</v>
      </c>
      <c r="R302" s="7">
        <v>139.08000000000001</v>
      </c>
      <c r="S302" t="s">
        <v>1197</v>
      </c>
      <c r="T302" s="5" t="s">
        <v>1200</v>
      </c>
    </row>
    <row r="303" spans="2:20" x14ac:dyDescent="0.3">
      <c r="B303" t="s">
        <v>454</v>
      </c>
      <c r="C303" t="s">
        <v>122</v>
      </c>
      <c r="D303" s="2">
        <v>46</v>
      </c>
      <c r="E303" s="2" t="s">
        <v>1260</v>
      </c>
      <c r="F303" t="s">
        <v>10</v>
      </c>
      <c r="G303" t="s">
        <v>27</v>
      </c>
      <c r="H303" t="s">
        <v>1154</v>
      </c>
      <c r="I303" s="3">
        <v>43800</v>
      </c>
      <c r="J303" t="s">
        <v>1153</v>
      </c>
      <c r="K303">
        <v>180</v>
      </c>
      <c r="L303" t="str">
        <f>_xlfn.XLOOKUP(healthcare_messy_data5[[#This Row],[Patient Id]],cleaned_medical!A303:A1302, cleaned_medical!B303:B1302)</f>
        <v>Physiotherapy</v>
      </c>
      <c r="M303" s="3">
        <f>_xlfn.XLOOKUP(healthcare_messy_data5[[#This Row],[Patient Id]],cleaned_medical!A303:A1302,cleaned_medical!C303:C1302)</f>
        <v>43800</v>
      </c>
      <c r="N303" t="str">
        <f>_xlfn.XLOOKUP(healthcare_messy_data5[[#This Row],[Patient Id]],cleaned_medical!A303:A1302, cleaned_medical!D303:D1302)</f>
        <v>Dr. Williams</v>
      </c>
      <c r="O303" s="7">
        <f>_xlfn.XLOOKUP(healthcare_messy_data5[[#This Row],[Patient Id]], cleaned_medical!A303:A1302, cleaned_medical!E303:E1302)</f>
        <v>141.07</v>
      </c>
      <c r="P303" t="s">
        <v>1201</v>
      </c>
      <c r="Q303" s="3">
        <v>43800</v>
      </c>
      <c r="R303" s="7">
        <v>408.99</v>
      </c>
      <c r="S303" t="s">
        <v>1195</v>
      </c>
      <c r="T303" s="5" t="s">
        <v>1199</v>
      </c>
    </row>
    <row r="304" spans="2:20" x14ac:dyDescent="0.3">
      <c r="B304" t="s">
        <v>455</v>
      </c>
      <c r="C304" t="s">
        <v>9</v>
      </c>
      <c r="D304" s="2">
        <v>35</v>
      </c>
      <c r="E304" s="2" t="s">
        <v>1261</v>
      </c>
      <c r="F304" t="s">
        <v>15</v>
      </c>
      <c r="G304" t="s">
        <v>1272</v>
      </c>
      <c r="H304" t="s">
        <v>1272</v>
      </c>
      <c r="I304" s="3">
        <v>43845</v>
      </c>
      <c r="J304" t="s">
        <v>17</v>
      </c>
      <c r="K304">
        <v>220</v>
      </c>
      <c r="L304" t="str">
        <f>_xlfn.XLOOKUP(healthcare_messy_data5[[#This Row],[Patient Id]],cleaned_medical!A304:A1303, cleaned_medical!B304:B1303)</f>
        <v>Lifestyle Modification</v>
      </c>
      <c r="M304" s="3">
        <f>_xlfn.XLOOKUP(healthcare_messy_data5[[#This Row],[Patient Id]],cleaned_medical!A304:A1303,cleaned_medical!C304:C1303)</f>
        <v>43845</v>
      </c>
      <c r="N304" t="str">
        <f>_xlfn.XLOOKUP(healthcare_messy_data5[[#This Row],[Patient Id]],cleaned_medical!A304:A1303, cleaned_medical!D304:D1303)</f>
        <v>Dr. Brown</v>
      </c>
      <c r="O304" s="7">
        <f>_xlfn.XLOOKUP(healthcare_messy_data5[[#This Row],[Patient Id]], cleaned_medical!A304:A1303, cleaned_medical!E304:E1303)</f>
        <v>65.44</v>
      </c>
      <c r="P304" t="s">
        <v>1198</v>
      </c>
      <c r="Q304" s="3">
        <v>43845</v>
      </c>
      <c r="R304" s="7">
        <v>410.86</v>
      </c>
      <c r="S304" t="s">
        <v>1195</v>
      </c>
      <c r="T304" s="5" t="s">
        <v>1200</v>
      </c>
    </row>
    <row r="305" spans="2:20" x14ac:dyDescent="0.3">
      <c r="B305" t="s">
        <v>456</v>
      </c>
      <c r="C305" t="s">
        <v>124</v>
      </c>
      <c r="D305" s="2">
        <v>70</v>
      </c>
      <c r="E305" s="2" t="s">
        <v>1262</v>
      </c>
      <c r="F305" t="s">
        <v>10</v>
      </c>
      <c r="G305" t="s">
        <v>1272</v>
      </c>
      <c r="H305" t="s">
        <v>1157</v>
      </c>
      <c r="I305" s="3">
        <v>43195</v>
      </c>
      <c r="J305" t="s">
        <v>12</v>
      </c>
      <c r="K305">
        <v>200</v>
      </c>
      <c r="L305" t="str">
        <f>_xlfn.XLOOKUP(healthcare_messy_data5[[#This Row],[Patient Id]],cleaned_medical!A305:A1304, cleaned_medical!B305:B1304)</f>
        <v>Physiotherapy</v>
      </c>
      <c r="M305" s="3">
        <f>_xlfn.XLOOKUP(healthcare_messy_data5[[#This Row],[Patient Id]],cleaned_medical!A305:A1304,cleaned_medical!C305:C1304)</f>
        <v>43195</v>
      </c>
      <c r="N305" t="str">
        <f>_xlfn.XLOOKUP(healthcare_messy_data5[[#This Row],[Patient Id]],cleaned_medical!A305:A1304, cleaned_medical!D305:D1304)</f>
        <v>Dr. Patel</v>
      </c>
      <c r="O305" s="7">
        <f>_xlfn.XLOOKUP(healthcare_messy_data5[[#This Row],[Patient Id]], cleaned_medical!A305:A1304, cleaned_medical!E305:E1304)</f>
        <v>79.010000000000005</v>
      </c>
      <c r="P305" t="s">
        <v>1196</v>
      </c>
      <c r="Q305" s="3">
        <v>43195</v>
      </c>
      <c r="R305" s="7">
        <v>149.15</v>
      </c>
      <c r="S305" t="s">
        <v>1197</v>
      </c>
      <c r="T305" s="5" t="s">
        <v>1194</v>
      </c>
    </row>
    <row r="306" spans="2:20" x14ac:dyDescent="0.3">
      <c r="B306" t="s">
        <v>457</v>
      </c>
      <c r="C306" t="s">
        <v>130</v>
      </c>
      <c r="D306" s="2">
        <v>70</v>
      </c>
      <c r="E306" s="2" t="s">
        <v>1262</v>
      </c>
      <c r="F306" t="s">
        <v>15</v>
      </c>
      <c r="G306" t="s">
        <v>16</v>
      </c>
      <c r="H306" t="s">
        <v>1154</v>
      </c>
      <c r="I306" s="3">
        <v>43800</v>
      </c>
      <c r="J306" t="s">
        <v>12</v>
      </c>
      <c r="K306">
        <v>200</v>
      </c>
      <c r="L306" t="str">
        <f>_xlfn.XLOOKUP(healthcare_messy_data5[[#This Row],[Patient Id]],cleaned_medical!A306:A1305, cleaned_medical!B306:B1305)</f>
        <v>Surgery</v>
      </c>
      <c r="M306" s="3">
        <f>_xlfn.XLOOKUP(healthcare_messy_data5[[#This Row],[Patient Id]],cleaned_medical!A306:A1305,cleaned_medical!C306:C1305)</f>
        <v>43800</v>
      </c>
      <c r="N306" t="str">
        <f>_xlfn.XLOOKUP(healthcare_messy_data5[[#This Row],[Patient Id]],cleaned_medical!A306:A1305, cleaned_medical!D306:D1305)</f>
        <v>Dr. Smith</v>
      </c>
      <c r="O306" s="7">
        <f>_xlfn.XLOOKUP(healthcare_messy_data5[[#This Row],[Patient Id]], cleaned_medical!A306:A1305, cleaned_medical!E306:E1305)</f>
        <v>104.58</v>
      </c>
      <c r="P306" t="s">
        <v>1196</v>
      </c>
      <c r="Q306" s="3">
        <v>43800</v>
      </c>
      <c r="R306" s="7">
        <v>225.03</v>
      </c>
      <c r="S306" t="s">
        <v>1195</v>
      </c>
      <c r="T306" s="5" t="s">
        <v>1199</v>
      </c>
    </row>
    <row r="307" spans="2:20" x14ac:dyDescent="0.3">
      <c r="B307" t="s">
        <v>458</v>
      </c>
      <c r="C307" t="s">
        <v>9</v>
      </c>
      <c r="D307" s="2">
        <v>40</v>
      </c>
      <c r="E307" s="2" t="s">
        <v>1260</v>
      </c>
      <c r="F307" t="s">
        <v>10</v>
      </c>
      <c r="G307" t="s">
        <v>16</v>
      </c>
      <c r="H307" t="s">
        <v>1154</v>
      </c>
      <c r="I307" s="3">
        <v>43800</v>
      </c>
      <c r="J307" t="s">
        <v>17</v>
      </c>
      <c r="K307">
        <v>180</v>
      </c>
      <c r="L307" t="str">
        <f>_xlfn.XLOOKUP(healthcare_messy_data5[[#This Row],[Patient Id]],cleaned_medical!A307:A1306, cleaned_medical!B307:B1306)</f>
        <v>Lifestyle Modification</v>
      </c>
      <c r="M307" s="3">
        <f>_xlfn.XLOOKUP(healthcare_messy_data5[[#This Row],[Patient Id]],cleaned_medical!A307:A1306,cleaned_medical!C307:C1306)</f>
        <v>43800</v>
      </c>
      <c r="N307" t="str">
        <f>_xlfn.XLOOKUP(healthcare_messy_data5[[#This Row],[Patient Id]],cleaned_medical!A307:A1306, cleaned_medical!D307:D1306)</f>
        <v>Dr. Williams</v>
      </c>
      <c r="O307" s="7">
        <f>_xlfn.XLOOKUP(healthcare_messy_data5[[#This Row],[Patient Id]], cleaned_medical!A307:A1306, cleaned_medical!E307:E1306)</f>
        <v>137.47999999999999</v>
      </c>
      <c r="P307" t="s">
        <v>1196</v>
      </c>
      <c r="Q307" s="3">
        <v>43800</v>
      </c>
      <c r="R307" s="7">
        <v>129.29</v>
      </c>
      <c r="S307" t="s">
        <v>1195</v>
      </c>
      <c r="T307" s="5" t="s">
        <v>1199</v>
      </c>
    </row>
    <row r="308" spans="2:20" x14ac:dyDescent="0.3">
      <c r="B308" t="s">
        <v>459</v>
      </c>
      <c r="C308" t="s">
        <v>126</v>
      </c>
      <c r="D308" s="2">
        <v>46</v>
      </c>
      <c r="E308" s="2" t="s">
        <v>1260</v>
      </c>
      <c r="F308" t="s">
        <v>15</v>
      </c>
      <c r="G308" t="s">
        <v>16</v>
      </c>
      <c r="H308" t="s">
        <v>1155</v>
      </c>
      <c r="I308" s="3">
        <v>43881</v>
      </c>
      <c r="J308" t="s">
        <v>12</v>
      </c>
      <c r="K308">
        <v>220</v>
      </c>
      <c r="L308" t="str">
        <f>_xlfn.XLOOKUP(healthcare_messy_data5[[#This Row],[Patient Id]],cleaned_medical!A308:A1307, cleaned_medical!B308:B1307)</f>
        <v>Lifestyle Modification</v>
      </c>
      <c r="M308" s="3">
        <f>_xlfn.XLOOKUP(healthcare_messy_data5[[#This Row],[Patient Id]],cleaned_medical!A308:A1307,cleaned_medical!C308:C1307)</f>
        <v>43881</v>
      </c>
      <c r="N308" t="str">
        <f>_xlfn.XLOOKUP(healthcare_messy_data5[[#This Row],[Patient Id]],cleaned_medical!A308:A1307, cleaned_medical!D308:D1307)</f>
        <v>Dr. Smith</v>
      </c>
      <c r="O308" s="7">
        <f>_xlfn.XLOOKUP(healthcare_messy_data5[[#This Row],[Patient Id]], cleaned_medical!A308:A1307, cleaned_medical!E308:E1307)</f>
        <v>36.520000000000003</v>
      </c>
      <c r="P308" t="s">
        <v>1202</v>
      </c>
      <c r="Q308" s="3">
        <v>43881</v>
      </c>
      <c r="R308" s="7">
        <v>204.63</v>
      </c>
      <c r="S308" t="s">
        <v>1192</v>
      </c>
      <c r="T308" s="5" t="s">
        <v>1194</v>
      </c>
    </row>
    <row r="309" spans="2:20" x14ac:dyDescent="0.3">
      <c r="B309" t="s">
        <v>460</v>
      </c>
      <c r="C309" t="s">
        <v>124</v>
      </c>
      <c r="D309" s="2">
        <v>35</v>
      </c>
      <c r="E309" s="2" t="s">
        <v>1261</v>
      </c>
      <c r="F309" t="s">
        <v>15</v>
      </c>
      <c r="G309" t="s">
        <v>20</v>
      </c>
      <c r="H309" t="s">
        <v>1155</v>
      </c>
      <c r="I309" s="3">
        <v>43195</v>
      </c>
      <c r="J309" t="s">
        <v>12</v>
      </c>
      <c r="K309">
        <v>180</v>
      </c>
      <c r="L309" t="str">
        <f>_xlfn.XLOOKUP(healthcare_messy_data5[[#This Row],[Patient Id]],cleaned_medical!A309:A1308, cleaned_medical!B309:B1308)</f>
        <v>Physiotherapy</v>
      </c>
      <c r="M309" s="3">
        <f>_xlfn.XLOOKUP(healthcare_messy_data5[[#This Row],[Patient Id]],cleaned_medical!A309:A1308,cleaned_medical!C309:C1308)</f>
        <v>43195</v>
      </c>
      <c r="N309" t="str">
        <f>_xlfn.XLOOKUP(healthcare_messy_data5[[#This Row],[Patient Id]],cleaned_medical!A309:A1308, cleaned_medical!D309:D1308)</f>
        <v>Dr. Lee</v>
      </c>
      <c r="O309" s="7">
        <f>_xlfn.XLOOKUP(healthcare_messy_data5[[#This Row],[Patient Id]], cleaned_medical!A309:A1308, cleaned_medical!E309:E1308)</f>
        <v>31.82</v>
      </c>
      <c r="P309" t="s">
        <v>1193</v>
      </c>
      <c r="Q309" s="3">
        <v>43195</v>
      </c>
      <c r="R309" s="7">
        <v>163.27000000000001</v>
      </c>
      <c r="S309" t="s">
        <v>1197</v>
      </c>
      <c r="T309" s="5" t="s">
        <v>1194</v>
      </c>
    </row>
    <row r="310" spans="2:20" x14ac:dyDescent="0.3">
      <c r="B310" t="s">
        <v>461</v>
      </c>
      <c r="C310" t="s">
        <v>120</v>
      </c>
      <c r="D310" s="2">
        <v>60</v>
      </c>
      <c r="E310" s="2" t="s">
        <v>1262</v>
      </c>
      <c r="F310" t="s">
        <v>15</v>
      </c>
      <c r="G310" t="s">
        <v>1272</v>
      </c>
      <c r="H310" t="s">
        <v>1154</v>
      </c>
      <c r="I310" s="3">
        <v>43195</v>
      </c>
      <c r="J310" t="s">
        <v>17</v>
      </c>
      <c r="K310">
        <v>180</v>
      </c>
      <c r="L310" t="str">
        <f>_xlfn.XLOOKUP(healthcare_messy_data5[[#This Row],[Patient Id]],cleaned_medical!A310:A1309, cleaned_medical!B310:B1309)</f>
        <v>Medication</v>
      </c>
      <c r="M310" s="3">
        <f>_xlfn.XLOOKUP(healthcare_messy_data5[[#This Row],[Patient Id]],cleaned_medical!A310:A1309,cleaned_medical!C310:C1309)</f>
        <v>43195</v>
      </c>
      <c r="N310" t="str">
        <f>_xlfn.XLOOKUP(healthcare_messy_data5[[#This Row],[Patient Id]],cleaned_medical!A310:A1309, cleaned_medical!D310:D1309)</f>
        <v>Dr. Patel</v>
      </c>
      <c r="O310" s="7">
        <f>_xlfn.XLOOKUP(healthcare_messy_data5[[#This Row],[Patient Id]], cleaned_medical!A310:A1309, cleaned_medical!E310:E1309)</f>
        <v>132.63</v>
      </c>
      <c r="P310" t="s">
        <v>1202</v>
      </c>
      <c r="Q310" s="3">
        <v>43195</v>
      </c>
      <c r="R310" s="7">
        <v>362.49</v>
      </c>
      <c r="S310" t="s">
        <v>1197</v>
      </c>
      <c r="T310" s="5" t="s">
        <v>1191</v>
      </c>
    </row>
    <row r="311" spans="2:20" x14ac:dyDescent="0.3">
      <c r="B311" t="s">
        <v>462</v>
      </c>
      <c r="C311" t="s">
        <v>9</v>
      </c>
      <c r="D311" s="2">
        <v>46</v>
      </c>
      <c r="E311" s="2" t="s">
        <v>1260</v>
      </c>
      <c r="F311" t="s">
        <v>15</v>
      </c>
      <c r="G311" t="s">
        <v>11</v>
      </c>
      <c r="H311" t="s">
        <v>1272</v>
      </c>
      <c r="I311" s="3">
        <v>43800</v>
      </c>
      <c r="J311" t="s">
        <v>17</v>
      </c>
      <c r="K311">
        <v>146</v>
      </c>
      <c r="L311" t="str">
        <f>_xlfn.XLOOKUP(healthcare_messy_data5[[#This Row],[Patient Id]],cleaned_medical!A311:A1310, cleaned_medical!B311:B1310)</f>
        <v>Medication</v>
      </c>
      <c r="M311" s="3">
        <f>_xlfn.XLOOKUP(healthcare_messy_data5[[#This Row],[Patient Id]],cleaned_medical!A311:A1310,cleaned_medical!C311:C1310)</f>
        <v>43800</v>
      </c>
      <c r="N311" t="str">
        <f>_xlfn.XLOOKUP(healthcare_messy_data5[[#This Row],[Patient Id]],cleaned_medical!A311:A1310, cleaned_medical!D311:D1310)</f>
        <v>Dr. Williams</v>
      </c>
      <c r="O311" s="7">
        <f>_xlfn.XLOOKUP(healthcare_messy_data5[[#This Row],[Patient Id]], cleaned_medical!A311:A1310, cleaned_medical!E311:E1310)</f>
        <v>62.53</v>
      </c>
      <c r="P311" t="s">
        <v>1202</v>
      </c>
      <c r="Q311" s="3">
        <v>43800</v>
      </c>
      <c r="R311" s="7">
        <v>255.89</v>
      </c>
      <c r="S311" t="s">
        <v>1197</v>
      </c>
      <c r="T311" s="5" t="s">
        <v>1199</v>
      </c>
    </row>
    <row r="312" spans="2:20" x14ac:dyDescent="0.3">
      <c r="B312" t="s">
        <v>463</v>
      </c>
      <c r="C312" t="s">
        <v>130</v>
      </c>
      <c r="D312" s="2">
        <v>35</v>
      </c>
      <c r="E312" s="2" t="s">
        <v>1261</v>
      </c>
      <c r="F312" t="s">
        <v>15</v>
      </c>
      <c r="G312" t="s">
        <v>27</v>
      </c>
      <c r="H312" t="s">
        <v>1154</v>
      </c>
      <c r="I312" s="3">
        <v>43195</v>
      </c>
      <c r="J312" t="s">
        <v>1153</v>
      </c>
      <c r="K312">
        <v>146</v>
      </c>
      <c r="L312" t="str">
        <f>_xlfn.XLOOKUP(healthcare_messy_data5[[#This Row],[Patient Id]],cleaned_medical!A312:A1311, cleaned_medical!B312:B1311)</f>
        <v>Lifestyle Modification</v>
      </c>
      <c r="M312" s="3">
        <f>_xlfn.XLOOKUP(healthcare_messy_data5[[#This Row],[Patient Id]],cleaned_medical!A312:A1311,cleaned_medical!C312:C1311)</f>
        <v>43195</v>
      </c>
      <c r="N312" t="str">
        <f>_xlfn.XLOOKUP(healthcare_messy_data5[[#This Row],[Patient Id]],cleaned_medical!A312:A1311, cleaned_medical!D312:D1311)</f>
        <v>Dr. Smith</v>
      </c>
      <c r="O312" s="7">
        <f>_xlfn.XLOOKUP(healthcare_messy_data5[[#This Row],[Patient Id]], cleaned_medical!A312:A1311, cleaned_medical!E312:E1311)</f>
        <v>110.72</v>
      </c>
      <c r="P312" t="s">
        <v>1167</v>
      </c>
      <c r="Q312" s="3">
        <v>43195</v>
      </c>
      <c r="R312" s="7">
        <v>394.23</v>
      </c>
      <c r="S312" t="s">
        <v>1197</v>
      </c>
      <c r="T312" s="5" t="s">
        <v>1200</v>
      </c>
    </row>
    <row r="313" spans="2:20" x14ac:dyDescent="0.3">
      <c r="B313" t="s">
        <v>464</v>
      </c>
      <c r="C313" t="s">
        <v>303</v>
      </c>
      <c r="D313" s="2">
        <v>35</v>
      </c>
      <c r="E313" s="2" t="s">
        <v>1261</v>
      </c>
      <c r="F313" t="s">
        <v>15</v>
      </c>
      <c r="G313" t="s">
        <v>20</v>
      </c>
      <c r="H313" t="s">
        <v>1156</v>
      </c>
      <c r="I313" s="3">
        <v>43800</v>
      </c>
      <c r="J313" t="s">
        <v>1153</v>
      </c>
      <c r="K313">
        <v>220</v>
      </c>
      <c r="L313" t="str">
        <f>_xlfn.XLOOKUP(healthcare_messy_data5[[#This Row],[Patient Id]],cleaned_medical!A313:A1312, cleaned_medical!B313:B1312)</f>
        <v>Dietary Changes</v>
      </c>
      <c r="M313" s="3">
        <f>_xlfn.XLOOKUP(healthcare_messy_data5[[#This Row],[Patient Id]],cleaned_medical!A313:A1312,cleaned_medical!C313:C1312)</f>
        <v>43800</v>
      </c>
      <c r="N313" t="str">
        <f>_xlfn.XLOOKUP(healthcare_messy_data5[[#This Row],[Patient Id]],cleaned_medical!A313:A1312, cleaned_medical!D313:D1312)</f>
        <v>Dr. Williams</v>
      </c>
      <c r="O313" s="7">
        <f>_xlfn.XLOOKUP(healthcare_messy_data5[[#This Row],[Patient Id]], cleaned_medical!A313:A1312, cleaned_medical!E313:E1312)</f>
        <v>122.84</v>
      </c>
      <c r="P313" t="s">
        <v>1196</v>
      </c>
      <c r="Q313" s="3">
        <v>43800</v>
      </c>
      <c r="R313" s="7">
        <v>421.11</v>
      </c>
      <c r="S313" t="s">
        <v>1192</v>
      </c>
      <c r="T313" s="5" t="s">
        <v>1200</v>
      </c>
    </row>
    <row r="314" spans="2:20" x14ac:dyDescent="0.3">
      <c r="B314" t="s">
        <v>465</v>
      </c>
      <c r="C314" t="s">
        <v>134</v>
      </c>
      <c r="D314" s="2">
        <v>25</v>
      </c>
      <c r="E314" s="2" t="s">
        <v>1259</v>
      </c>
      <c r="F314" t="s">
        <v>15</v>
      </c>
      <c r="G314" t="s">
        <v>11</v>
      </c>
      <c r="H314" t="s">
        <v>1157</v>
      </c>
      <c r="I314" s="3">
        <v>43881</v>
      </c>
      <c r="J314" t="s">
        <v>17</v>
      </c>
      <c r="K314">
        <v>160</v>
      </c>
      <c r="L314" t="str">
        <f>_xlfn.XLOOKUP(healthcare_messy_data5[[#This Row],[Patient Id]],cleaned_medical!A314:A1313, cleaned_medical!B314:B1313)</f>
        <v>Physiotherapy</v>
      </c>
      <c r="M314" s="3">
        <f>_xlfn.XLOOKUP(healthcare_messy_data5[[#This Row],[Patient Id]],cleaned_medical!A314:A1313,cleaned_medical!C314:C1313)</f>
        <v>43881</v>
      </c>
      <c r="N314" t="str">
        <f>_xlfn.XLOOKUP(healthcare_messy_data5[[#This Row],[Patient Id]],cleaned_medical!A314:A1313, cleaned_medical!D314:D1313)</f>
        <v>Dr. Patel</v>
      </c>
      <c r="O314" s="7">
        <f>_xlfn.XLOOKUP(healthcare_messy_data5[[#This Row],[Patient Id]], cleaned_medical!A314:A1313, cleaned_medical!E314:E1313)</f>
        <v>154.78</v>
      </c>
      <c r="P314" t="s">
        <v>1193</v>
      </c>
      <c r="Q314" s="3">
        <v>43881</v>
      </c>
      <c r="R314" s="7">
        <v>486.5</v>
      </c>
      <c r="S314" t="s">
        <v>1197</v>
      </c>
      <c r="T314" s="5" t="s">
        <v>1200</v>
      </c>
    </row>
    <row r="315" spans="2:20" x14ac:dyDescent="0.3">
      <c r="B315" t="s">
        <v>466</v>
      </c>
      <c r="C315" t="s">
        <v>299</v>
      </c>
      <c r="D315" s="2">
        <v>60</v>
      </c>
      <c r="E315" s="2" t="s">
        <v>1262</v>
      </c>
      <c r="F315" t="s">
        <v>15</v>
      </c>
      <c r="G315" t="s">
        <v>1272</v>
      </c>
      <c r="H315" t="s">
        <v>1272</v>
      </c>
      <c r="I315" s="3">
        <v>43800</v>
      </c>
      <c r="J315" t="s">
        <v>40</v>
      </c>
      <c r="K315">
        <v>146</v>
      </c>
      <c r="L315" t="str">
        <f>_xlfn.XLOOKUP(healthcare_messy_data5[[#This Row],[Patient Id]],cleaned_medical!A315:A1314, cleaned_medical!B315:B1314)</f>
        <v>Surgery</v>
      </c>
      <c r="M315" s="3">
        <f>_xlfn.XLOOKUP(healthcare_messy_data5[[#This Row],[Patient Id]],cleaned_medical!A315:A1314,cleaned_medical!C315:C1314)</f>
        <v>43800</v>
      </c>
      <c r="N315" t="str">
        <f>_xlfn.XLOOKUP(healthcare_messy_data5[[#This Row],[Patient Id]],cleaned_medical!A315:A1314, cleaned_medical!D315:D1314)</f>
        <v>Dr. Patel</v>
      </c>
      <c r="O315" s="7">
        <f>_xlfn.XLOOKUP(healthcare_messy_data5[[#This Row],[Patient Id]], cleaned_medical!A315:A1314, cleaned_medical!E315:E1314)</f>
        <v>94.38</v>
      </c>
      <c r="P315" t="s">
        <v>1196</v>
      </c>
      <c r="Q315" s="3">
        <v>43800</v>
      </c>
      <c r="R315" s="7">
        <v>179.13</v>
      </c>
      <c r="S315" t="s">
        <v>1192</v>
      </c>
      <c r="T315" s="5" t="s">
        <v>1200</v>
      </c>
    </row>
    <row r="316" spans="2:20" x14ac:dyDescent="0.3">
      <c r="B316" t="s">
        <v>467</v>
      </c>
      <c r="C316" t="s">
        <v>132</v>
      </c>
      <c r="D316" s="2">
        <v>25</v>
      </c>
      <c r="E316" s="2" t="s">
        <v>1259</v>
      </c>
      <c r="F316" t="s">
        <v>15</v>
      </c>
      <c r="G316" t="s">
        <v>16</v>
      </c>
      <c r="H316" t="s">
        <v>1156</v>
      </c>
      <c r="I316" s="3">
        <v>43195</v>
      </c>
      <c r="J316" t="s">
        <v>12</v>
      </c>
      <c r="K316">
        <v>160</v>
      </c>
      <c r="L316" t="str">
        <f>_xlfn.XLOOKUP(healthcare_messy_data5[[#This Row],[Patient Id]],cleaned_medical!A316:A1315, cleaned_medical!B316:B1315)</f>
        <v>Physiotherapy</v>
      </c>
      <c r="M316" s="3">
        <f>_xlfn.XLOOKUP(healthcare_messy_data5[[#This Row],[Patient Id]],cleaned_medical!A316:A1315,cleaned_medical!C316:C1315)</f>
        <v>43195</v>
      </c>
      <c r="N316" t="str">
        <f>_xlfn.XLOOKUP(healthcare_messy_data5[[#This Row],[Patient Id]],cleaned_medical!A316:A1315, cleaned_medical!D316:D1315)</f>
        <v>Dr. Patel</v>
      </c>
      <c r="O316" s="7">
        <f>_xlfn.XLOOKUP(healthcare_messy_data5[[#This Row],[Patient Id]], cleaned_medical!A316:A1315, cleaned_medical!E316:E1315)</f>
        <v>93.33</v>
      </c>
      <c r="P316" t="s">
        <v>1196</v>
      </c>
      <c r="Q316" s="3">
        <v>43195</v>
      </c>
      <c r="R316" s="7">
        <v>145.33000000000001</v>
      </c>
      <c r="S316" t="s">
        <v>1197</v>
      </c>
      <c r="T316" s="5" t="s">
        <v>1199</v>
      </c>
    </row>
    <row r="317" spans="2:20" x14ac:dyDescent="0.3">
      <c r="B317" t="s">
        <v>468</v>
      </c>
      <c r="C317" t="s">
        <v>299</v>
      </c>
      <c r="D317" s="2">
        <v>40</v>
      </c>
      <c r="E317" s="2" t="s">
        <v>1260</v>
      </c>
      <c r="F317" t="s">
        <v>15</v>
      </c>
      <c r="G317" t="s">
        <v>1272</v>
      </c>
      <c r="H317" t="s">
        <v>1272</v>
      </c>
      <c r="I317" s="3">
        <v>43195</v>
      </c>
      <c r="J317" t="s">
        <v>1153</v>
      </c>
      <c r="K317">
        <v>200</v>
      </c>
      <c r="L317" t="str">
        <f>_xlfn.XLOOKUP(healthcare_messy_data5[[#This Row],[Patient Id]],cleaned_medical!A317:A1316, cleaned_medical!B317:B1316)</f>
        <v>Dietary Changes</v>
      </c>
      <c r="M317" s="3">
        <f>_xlfn.XLOOKUP(healthcare_messy_data5[[#This Row],[Patient Id]],cleaned_medical!A317:A1316,cleaned_medical!C317:C1316)</f>
        <v>43195</v>
      </c>
      <c r="N317" t="str">
        <f>_xlfn.XLOOKUP(healthcare_messy_data5[[#This Row],[Patient Id]],cleaned_medical!A317:A1316, cleaned_medical!D317:D1316)</f>
        <v>Dr. Smith</v>
      </c>
      <c r="O317" s="7">
        <f>_xlfn.XLOOKUP(healthcare_messy_data5[[#This Row],[Patient Id]], cleaned_medical!A317:A1316, cleaned_medical!E317:E1316)</f>
        <v>152.06</v>
      </c>
      <c r="P317" t="s">
        <v>1167</v>
      </c>
      <c r="Q317" s="3">
        <v>43195</v>
      </c>
      <c r="R317" s="7">
        <v>141.87</v>
      </c>
      <c r="S317" t="s">
        <v>1195</v>
      </c>
      <c r="T317" s="5" t="s">
        <v>1200</v>
      </c>
    </row>
    <row r="318" spans="2:20" x14ac:dyDescent="0.3">
      <c r="B318" t="s">
        <v>469</v>
      </c>
      <c r="C318" t="s">
        <v>130</v>
      </c>
      <c r="D318" s="2">
        <v>25</v>
      </c>
      <c r="E318" s="2" t="s">
        <v>1259</v>
      </c>
      <c r="F318" t="s">
        <v>15</v>
      </c>
      <c r="G318" t="s">
        <v>27</v>
      </c>
      <c r="H318" t="s">
        <v>1156</v>
      </c>
      <c r="I318" s="3">
        <v>43800</v>
      </c>
      <c r="J318" t="s">
        <v>12</v>
      </c>
      <c r="K318">
        <v>146</v>
      </c>
      <c r="L318" t="str">
        <f>_xlfn.XLOOKUP(healthcare_messy_data5[[#This Row],[Patient Id]],cleaned_medical!A318:A1317, cleaned_medical!B318:B1317)</f>
        <v>Physiotherapy</v>
      </c>
      <c r="M318" s="3">
        <f>_xlfn.XLOOKUP(healthcare_messy_data5[[#This Row],[Patient Id]],cleaned_medical!A318:A1317,cleaned_medical!C318:C1317)</f>
        <v>43800</v>
      </c>
      <c r="N318" t="str">
        <f>_xlfn.XLOOKUP(healthcare_messy_data5[[#This Row],[Patient Id]],cleaned_medical!A318:A1317, cleaned_medical!D318:D1317)</f>
        <v>Dr. Patel</v>
      </c>
      <c r="O318" s="7">
        <f>_xlfn.XLOOKUP(healthcare_messy_data5[[#This Row],[Patient Id]], cleaned_medical!A318:A1317, cleaned_medical!E318:E1317)</f>
        <v>38.68</v>
      </c>
      <c r="P318" t="s">
        <v>1167</v>
      </c>
      <c r="Q318" s="3">
        <v>43800</v>
      </c>
      <c r="R318" s="7">
        <v>206.61</v>
      </c>
      <c r="S318" t="s">
        <v>1195</v>
      </c>
      <c r="T318" s="5" t="s">
        <v>1199</v>
      </c>
    </row>
    <row r="319" spans="2:20" x14ac:dyDescent="0.3">
      <c r="B319" t="s">
        <v>470</v>
      </c>
      <c r="C319" t="s">
        <v>122</v>
      </c>
      <c r="D319" s="2">
        <v>25</v>
      </c>
      <c r="E319" s="2" t="s">
        <v>1259</v>
      </c>
      <c r="F319" t="s">
        <v>15</v>
      </c>
      <c r="G319" t="s">
        <v>20</v>
      </c>
      <c r="H319" t="s">
        <v>1157</v>
      </c>
      <c r="I319" s="3">
        <v>43800</v>
      </c>
      <c r="J319" t="s">
        <v>21</v>
      </c>
      <c r="K319">
        <v>146</v>
      </c>
      <c r="L319" t="str">
        <f>_xlfn.XLOOKUP(healthcare_messy_data5[[#This Row],[Patient Id]],cleaned_medical!A319:A1318, cleaned_medical!B319:B1318)</f>
        <v>Physiotherapy</v>
      </c>
      <c r="M319" s="3">
        <f>_xlfn.XLOOKUP(healthcare_messy_data5[[#This Row],[Patient Id]],cleaned_medical!A319:A1318,cleaned_medical!C319:C1318)</f>
        <v>43800</v>
      </c>
      <c r="N319" t="str">
        <f>_xlfn.XLOOKUP(healthcare_messy_data5[[#This Row],[Patient Id]],cleaned_medical!A319:A1318, cleaned_medical!D319:D1318)</f>
        <v>Dr. Williams</v>
      </c>
      <c r="O319" s="7">
        <f>_xlfn.XLOOKUP(healthcare_messy_data5[[#This Row],[Patient Id]], cleaned_medical!A319:A1318, cleaned_medical!E319:E1318)</f>
        <v>119.25</v>
      </c>
      <c r="P319" t="s">
        <v>1198</v>
      </c>
      <c r="Q319" s="3">
        <v>43800</v>
      </c>
      <c r="R319" s="7">
        <v>301.8</v>
      </c>
      <c r="S319" t="s">
        <v>1197</v>
      </c>
      <c r="T319" s="5" t="s">
        <v>1191</v>
      </c>
    </row>
    <row r="320" spans="2:20" x14ac:dyDescent="0.3">
      <c r="B320" t="s">
        <v>471</v>
      </c>
      <c r="C320" t="s">
        <v>122</v>
      </c>
      <c r="D320" s="2">
        <v>46</v>
      </c>
      <c r="E320" s="2" t="s">
        <v>1260</v>
      </c>
      <c r="F320" t="s">
        <v>15</v>
      </c>
      <c r="G320" t="s">
        <v>20</v>
      </c>
      <c r="H320" t="s">
        <v>1157</v>
      </c>
      <c r="I320" s="3">
        <v>43800</v>
      </c>
      <c r="J320" t="s">
        <v>17</v>
      </c>
      <c r="K320">
        <v>220</v>
      </c>
      <c r="L320" t="str">
        <f>_xlfn.XLOOKUP(healthcare_messy_data5[[#This Row],[Patient Id]],cleaned_medical!A320:A1319, cleaned_medical!B320:B1319)</f>
        <v>Physiotherapy</v>
      </c>
      <c r="M320" s="3">
        <f>_xlfn.XLOOKUP(healthcare_messy_data5[[#This Row],[Patient Id]],cleaned_medical!A320:A1319,cleaned_medical!C320:C1319)</f>
        <v>43800</v>
      </c>
      <c r="N320" t="str">
        <f>_xlfn.XLOOKUP(healthcare_messy_data5[[#This Row],[Patient Id]],cleaned_medical!A320:A1319, cleaned_medical!D320:D1319)</f>
        <v>Dr. Brown</v>
      </c>
      <c r="O320" s="7">
        <f>_xlfn.XLOOKUP(healthcare_messy_data5[[#This Row],[Patient Id]], cleaned_medical!A320:A1319, cleaned_medical!E320:E1319)</f>
        <v>196.91</v>
      </c>
      <c r="P320" t="s">
        <v>1201</v>
      </c>
      <c r="Q320" s="3">
        <v>43800</v>
      </c>
      <c r="R320" s="7">
        <v>235.27</v>
      </c>
      <c r="S320" t="s">
        <v>1192</v>
      </c>
      <c r="T320" s="5" t="s">
        <v>1199</v>
      </c>
    </row>
    <row r="321" spans="2:20" x14ac:dyDescent="0.3">
      <c r="B321" t="s">
        <v>472</v>
      </c>
      <c r="C321" t="s">
        <v>303</v>
      </c>
      <c r="D321" s="2">
        <v>70</v>
      </c>
      <c r="E321" s="2" t="s">
        <v>1262</v>
      </c>
      <c r="F321" t="s">
        <v>10</v>
      </c>
      <c r="G321" t="s">
        <v>27</v>
      </c>
      <c r="H321" t="s">
        <v>1155</v>
      </c>
      <c r="I321" s="3">
        <v>43549</v>
      </c>
      <c r="J321" t="s">
        <v>40</v>
      </c>
      <c r="K321">
        <v>160</v>
      </c>
      <c r="L321" t="str">
        <f>_xlfn.XLOOKUP(healthcare_messy_data5[[#This Row],[Patient Id]],cleaned_medical!A321:A1320, cleaned_medical!B321:B1320)</f>
        <v>Surgery</v>
      </c>
      <c r="M321" s="3">
        <f>_xlfn.XLOOKUP(healthcare_messy_data5[[#This Row],[Patient Id]],cleaned_medical!A321:A1320,cleaned_medical!C321:C1320)</f>
        <v>43549</v>
      </c>
      <c r="N321" t="str">
        <f>_xlfn.XLOOKUP(healthcare_messy_data5[[#This Row],[Patient Id]],cleaned_medical!A321:A1320, cleaned_medical!D321:D1320)</f>
        <v>Dr. Patel</v>
      </c>
      <c r="O321" s="7">
        <f>_xlfn.XLOOKUP(healthcare_messy_data5[[#This Row],[Patient Id]], cleaned_medical!A321:A1320, cleaned_medical!E321:E1320)</f>
        <v>120.12</v>
      </c>
      <c r="P321" t="s">
        <v>1201</v>
      </c>
      <c r="Q321" s="3">
        <v>43549</v>
      </c>
      <c r="R321" s="7">
        <v>128.6</v>
      </c>
      <c r="S321" t="s">
        <v>1197</v>
      </c>
      <c r="T321" s="5" t="s">
        <v>1194</v>
      </c>
    </row>
    <row r="322" spans="2:20" x14ac:dyDescent="0.3">
      <c r="B322" t="s">
        <v>473</v>
      </c>
      <c r="C322" t="s">
        <v>132</v>
      </c>
      <c r="D322" s="2">
        <v>35</v>
      </c>
      <c r="E322" s="2" t="s">
        <v>1261</v>
      </c>
      <c r="F322" t="s">
        <v>15</v>
      </c>
      <c r="G322" t="s">
        <v>11</v>
      </c>
      <c r="H322" t="s">
        <v>1156</v>
      </c>
      <c r="I322" s="3">
        <v>43195</v>
      </c>
      <c r="J322" t="s">
        <v>21</v>
      </c>
      <c r="K322">
        <v>146</v>
      </c>
      <c r="L322" t="str">
        <f>_xlfn.XLOOKUP(healthcare_messy_data5[[#This Row],[Patient Id]],cleaned_medical!A322:A1321, cleaned_medical!B322:B1321)</f>
        <v>Counseling</v>
      </c>
      <c r="M322" s="3">
        <f>_xlfn.XLOOKUP(healthcare_messy_data5[[#This Row],[Patient Id]],cleaned_medical!A322:A1321,cleaned_medical!C322:C1321)</f>
        <v>43195</v>
      </c>
      <c r="N322" t="str">
        <f>_xlfn.XLOOKUP(healthcare_messy_data5[[#This Row],[Patient Id]],cleaned_medical!A322:A1321, cleaned_medical!D322:D1321)</f>
        <v>Dr. Smith</v>
      </c>
      <c r="O322" s="7">
        <f>_xlfn.XLOOKUP(healthcare_messy_data5[[#This Row],[Patient Id]], cleaned_medical!A322:A1321, cleaned_medical!E322:E1321)</f>
        <v>16.760000000000002</v>
      </c>
      <c r="P322" t="s">
        <v>1201</v>
      </c>
      <c r="Q322" s="3">
        <v>43195</v>
      </c>
      <c r="R322" s="7">
        <v>60.13</v>
      </c>
      <c r="S322" t="s">
        <v>1192</v>
      </c>
      <c r="T322" s="5" t="s">
        <v>1194</v>
      </c>
    </row>
    <row r="323" spans="2:20" x14ac:dyDescent="0.3">
      <c r="B323" t="s">
        <v>474</v>
      </c>
      <c r="C323" t="s">
        <v>120</v>
      </c>
      <c r="D323" s="2">
        <v>60</v>
      </c>
      <c r="E323" s="2" t="s">
        <v>1262</v>
      </c>
      <c r="F323" t="s">
        <v>15</v>
      </c>
      <c r="G323" t="s">
        <v>11</v>
      </c>
      <c r="H323" t="s">
        <v>1155</v>
      </c>
      <c r="I323" s="3">
        <v>43195</v>
      </c>
      <c r="J323" t="s">
        <v>21</v>
      </c>
      <c r="K323">
        <v>146</v>
      </c>
      <c r="L323" t="str">
        <f>_xlfn.XLOOKUP(healthcare_messy_data5[[#This Row],[Patient Id]],cleaned_medical!A323:A1322, cleaned_medical!B323:B1322)</f>
        <v>Surgery</v>
      </c>
      <c r="M323" s="3">
        <f>_xlfn.XLOOKUP(healthcare_messy_data5[[#This Row],[Patient Id]],cleaned_medical!A323:A1322,cleaned_medical!C323:C1322)</f>
        <v>43195</v>
      </c>
      <c r="N323" t="str">
        <f>_xlfn.XLOOKUP(healthcare_messy_data5[[#This Row],[Patient Id]],cleaned_medical!A323:A1322, cleaned_medical!D323:D1322)</f>
        <v>Dr. Williams</v>
      </c>
      <c r="O323" s="7">
        <f>_xlfn.XLOOKUP(healthcare_messy_data5[[#This Row],[Patient Id]], cleaned_medical!A323:A1322, cleaned_medical!E323:E1322)</f>
        <v>37.69</v>
      </c>
      <c r="P323" t="s">
        <v>1198</v>
      </c>
      <c r="Q323" s="3">
        <v>43195</v>
      </c>
      <c r="R323" s="7">
        <v>406.36</v>
      </c>
      <c r="S323" t="s">
        <v>1195</v>
      </c>
      <c r="T323" s="5" t="s">
        <v>1199</v>
      </c>
    </row>
    <row r="324" spans="2:20" x14ac:dyDescent="0.3">
      <c r="B324" t="s">
        <v>475</v>
      </c>
      <c r="C324" t="s">
        <v>303</v>
      </c>
      <c r="D324" s="2">
        <v>25</v>
      </c>
      <c r="E324" s="2" t="s">
        <v>1259</v>
      </c>
      <c r="F324" t="s">
        <v>10</v>
      </c>
      <c r="G324" t="s">
        <v>20</v>
      </c>
      <c r="H324" t="s">
        <v>1156</v>
      </c>
      <c r="I324" s="3">
        <v>43549</v>
      </c>
      <c r="J324" t="s">
        <v>21</v>
      </c>
      <c r="K324">
        <v>220</v>
      </c>
      <c r="L324" t="str">
        <f>_xlfn.XLOOKUP(healthcare_messy_data5[[#This Row],[Patient Id]],cleaned_medical!A324:A1323, cleaned_medical!B324:B1323)</f>
        <v>Physiotherapy</v>
      </c>
      <c r="M324" s="3">
        <f>_xlfn.XLOOKUP(healthcare_messy_data5[[#This Row],[Patient Id]],cleaned_medical!A324:A1323,cleaned_medical!C324:C1323)</f>
        <v>43549</v>
      </c>
      <c r="N324" t="str">
        <f>_xlfn.XLOOKUP(healthcare_messy_data5[[#This Row],[Patient Id]],cleaned_medical!A324:A1323, cleaned_medical!D324:D1323)</f>
        <v>Dr. Patel</v>
      </c>
      <c r="O324" s="7">
        <f>_xlfn.XLOOKUP(healthcare_messy_data5[[#This Row],[Patient Id]], cleaned_medical!A324:A1323, cleaned_medical!E324:E1323)</f>
        <v>16.22</v>
      </c>
      <c r="P324" t="s">
        <v>1196</v>
      </c>
      <c r="Q324" s="3">
        <v>43549</v>
      </c>
      <c r="R324" s="7">
        <v>375.83</v>
      </c>
      <c r="S324" t="s">
        <v>1197</v>
      </c>
      <c r="T324" s="5" t="s">
        <v>1199</v>
      </c>
    </row>
    <row r="325" spans="2:20" x14ac:dyDescent="0.3">
      <c r="B325" t="s">
        <v>476</v>
      </c>
      <c r="C325" t="s">
        <v>299</v>
      </c>
      <c r="D325" s="2">
        <v>60</v>
      </c>
      <c r="E325" s="2" t="s">
        <v>1262</v>
      </c>
      <c r="F325" t="s">
        <v>15</v>
      </c>
      <c r="G325" t="s">
        <v>20</v>
      </c>
      <c r="H325" t="s">
        <v>1155</v>
      </c>
      <c r="I325" s="3">
        <v>43800</v>
      </c>
      <c r="J325" t="s">
        <v>17</v>
      </c>
      <c r="K325">
        <v>220</v>
      </c>
      <c r="L325" t="str">
        <f>_xlfn.XLOOKUP(healthcare_messy_data5[[#This Row],[Patient Id]],cleaned_medical!A325:A1324, cleaned_medical!B325:B1324)</f>
        <v>Counseling</v>
      </c>
      <c r="M325" s="3">
        <f>_xlfn.XLOOKUP(healthcare_messy_data5[[#This Row],[Patient Id]],cleaned_medical!A325:A1324,cleaned_medical!C325:C1324)</f>
        <v>43800</v>
      </c>
      <c r="N325" t="str">
        <f>_xlfn.XLOOKUP(healthcare_messy_data5[[#This Row],[Patient Id]],cleaned_medical!A325:A1324, cleaned_medical!D325:D1324)</f>
        <v>Dr. Johnson</v>
      </c>
      <c r="O325" s="7">
        <f>_xlfn.XLOOKUP(healthcare_messy_data5[[#This Row],[Patient Id]], cleaned_medical!A325:A1324, cleaned_medical!E325:E1324)</f>
        <v>18.329999999999998</v>
      </c>
      <c r="P325" t="s">
        <v>1202</v>
      </c>
      <c r="Q325" s="3">
        <v>43800</v>
      </c>
      <c r="R325" s="7">
        <v>359.24</v>
      </c>
      <c r="S325" t="s">
        <v>1197</v>
      </c>
      <c r="T325" s="5" t="s">
        <v>1194</v>
      </c>
    </row>
    <row r="326" spans="2:20" x14ac:dyDescent="0.3">
      <c r="B326" t="s">
        <v>477</v>
      </c>
      <c r="C326" t="s">
        <v>303</v>
      </c>
      <c r="D326" s="2">
        <v>70</v>
      </c>
      <c r="E326" s="2" t="s">
        <v>1262</v>
      </c>
      <c r="F326" t="s">
        <v>15</v>
      </c>
      <c r="G326" t="s">
        <v>16</v>
      </c>
      <c r="H326" t="s">
        <v>1157</v>
      </c>
      <c r="I326" s="3">
        <v>43881</v>
      </c>
      <c r="J326" t="s">
        <v>1153</v>
      </c>
      <c r="K326">
        <v>160</v>
      </c>
      <c r="L326" t="str">
        <f>_xlfn.XLOOKUP(healthcare_messy_data5[[#This Row],[Patient Id]],cleaned_medical!A326:A1325, cleaned_medical!B326:B1325)</f>
        <v>Surgery</v>
      </c>
      <c r="M326" s="3">
        <f>_xlfn.XLOOKUP(healthcare_messy_data5[[#This Row],[Patient Id]],cleaned_medical!A326:A1325,cleaned_medical!C326:C1325)</f>
        <v>43881</v>
      </c>
      <c r="N326" t="str">
        <f>_xlfn.XLOOKUP(healthcare_messy_data5[[#This Row],[Patient Id]],cleaned_medical!A326:A1325, cleaned_medical!D326:D1325)</f>
        <v>Dr. Williams</v>
      </c>
      <c r="O326" s="7">
        <f>_xlfn.XLOOKUP(healthcare_messy_data5[[#This Row],[Patient Id]], cleaned_medical!A326:A1325, cleaned_medical!E326:E1325)</f>
        <v>194.25</v>
      </c>
      <c r="P326" t="s">
        <v>1196</v>
      </c>
      <c r="Q326" s="3">
        <v>43881</v>
      </c>
      <c r="R326" s="7">
        <v>247.68</v>
      </c>
      <c r="S326" t="s">
        <v>1195</v>
      </c>
      <c r="T326" s="5" t="s">
        <v>1194</v>
      </c>
    </row>
    <row r="327" spans="2:20" x14ac:dyDescent="0.3">
      <c r="B327" t="s">
        <v>478</v>
      </c>
      <c r="C327" t="s">
        <v>299</v>
      </c>
      <c r="D327" s="2">
        <v>70</v>
      </c>
      <c r="E327" s="2" t="s">
        <v>1262</v>
      </c>
      <c r="F327" t="s">
        <v>15</v>
      </c>
      <c r="G327" t="s">
        <v>11</v>
      </c>
      <c r="H327" t="s">
        <v>1272</v>
      </c>
      <c r="I327" s="3">
        <v>43800</v>
      </c>
      <c r="J327" t="s">
        <v>17</v>
      </c>
      <c r="K327">
        <v>200</v>
      </c>
      <c r="L327" t="str">
        <f>_xlfn.XLOOKUP(healthcare_messy_data5[[#This Row],[Patient Id]],cleaned_medical!A327:A1326, cleaned_medical!B327:B1326)</f>
        <v>Counseling</v>
      </c>
      <c r="M327" s="3">
        <f>_xlfn.XLOOKUP(healthcare_messy_data5[[#This Row],[Patient Id]],cleaned_medical!A327:A1326,cleaned_medical!C327:C1326)</f>
        <v>43800</v>
      </c>
      <c r="N327" t="str">
        <f>_xlfn.XLOOKUP(healthcare_messy_data5[[#This Row],[Patient Id]],cleaned_medical!A327:A1326, cleaned_medical!D327:D1326)</f>
        <v>Dr. Patel</v>
      </c>
      <c r="O327" s="7">
        <f>_xlfn.XLOOKUP(healthcare_messy_data5[[#This Row],[Patient Id]], cleaned_medical!A327:A1326, cleaned_medical!E327:E1326)</f>
        <v>67.260000000000005</v>
      </c>
      <c r="P327" t="s">
        <v>1198</v>
      </c>
      <c r="Q327" s="3">
        <v>43800</v>
      </c>
      <c r="R327" s="7">
        <v>389.7</v>
      </c>
      <c r="S327" t="s">
        <v>1195</v>
      </c>
      <c r="T327" s="5" t="s">
        <v>1194</v>
      </c>
    </row>
    <row r="328" spans="2:20" x14ac:dyDescent="0.3">
      <c r="B328" t="s">
        <v>479</v>
      </c>
      <c r="C328" t="s">
        <v>9</v>
      </c>
      <c r="D328" s="2">
        <v>25</v>
      </c>
      <c r="E328" s="2" t="s">
        <v>1259</v>
      </c>
      <c r="F328" t="s">
        <v>10</v>
      </c>
      <c r="G328" t="s">
        <v>27</v>
      </c>
      <c r="H328" t="s">
        <v>1155</v>
      </c>
      <c r="I328" s="3">
        <v>43800</v>
      </c>
      <c r="J328" t="s">
        <v>1153</v>
      </c>
      <c r="K328">
        <v>200</v>
      </c>
      <c r="L328" t="str">
        <f>_xlfn.XLOOKUP(healthcare_messy_data5[[#This Row],[Patient Id]],cleaned_medical!A328:A1327, cleaned_medical!B328:B1327)</f>
        <v>Surgery</v>
      </c>
      <c r="M328" s="3">
        <f>_xlfn.XLOOKUP(healthcare_messy_data5[[#This Row],[Patient Id]],cleaned_medical!A328:A1327,cleaned_medical!C328:C1327)</f>
        <v>43800</v>
      </c>
      <c r="N328" t="str">
        <f>_xlfn.XLOOKUP(healthcare_messy_data5[[#This Row],[Patient Id]],cleaned_medical!A328:A1327, cleaned_medical!D328:D1327)</f>
        <v>Dr. Johnson</v>
      </c>
      <c r="O328" s="7">
        <f>_xlfn.XLOOKUP(healthcare_messy_data5[[#This Row],[Patient Id]], cleaned_medical!A328:A1327, cleaned_medical!E328:E1327)</f>
        <v>50.48</v>
      </c>
      <c r="P328" t="s">
        <v>1201</v>
      </c>
      <c r="Q328" s="3">
        <v>43800</v>
      </c>
      <c r="R328" s="7">
        <v>365.23</v>
      </c>
      <c r="S328" t="s">
        <v>1192</v>
      </c>
      <c r="T328" s="5" t="s">
        <v>1191</v>
      </c>
    </row>
    <row r="329" spans="2:20" x14ac:dyDescent="0.3">
      <c r="B329" t="s">
        <v>480</v>
      </c>
      <c r="C329" t="s">
        <v>122</v>
      </c>
      <c r="D329" s="2">
        <v>40</v>
      </c>
      <c r="E329" s="2" t="s">
        <v>1260</v>
      </c>
      <c r="F329" t="s">
        <v>15</v>
      </c>
      <c r="G329" t="s">
        <v>11</v>
      </c>
      <c r="H329" t="s">
        <v>1156</v>
      </c>
      <c r="I329" s="3">
        <v>43549</v>
      </c>
      <c r="J329" t="s">
        <v>21</v>
      </c>
      <c r="K329">
        <v>180</v>
      </c>
      <c r="L329" t="str">
        <f>_xlfn.XLOOKUP(healthcare_messy_data5[[#This Row],[Patient Id]],cleaned_medical!A329:A1328, cleaned_medical!B329:B1328)</f>
        <v>Counseling</v>
      </c>
      <c r="M329" s="3">
        <f>_xlfn.XLOOKUP(healthcare_messy_data5[[#This Row],[Patient Id]],cleaned_medical!A329:A1328,cleaned_medical!C329:C1328)</f>
        <v>43549</v>
      </c>
      <c r="N329" t="str">
        <f>_xlfn.XLOOKUP(healthcare_messy_data5[[#This Row],[Patient Id]],cleaned_medical!A329:A1328, cleaned_medical!D329:D1328)</f>
        <v>Dr. Patel</v>
      </c>
      <c r="O329" s="7">
        <f>_xlfn.XLOOKUP(healthcare_messy_data5[[#This Row],[Patient Id]], cleaned_medical!A329:A1328, cleaned_medical!E329:E1328)</f>
        <v>67.84</v>
      </c>
      <c r="P329" t="s">
        <v>1193</v>
      </c>
      <c r="Q329" s="3">
        <v>43549</v>
      </c>
      <c r="R329" s="7">
        <v>268.16000000000003</v>
      </c>
      <c r="S329" t="s">
        <v>1192</v>
      </c>
      <c r="T329" s="5" t="s">
        <v>1199</v>
      </c>
    </row>
    <row r="330" spans="2:20" x14ac:dyDescent="0.3">
      <c r="B330" t="s">
        <v>481</v>
      </c>
      <c r="C330" t="s">
        <v>9</v>
      </c>
      <c r="D330" s="2">
        <v>25</v>
      </c>
      <c r="E330" s="2" t="s">
        <v>1259</v>
      </c>
      <c r="F330" t="s">
        <v>15</v>
      </c>
      <c r="G330" t="s">
        <v>16</v>
      </c>
      <c r="H330" t="s">
        <v>1156</v>
      </c>
      <c r="I330" s="3">
        <v>43195</v>
      </c>
      <c r="J330" t="s">
        <v>21</v>
      </c>
      <c r="K330">
        <v>146</v>
      </c>
      <c r="L330" t="str">
        <f>_xlfn.XLOOKUP(healthcare_messy_data5[[#This Row],[Patient Id]],cleaned_medical!A330:A1329, cleaned_medical!B330:B1329)</f>
        <v>Counseling</v>
      </c>
      <c r="M330" s="3">
        <f>_xlfn.XLOOKUP(healthcare_messy_data5[[#This Row],[Patient Id]],cleaned_medical!A330:A1329,cleaned_medical!C330:C1329)</f>
        <v>43195</v>
      </c>
      <c r="N330" t="str">
        <f>_xlfn.XLOOKUP(healthcare_messy_data5[[#This Row],[Patient Id]],cleaned_medical!A330:A1329, cleaned_medical!D330:D1329)</f>
        <v>Dr. Patel</v>
      </c>
      <c r="O330" s="7">
        <f>_xlfn.XLOOKUP(healthcare_messy_data5[[#This Row],[Patient Id]], cleaned_medical!A330:A1329, cleaned_medical!E330:E1329)</f>
        <v>164.41</v>
      </c>
      <c r="P330" t="s">
        <v>1167</v>
      </c>
      <c r="Q330" s="3">
        <v>43195</v>
      </c>
      <c r="R330" s="7">
        <v>263.64</v>
      </c>
      <c r="S330" t="s">
        <v>1195</v>
      </c>
      <c r="T330" s="5" t="s">
        <v>1194</v>
      </c>
    </row>
    <row r="331" spans="2:20" x14ac:dyDescent="0.3">
      <c r="B331" t="s">
        <v>482</v>
      </c>
      <c r="C331" t="s">
        <v>134</v>
      </c>
      <c r="D331" s="2">
        <v>46</v>
      </c>
      <c r="E331" s="2" t="s">
        <v>1260</v>
      </c>
      <c r="F331" t="s">
        <v>15</v>
      </c>
      <c r="G331" t="s">
        <v>20</v>
      </c>
      <c r="H331" t="s">
        <v>1157</v>
      </c>
      <c r="I331" s="3">
        <v>43800</v>
      </c>
      <c r="J331" t="s">
        <v>40</v>
      </c>
      <c r="K331">
        <v>160</v>
      </c>
      <c r="L331" t="str">
        <f>_xlfn.XLOOKUP(healthcare_messy_data5[[#This Row],[Patient Id]],cleaned_medical!A331:A1330, cleaned_medical!B331:B1330)</f>
        <v>Counseling</v>
      </c>
      <c r="M331" s="3">
        <f>_xlfn.XLOOKUP(healthcare_messy_data5[[#This Row],[Patient Id]],cleaned_medical!A331:A1330,cleaned_medical!C331:C1330)</f>
        <v>43800</v>
      </c>
      <c r="N331" t="str">
        <f>_xlfn.XLOOKUP(healthcare_messy_data5[[#This Row],[Patient Id]],cleaned_medical!A331:A1330, cleaned_medical!D331:D1330)</f>
        <v>Dr. Johnson</v>
      </c>
      <c r="O331" s="7">
        <f>_xlfn.XLOOKUP(healthcare_messy_data5[[#This Row],[Patient Id]], cleaned_medical!A331:A1330, cleaned_medical!E331:E1330)</f>
        <v>53.12</v>
      </c>
      <c r="P331" t="s">
        <v>1202</v>
      </c>
      <c r="Q331" s="3">
        <v>43800</v>
      </c>
      <c r="R331" s="7">
        <v>346</v>
      </c>
      <c r="S331" t="s">
        <v>1197</v>
      </c>
      <c r="T331" s="5" t="s">
        <v>1200</v>
      </c>
    </row>
    <row r="332" spans="2:20" x14ac:dyDescent="0.3">
      <c r="B332" t="s">
        <v>483</v>
      </c>
      <c r="C332" t="s">
        <v>132</v>
      </c>
      <c r="D332" s="2">
        <v>35</v>
      </c>
      <c r="E332" s="2" t="s">
        <v>1261</v>
      </c>
      <c r="F332" t="s">
        <v>15</v>
      </c>
      <c r="G332" t="s">
        <v>20</v>
      </c>
      <c r="H332" t="s">
        <v>1156</v>
      </c>
      <c r="I332" s="3">
        <v>43195</v>
      </c>
      <c r="J332" t="s">
        <v>1153</v>
      </c>
      <c r="K332">
        <v>146</v>
      </c>
      <c r="L332" t="str">
        <f>_xlfn.XLOOKUP(healthcare_messy_data5[[#This Row],[Patient Id]],cleaned_medical!A332:A1331, cleaned_medical!B332:B1331)</f>
        <v>Dietary Changes</v>
      </c>
      <c r="M332" s="3">
        <f>_xlfn.XLOOKUP(healthcare_messy_data5[[#This Row],[Patient Id]],cleaned_medical!A332:A1331,cleaned_medical!C332:C1331)</f>
        <v>43195</v>
      </c>
      <c r="N332" t="str">
        <f>_xlfn.XLOOKUP(healthcare_messy_data5[[#This Row],[Patient Id]],cleaned_medical!A332:A1331, cleaned_medical!D332:D1331)</f>
        <v>Dr. Patel</v>
      </c>
      <c r="O332" s="7">
        <f>_xlfn.XLOOKUP(healthcare_messy_data5[[#This Row],[Patient Id]], cleaned_medical!A332:A1331, cleaned_medical!E332:E1331)</f>
        <v>181.86</v>
      </c>
      <c r="P332" t="s">
        <v>1202</v>
      </c>
      <c r="Q332" s="3">
        <v>43195</v>
      </c>
      <c r="R332" s="7">
        <v>421.16</v>
      </c>
      <c r="S332" t="s">
        <v>1197</v>
      </c>
      <c r="T332" s="5" t="s">
        <v>1199</v>
      </c>
    </row>
    <row r="333" spans="2:20" x14ac:dyDescent="0.3">
      <c r="B333" t="s">
        <v>484</v>
      </c>
      <c r="C333" t="s">
        <v>120</v>
      </c>
      <c r="D333" s="2">
        <v>40</v>
      </c>
      <c r="E333" s="2" t="s">
        <v>1260</v>
      </c>
      <c r="F333" t="s">
        <v>15</v>
      </c>
      <c r="G333" t="s">
        <v>16</v>
      </c>
      <c r="H333" t="s">
        <v>1154</v>
      </c>
      <c r="I333" s="3">
        <v>43845</v>
      </c>
      <c r="J333" t="s">
        <v>21</v>
      </c>
      <c r="K333">
        <v>160</v>
      </c>
      <c r="L333" t="str">
        <f>_xlfn.XLOOKUP(healthcare_messy_data5[[#This Row],[Patient Id]],cleaned_medical!A333:A1332, cleaned_medical!B333:B1332)</f>
        <v>Dietary Changes</v>
      </c>
      <c r="M333" s="3">
        <f>_xlfn.XLOOKUP(healthcare_messy_data5[[#This Row],[Patient Id]],cleaned_medical!A333:A1332,cleaned_medical!C333:C1332)</f>
        <v>43845</v>
      </c>
      <c r="N333" t="str">
        <f>_xlfn.XLOOKUP(healthcare_messy_data5[[#This Row],[Patient Id]],cleaned_medical!A333:A1332, cleaned_medical!D333:D1332)</f>
        <v>Dr. Patel</v>
      </c>
      <c r="O333" s="7">
        <f>_xlfn.XLOOKUP(healthcare_messy_data5[[#This Row],[Patient Id]], cleaned_medical!A333:A1332, cleaned_medical!E333:E1332)</f>
        <v>77.41</v>
      </c>
      <c r="P333" t="s">
        <v>1198</v>
      </c>
      <c r="Q333" s="3">
        <v>43845</v>
      </c>
      <c r="R333" s="7">
        <v>370.85</v>
      </c>
      <c r="S333" t="s">
        <v>1195</v>
      </c>
      <c r="T333" s="5" t="s">
        <v>1199</v>
      </c>
    </row>
    <row r="334" spans="2:20" x14ac:dyDescent="0.3">
      <c r="B334" t="s">
        <v>485</v>
      </c>
      <c r="C334" t="s">
        <v>299</v>
      </c>
      <c r="D334" s="2">
        <v>25</v>
      </c>
      <c r="E334" s="2" t="s">
        <v>1259</v>
      </c>
      <c r="F334" t="s">
        <v>15</v>
      </c>
      <c r="G334" t="s">
        <v>27</v>
      </c>
      <c r="H334" t="s">
        <v>1272</v>
      </c>
      <c r="I334" s="3">
        <v>43195</v>
      </c>
      <c r="J334" t="s">
        <v>12</v>
      </c>
      <c r="K334">
        <v>160</v>
      </c>
      <c r="L334" t="str">
        <f>_xlfn.XLOOKUP(healthcare_messy_data5[[#This Row],[Patient Id]],cleaned_medical!A334:A1333, cleaned_medical!B334:B1333)</f>
        <v>Physiotherapy</v>
      </c>
      <c r="M334" s="3">
        <f>_xlfn.XLOOKUP(healthcare_messy_data5[[#This Row],[Patient Id]],cleaned_medical!A334:A1333,cleaned_medical!C334:C1333)</f>
        <v>43195</v>
      </c>
      <c r="N334" t="str">
        <f>_xlfn.XLOOKUP(healthcare_messy_data5[[#This Row],[Patient Id]],cleaned_medical!A334:A1333, cleaned_medical!D334:D1333)</f>
        <v>Dr. Smith</v>
      </c>
      <c r="O334" s="7">
        <f>_xlfn.XLOOKUP(healthcare_messy_data5[[#This Row],[Patient Id]], cleaned_medical!A334:A1333, cleaned_medical!E334:E1333)</f>
        <v>92.28</v>
      </c>
      <c r="P334" t="s">
        <v>1193</v>
      </c>
      <c r="Q334" s="3">
        <v>43195</v>
      </c>
      <c r="R334" s="7">
        <v>206.59</v>
      </c>
      <c r="S334" t="s">
        <v>1192</v>
      </c>
      <c r="T334" s="5" t="s">
        <v>1191</v>
      </c>
    </row>
    <row r="335" spans="2:20" x14ac:dyDescent="0.3">
      <c r="B335" t="s">
        <v>486</v>
      </c>
      <c r="C335" t="s">
        <v>120</v>
      </c>
      <c r="D335" s="2">
        <v>60</v>
      </c>
      <c r="E335" s="2" t="s">
        <v>1262</v>
      </c>
      <c r="F335" t="s">
        <v>15</v>
      </c>
      <c r="G335" t="s">
        <v>20</v>
      </c>
      <c r="H335" t="s">
        <v>1155</v>
      </c>
      <c r="I335" s="3">
        <v>43881</v>
      </c>
      <c r="J335" t="s">
        <v>40</v>
      </c>
      <c r="K335">
        <v>160</v>
      </c>
      <c r="L335" t="str">
        <f>_xlfn.XLOOKUP(healthcare_messy_data5[[#This Row],[Patient Id]],cleaned_medical!A335:A1334, cleaned_medical!B335:B1334)</f>
        <v>Lifestyle Modification</v>
      </c>
      <c r="M335" s="3">
        <f>_xlfn.XLOOKUP(healthcare_messy_data5[[#This Row],[Patient Id]],cleaned_medical!A335:A1334,cleaned_medical!C335:C1334)</f>
        <v>43881</v>
      </c>
      <c r="N335" t="str">
        <f>_xlfn.XLOOKUP(healthcare_messy_data5[[#This Row],[Patient Id]],cleaned_medical!A335:A1334, cleaned_medical!D335:D1334)</f>
        <v>Dr. Williams</v>
      </c>
      <c r="O335" s="7">
        <f>_xlfn.XLOOKUP(healthcare_messy_data5[[#This Row],[Patient Id]], cleaned_medical!A335:A1334, cleaned_medical!E335:E1334)</f>
        <v>178.42</v>
      </c>
      <c r="P335" t="s">
        <v>1167</v>
      </c>
      <c r="Q335" s="3">
        <v>43881</v>
      </c>
      <c r="R335" s="7">
        <v>185.42</v>
      </c>
      <c r="S335" t="s">
        <v>1195</v>
      </c>
      <c r="T335" s="5" t="s">
        <v>1200</v>
      </c>
    </row>
    <row r="336" spans="2:20" x14ac:dyDescent="0.3">
      <c r="B336" t="s">
        <v>487</v>
      </c>
      <c r="C336" t="s">
        <v>299</v>
      </c>
      <c r="D336" s="2">
        <v>40</v>
      </c>
      <c r="E336" s="2" t="s">
        <v>1260</v>
      </c>
      <c r="F336" t="s">
        <v>15</v>
      </c>
      <c r="G336" t="s">
        <v>1272</v>
      </c>
      <c r="H336" t="s">
        <v>1272</v>
      </c>
      <c r="I336" s="3">
        <v>43881</v>
      </c>
      <c r="J336" t="s">
        <v>17</v>
      </c>
      <c r="K336">
        <v>146</v>
      </c>
      <c r="L336" t="str">
        <f>_xlfn.XLOOKUP(healthcare_messy_data5[[#This Row],[Patient Id]],cleaned_medical!A336:A1335, cleaned_medical!B336:B1335)</f>
        <v>Physiotherapy</v>
      </c>
      <c r="M336" s="3">
        <f>_xlfn.XLOOKUP(healthcare_messy_data5[[#This Row],[Patient Id]],cleaned_medical!A336:A1335,cleaned_medical!C336:C1335)</f>
        <v>43881</v>
      </c>
      <c r="N336" t="str">
        <f>_xlfn.XLOOKUP(healthcare_messy_data5[[#This Row],[Patient Id]],cleaned_medical!A336:A1335, cleaned_medical!D336:D1335)</f>
        <v>Dr. Smith</v>
      </c>
      <c r="O336" s="7">
        <f>_xlfn.XLOOKUP(healthcare_messy_data5[[#This Row],[Patient Id]], cleaned_medical!A336:A1335, cleaned_medical!E336:E1335)</f>
        <v>165.38</v>
      </c>
      <c r="P336" t="s">
        <v>1167</v>
      </c>
      <c r="Q336" s="3">
        <v>43881</v>
      </c>
      <c r="R336" s="7">
        <v>244.17</v>
      </c>
      <c r="S336" t="s">
        <v>1195</v>
      </c>
      <c r="T336" s="5" t="s">
        <v>1200</v>
      </c>
    </row>
    <row r="337" spans="2:20" x14ac:dyDescent="0.3">
      <c r="B337" t="s">
        <v>488</v>
      </c>
      <c r="C337" t="s">
        <v>130</v>
      </c>
      <c r="D337" s="2">
        <v>40</v>
      </c>
      <c r="E337" s="2" t="s">
        <v>1260</v>
      </c>
      <c r="F337" t="s">
        <v>15</v>
      </c>
      <c r="G337" t="s">
        <v>20</v>
      </c>
      <c r="H337" t="s">
        <v>1157</v>
      </c>
      <c r="I337" s="3">
        <v>43800</v>
      </c>
      <c r="J337" t="s">
        <v>40</v>
      </c>
      <c r="K337">
        <v>220</v>
      </c>
      <c r="L337" t="str">
        <f>_xlfn.XLOOKUP(healthcare_messy_data5[[#This Row],[Patient Id]],cleaned_medical!A337:A1336, cleaned_medical!B337:B1336)</f>
        <v>Medication</v>
      </c>
      <c r="M337" s="3">
        <f>_xlfn.XLOOKUP(healthcare_messy_data5[[#This Row],[Patient Id]],cleaned_medical!A337:A1336,cleaned_medical!C337:C1336)</f>
        <v>43800</v>
      </c>
      <c r="N337" t="str">
        <f>_xlfn.XLOOKUP(healthcare_messy_data5[[#This Row],[Patient Id]],cleaned_medical!A337:A1336, cleaned_medical!D337:D1336)</f>
        <v>Dr. Patel</v>
      </c>
      <c r="O337" s="7">
        <f>_xlfn.XLOOKUP(healthcare_messy_data5[[#This Row],[Patient Id]], cleaned_medical!A337:A1336, cleaned_medical!E337:E1336)</f>
        <v>61.09</v>
      </c>
      <c r="P337" t="s">
        <v>1193</v>
      </c>
      <c r="Q337" s="3">
        <v>43800</v>
      </c>
      <c r="R337" s="7">
        <v>423.06</v>
      </c>
      <c r="S337" t="s">
        <v>1197</v>
      </c>
      <c r="T337" s="5" t="s">
        <v>1191</v>
      </c>
    </row>
    <row r="338" spans="2:20" x14ac:dyDescent="0.3">
      <c r="B338" t="s">
        <v>489</v>
      </c>
      <c r="C338" t="s">
        <v>303</v>
      </c>
      <c r="D338" s="2">
        <v>25</v>
      </c>
      <c r="E338" s="2" t="s">
        <v>1259</v>
      </c>
      <c r="F338" t="s">
        <v>10</v>
      </c>
      <c r="G338" t="s">
        <v>1272</v>
      </c>
      <c r="H338" t="s">
        <v>1155</v>
      </c>
      <c r="I338" s="3">
        <v>43195</v>
      </c>
      <c r="J338" t="s">
        <v>12</v>
      </c>
      <c r="K338">
        <v>146</v>
      </c>
      <c r="L338" t="str">
        <f>_xlfn.XLOOKUP(healthcare_messy_data5[[#This Row],[Patient Id]],cleaned_medical!A338:A1337, cleaned_medical!B338:B1337)</f>
        <v>Medication</v>
      </c>
      <c r="M338" s="3">
        <f>_xlfn.XLOOKUP(healthcare_messy_data5[[#This Row],[Patient Id]],cleaned_medical!A338:A1337,cleaned_medical!C338:C1337)</f>
        <v>43195</v>
      </c>
      <c r="N338" t="str">
        <f>_xlfn.XLOOKUP(healthcare_messy_data5[[#This Row],[Patient Id]],cleaned_medical!A338:A1337, cleaned_medical!D338:D1337)</f>
        <v>Dr. Johnson</v>
      </c>
      <c r="O338" s="7">
        <f>_xlfn.XLOOKUP(healthcare_messy_data5[[#This Row],[Patient Id]], cleaned_medical!A338:A1337, cleaned_medical!E338:E1337)</f>
        <v>44.18</v>
      </c>
      <c r="P338" t="s">
        <v>1167</v>
      </c>
      <c r="Q338" s="3">
        <v>43195</v>
      </c>
      <c r="R338" s="7">
        <v>146.06</v>
      </c>
      <c r="S338" t="s">
        <v>1195</v>
      </c>
      <c r="T338" s="5" t="s">
        <v>1194</v>
      </c>
    </row>
    <row r="339" spans="2:20" x14ac:dyDescent="0.3">
      <c r="B339" t="s">
        <v>490</v>
      </c>
      <c r="C339" t="s">
        <v>134</v>
      </c>
      <c r="D339" s="2">
        <v>40</v>
      </c>
      <c r="E339" s="2" t="s">
        <v>1260</v>
      </c>
      <c r="F339" t="s">
        <v>15</v>
      </c>
      <c r="G339" t="s">
        <v>16</v>
      </c>
      <c r="H339" t="s">
        <v>1155</v>
      </c>
      <c r="I339" s="3">
        <v>43800</v>
      </c>
      <c r="J339" t="s">
        <v>1153</v>
      </c>
      <c r="K339">
        <v>160</v>
      </c>
      <c r="L339" t="str">
        <f>_xlfn.XLOOKUP(healthcare_messy_data5[[#This Row],[Patient Id]],cleaned_medical!A339:A1338, cleaned_medical!B339:B1338)</f>
        <v>Counseling</v>
      </c>
      <c r="M339" s="3">
        <f>_xlfn.XLOOKUP(healthcare_messy_data5[[#This Row],[Patient Id]],cleaned_medical!A339:A1338,cleaned_medical!C339:C1338)</f>
        <v>43549</v>
      </c>
      <c r="N339" t="str">
        <f>_xlfn.XLOOKUP(healthcare_messy_data5[[#This Row],[Patient Id]],cleaned_medical!A339:A1338, cleaned_medical!D339:D1338)</f>
        <v>Dr. Johnson</v>
      </c>
      <c r="O339" s="7">
        <f>_xlfn.XLOOKUP(healthcare_messy_data5[[#This Row],[Patient Id]], cleaned_medical!A339:A1338, cleaned_medical!E339:E1338)</f>
        <v>72.650000000000006</v>
      </c>
      <c r="P339" t="s">
        <v>1201</v>
      </c>
      <c r="Q339" s="3">
        <v>43800</v>
      </c>
      <c r="R339" s="7">
        <v>153.82</v>
      </c>
      <c r="S339" t="s">
        <v>1197</v>
      </c>
      <c r="T339" s="5" t="s">
        <v>1200</v>
      </c>
    </row>
    <row r="340" spans="2:20" x14ac:dyDescent="0.3">
      <c r="B340" t="s">
        <v>491</v>
      </c>
      <c r="C340" t="s">
        <v>122</v>
      </c>
      <c r="D340" s="2">
        <v>60</v>
      </c>
      <c r="E340" s="2" t="s">
        <v>1262</v>
      </c>
      <c r="F340" t="s">
        <v>10</v>
      </c>
      <c r="G340" t="s">
        <v>16</v>
      </c>
      <c r="H340" t="s">
        <v>1154</v>
      </c>
      <c r="I340" s="3">
        <v>43549</v>
      </c>
      <c r="J340" t="s">
        <v>17</v>
      </c>
      <c r="K340">
        <v>180</v>
      </c>
      <c r="L340" t="str">
        <f>_xlfn.XLOOKUP(healthcare_messy_data5[[#This Row],[Patient Id]],cleaned_medical!A340:A1339, cleaned_medical!B340:B1339)</f>
        <v>Cast application</v>
      </c>
      <c r="M340" s="3">
        <f>_xlfn.XLOOKUP(healthcare_messy_data5[[#This Row],[Patient Id]],cleaned_medical!A340:A1339,cleaned_medical!C340:C1339)</f>
        <v>43881</v>
      </c>
      <c r="N340" t="str">
        <f>_xlfn.XLOOKUP(healthcare_messy_data5[[#This Row],[Patient Id]],cleaned_medical!A340:A1339, cleaned_medical!D340:D1339)</f>
        <v>Dr. Brown</v>
      </c>
      <c r="O340" s="7">
        <f>_xlfn.XLOOKUP(healthcare_messy_data5[[#This Row],[Patient Id]], cleaned_medical!A340:A1339, cleaned_medical!E340:E1339)</f>
        <v>120.5</v>
      </c>
      <c r="P340" t="s">
        <v>1201</v>
      </c>
      <c r="Q340" s="3">
        <v>43549</v>
      </c>
      <c r="R340" s="7">
        <v>191.77</v>
      </c>
      <c r="S340" t="s">
        <v>1197</v>
      </c>
      <c r="T340" s="5" t="s">
        <v>1199</v>
      </c>
    </row>
    <row r="341" spans="2:20" x14ac:dyDescent="0.3">
      <c r="B341" t="s">
        <v>492</v>
      </c>
      <c r="C341" t="s">
        <v>299</v>
      </c>
      <c r="D341" s="2">
        <v>70</v>
      </c>
      <c r="E341" s="2" t="s">
        <v>1262</v>
      </c>
      <c r="F341" t="s">
        <v>15</v>
      </c>
      <c r="G341" t="s">
        <v>20</v>
      </c>
      <c r="H341" t="s">
        <v>1157</v>
      </c>
      <c r="I341" s="3">
        <v>43881</v>
      </c>
      <c r="J341" t="s">
        <v>17</v>
      </c>
      <c r="K341">
        <v>200</v>
      </c>
      <c r="L341" t="str">
        <f>_xlfn.XLOOKUP(healthcare_messy_data5[[#This Row],[Patient Id]],cleaned_medical!A341:A1340, cleaned_medical!B341:B1340)</f>
        <v>Surgery</v>
      </c>
      <c r="M341" s="3">
        <f>_xlfn.XLOOKUP(healthcare_messy_data5[[#This Row],[Patient Id]],cleaned_medical!A341:A1340,cleaned_medical!C341:C1340)</f>
        <v>43800</v>
      </c>
      <c r="N341" t="str">
        <f>_xlfn.XLOOKUP(healthcare_messy_data5[[#This Row],[Patient Id]],cleaned_medical!A341:A1340, cleaned_medical!D341:D1340)</f>
        <v>Dr. Patel</v>
      </c>
      <c r="O341" s="7">
        <f>_xlfn.XLOOKUP(healthcare_messy_data5[[#This Row],[Patient Id]], cleaned_medical!A341:A1340, cleaned_medical!E341:E1340)</f>
        <v>55.94</v>
      </c>
      <c r="P341" t="s">
        <v>1204</v>
      </c>
      <c r="Q341" s="3">
        <v>43881</v>
      </c>
      <c r="R341" s="7">
        <v>60</v>
      </c>
      <c r="S341" t="s">
        <v>1197</v>
      </c>
      <c r="T341" s="5" t="s">
        <v>1203</v>
      </c>
    </row>
    <row r="342" spans="2:20" x14ac:dyDescent="0.3">
      <c r="B342" t="s">
        <v>493</v>
      </c>
      <c r="C342" t="s">
        <v>120</v>
      </c>
      <c r="D342" s="2">
        <v>40</v>
      </c>
      <c r="E342" s="2" t="s">
        <v>1260</v>
      </c>
      <c r="F342" t="s">
        <v>15</v>
      </c>
      <c r="G342" t="s">
        <v>11</v>
      </c>
      <c r="H342" t="s">
        <v>1156</v>
      </c>
      <c r="I342" s="3">
        <v>43800</v>
      </c>
      <c r="J342" t="s">
        <v>1153</v>
      </c>
      <c r="K342">
        <v>160</v>
      </c>
      <c r="L342" t="str">
        <f>_xlfn.XLOOKUP(healthcare_messy_data5[[#This Row],[Patient Id]],cleaned_medical!A342:A1341, cleaned_medical!B342:B1341)</f>
        <v>Surgery</v>
      </c>
      <c r="M342" s="3">
        <f>_xlfn.XLOOKUP(healthcare_messy_data5[[#This Row],[Patient Id]],cleaned_medical!A342:A1341,cleaned_medical!C342:C1341)</f>
        <v>43549</v>
      </c>
      <c r="N342" t="str">
        <f>_xlfn.XLOOKUP(healthcare_messy_data5[[#This Row],[Patient Id]],cleaned_medical!A342:A1341, cleaned_medical!D342:D1341)</f>
        <v>Dr. Williams</v>
      </c>
      <c r="O342" s="7">
        <f>_xlfn.XLOOKUP(healthcare_messy_data5[[#This Row],[Patient Id]], cleaned_medical!A342:A1341, cleaned_medical!E342:E1341)</f>
        <v>21.83</v>
      </c>
      <c r="P342" t="s">
        <v>1202</v>
      </c>
      <c r="Q342" s="3">
        <v>43800</v>
      </c>
      <c r="R342" s="7">
        <v>333.05</v>
      </c>
      <c r="S342" t="s">
        <v>1197</v>
      </c>
      <c r="T342" s="5" t="s">
        <v>1194</v>
      </c>
    </row>
    <row r="343" spans="2:20" x14ac:dyDescent="0.3">
      <c r="B343" t="s">
        <v>494</v>
      </c>
      <c r="C343" t="s">
        <v>134</v>
      </c>
      <c r="D343" s="2">
        <v>70</v>
      </c>
      <c r="E343" s="2" t="s">
        <v>1262</v>
      </c>
      <c r="F343" t="s">
        <v>15</v>
      </c>
      <c r="G343" t="s">
        <v>1272</v>
      </c>
      <c r="H343" t="s">
        <v>1154</v>
      </c>
      <c r="I343" s="3">
        <v>43549</v>
      </c>
      <c r="J343" t="s">
        <v>40</v>
      </c>
      <c r="K343">
        <v>180</v>
      </c>
      <c r="L343" t="str">
        <f>_xlfn.XLOOKUP(healthcare_messy_data5[[#This Row],[Patient Id]],cleaned_medical!A343:A1342, cleaned_medical!B343:B1342)</f>
        <v>Counseling</v>
      </c>
      <c r="M343" s="3">
        <f>_xlfn.XLOOKUP(healthcare_messy_data5[[#This Row],[Patient Id]],cleaned_medical!A343:A1342,cleaned_medical!C343:C1342)</f>
        <v>43800</v>
      </c>
      <c r="N343" t="str">
        <f>_xlfn.XLOOKUP(healthcare_messy_data5[[#This Row],[Patient Id]],cleaned_medical!A343:A1342, cleaned_medical!D343:D1342)</f>
        <v>Dr. Patel</v>
      </c>
      <c r="O343" s="7">
        <f>_xlfn.XLOOKUP(healthcare_messy_data5[[#This Row],[Patient Id]], cleaned_medical!A343:A1342, cleaned_medical!E343:E1342)</f>
        <v>40.950000000000003</v>
      </c>
      <c r="P343" t="s">
        <v>1201</v>
      </c>
      <c r="Q343" s="3">
        <v>43549</v>
      </c>
      <c r="R343" s="7">
        <v>361.75</v>
      </c>
      <c r="S343" t="s">
        <v>1195</v>
      </c>
      <c r="T343" s="5" t="s">
        <v>1194</v>
      </c>
    </row>
    <row r="344" spans="2:20" x14ac:dyDescent="0.3">
      <c r="B344" t="s">
        <v>495</v>
      </c>
      <c r="C344" t="s">
        <v>126</v>
      </c>
      <c r="D344" s="2">
        <v>60</v>
      </c>
      <c r="E344" s="2" t="s">
        <v>1262</v>
      </c>
      <c r="F344" t="s">
        <v>15</v>
      </c>
      <c r="G344" t="s">
        <v>27</v>
      </c>
      <c r="H344" t="s">
        <v>1154</v>
      </c>
      <c r="I344" s="3">
        <v>43800</v>
      </c>
      <c r="J344" t="s">
        <v>21</v>
      </c>
      <c r="K344">
        <v>220</v>
      </c>
      <c r="L344" t="str">
        <f>_xlfn.XLOOKUP(healthcare_messy_data5[[#This Row],[Patient Id]],cleaned_medical!A344:A1343, cleaned_medical!B344:B1343)</f>
        <v>Surgery</v>
      </c>
      <c r="M344" s="3">
        <f>_xlfn.XLOOKUP(healthcare_messy_data5[[#This Row],[Patient Id]],cleaned_medical!A344:A1343,cleaned_medical!C344:C1343)</f>
        <v>43195</v>
      </c>
      <c r="N344" t="str">
        <f>_xlfn.XLOOKUP(healthcare_messy_data5[[#This Row],[Patient Id]],cleaned_medical!A344:A1343, cleaned_medical!D344:D1343)</f>
        <v>Dr. Lee</v>
      </c>
      <c r="O344" s="7">
        <f>_xlfn.XLOOKUP(healthcare_messy_data5[[#This Row],[Patient Id]], cleaned_medical!A344:A1343, cleaned_medical!E344:E1343)</f>
        <v>37.380000000000003</v>
      </c>
      <c r="P344" t="s">
        <v>1196</v>
      </c>
      <c r="Q344" s="3">
        <v>43800</v>
      </c>
      <c r="R344" s="7">
        <v>67.34</v>
      </c>
      <c r="S344" t="s">
        <v>1197</v>
      </c>
      <c r="T344" s="5" t="s">
        <v>1194</v>
      </c>
    </row>
    <row r="345" spans="2:20" x14ac:dyDescent="0.3">
      <c r="B345" t="s">
        <v>496</v>
      </c>
      <c r="C345" t="s">
        <v>126</v>
      </c>
      <c r="D345" s="2">
        <v>25</v>
      </c>
      <c r="E345" s="2" t="s">
        <v>1259</v>
      </c>
      <c r="F345" t="s">
        <v>15</v>
      </c>
      <c r="G345" t="s">
        <v>20</v>
      </c>
      <c r="H345" t="s">
        <v>1272</v>
      </c>
      <c r="I345" s="3">
        <v>43195</v>
      </c>
      <c r="J345" t="s">
        <v>40</v>
      </c>
      <c r="K345">
        <v>160</v>
      </c>
      <c r="L345" t="str">
        <f>_xlfn.XLOOKUP(healthcare_messy_data5[[#This Row],[Patient Id]],cleaned_medical!A345:A1344, cleaned_medical!B345:B1344)</f>
        <v>Counseling</v>
      </c>
      <c r="M345" s="3">
        <f>_xlfn.XLOOKUP(healthcare_messy_data5[[#This Row],[Patient Id]],cleaned_medical!A345:A1344,cleaned_medical!C345:C1344)</f>
        <v>43195</v>
      </c>
      <c r="N345" t="str">
        <f>_xlfn.XLOOKUP(healthcare_messy_data5[[#This Row],[Patient Id]],cleaned_medical!A345:A1344, cleaned_medical!D345:D1344)</f>
        <v>Dr. Smith</v>
      </c>
      <c r="O345" s="7">
        <f>_xlfn.XLOOKUP(healthcare_messy_data5[[#This Row],[Patient Id]], cleaned_medical!A345:A1344, cleaned_medical!E345:E1344)</f>
        <v>34.92</v>
      </c>
      <c r="P345" t="s">
        <v>1202</v>
      </c>
      <c r="Q345" s="3">
        <v>43195</v>
      </c>
      <c r="R345" s="7">
        <v>156.52000000000001</v>
      </c>
      <c r="S345" t="s">
        <v>1197</v>
      </c>
      <c r="T345" s="5" t="s">
        <v>1200</v>
      </c>
    </row>
    <row r="346" spans="2:20" x14ac:dyDescent="0.3">
      <c r="B346" t="s">
        <v>497</v>
      </c>
      <c r="C346" t="s">
        <v>9</v>
      </c>
      <c r="D346" s="2">
        <v>35</v>
      </c>
      <c r="E346" s="2" t="s">
        <v>1261</v>
      </c>
      <c r="F346" t="s">
        <v>15</v>
      </c>
      <c r="G346" t="s">
        <v>27</v>
      </c>
      <c r="H346" t="s">
        <v>1272</v>
      </c>
      <c r="I346" s="3">
        <v>43195</v>
      </c>
      <c r="J346" t="s">
        <v>12</v>
      </c>
      <c r="K346">
        <v>180</v>
      </c>
      <c r="L346" t="str">
        <f>_xlfn.XLOOKUP(healthcare_messy_data5[[#This Row],[Patient Id]],cleaned_medical!A346:A1345, cleaned_medical!B346:B1345)</f>
        <v>Dietary Changes</v>
      </c>
      <c r="M346" s="3">
        <f>_xlfn.XLOOKUP(healthcare_messy_data5[[#This Row],[Patient Id]],cleaned_medical!A346:A1345,cleaned_medical!C346:C1345)</f>
        <v>43195</v>
      </c>
      <c r="N346" t="str">
        <f>_xlfn.XLOOKUP(healthcare_messy_data5[[#This Row],[Patient Id]],cleaned_medical!A346:A1345, cleaned_medical!D346:D1345)</f>
        <v>Dr. Smith</v>
      </c>
      <c r="O346" s="7">
        <f>_xlfn.XLOOKUP(healthcare_messy_data5[[#This Row],[Patient Id]], cleaned_medical!A346:A1345, cleaned_medical!E346:E1345)</f>
        <v>152.65</v>
      </c>
      <c r="P346" t="s">
        <v>1167</v>
      </c>
      <c r="Q346" s="3">
        <v>43195</v>
      </c>
      <c r="R346" s="7">
        <v>274.8</v>
      </c>
      <c r="S346" t="s">
        <v>1195</v>
      </c>
      <c r="T346" s="5" t="s">
        <v>1199</v>
      </c>
    </row>
    <row r="347" spans="2:20" x14ac:dyDescent="0.3">
      <c r="B347" t="s">
        <v>498</v>
      </c>
      <c r="C347" t="s">
        <v>122</v>
      </c>
      <c r="D347" s="2">
        <v>40</v>
      </c>
      <c r="E347" s="2" t="s">
        <v>1260</v>
      </c>
      <c r="F347" t="s">
        <v>15</v>
      </c>
      <c r="G347" t="s">
        <v>20</v>
      </c>
      <c r="H347" t="s">
        <v>1272</v>
      </c>
      <c r="I347" s="3">
        <v>43195</v>
      </c>
      <c r="J347" t="s">
        <v>21</v>
      </c>
      <c r="K347">
        <v>160</v>
      </c>
      <c r="L347" t="str">
        <f>_xlfn.XLOOKUP(healthcare_messy_data5[[#This Row],[Patient Id]],cleaned_medical!A347:A1346, cleaned_medical!B347:B1346)</f>
        <v>Medication</v>
      </c>
      <c r="M347" s="3">
        <f>_xlfn.XLOOKUP(healthcare_messy_data5[[#This Row],[Patient Id]],cleaned_medical!A347:A1346,cleaned_medical!C347:C1346)</f>
        <v>43195</v>
      </c>
      <c r="N347" t="str">
        <f>_xlfn.XLOOKUP(healthcare_messy_data5[[#This Row],[Patient Id]],cleaned_medical!A347:A1346, cleaned_medical!D347:D1346)</f>
        <v>Dr. Williams</v>
      </c>
      <c r="O347" s="7">
        <f>_xlfn.XLOOKUP(healthcare_messy_data5[[#This Row],[Patient Id]], cleaned_medical!A347:A1346, cleaned_medical!E347:E1346)</f>
        <v>124.73</v>
      </c>
      <c r="P347" t="s">
        <v>1167</v>
      </c>
      <c r="Q347" s="3">
        <v>43195</v>
      </c>
      <c r="R347" s="7">
        <v>399</v>
      </c>
      <c r="S347" t="s">
        <v>1195</v>
      </c>
      <c r="T347" s="5" t="s">
        <v>1194</v>
      </c>
    </row>
    <row r="348" spans="2:20" x14ac:dyDescent="0.3">
      <c r="B348" t="s">
        <v>499</v>
      </c>
      <c r="C348" t="s">
        <v>130</v>
      </c>
      <c r="D348" s="2">
        <v>35</v>
      </c>
      <c r="E348" s="2" t="s">
        <v>1261</v>
      </c>
      <c r="F348" t="s">
        <v>15</v>
      </c>
      <c r="G348" t="s">
        <v>11</v>
      </c>
      <c r="H348" t="s">
        <v>1154</v>
      </c>
      <c r="I348" s="3">
        <v>43195</v>
      </c>
      <c r="J348" t="s">
        <v>40</v>
      </c>
      <c r="K348">
        <v>146</v>
      </c>
      <c r="L348" t="str">
        <f>_xlfn.XLOOKUP(healthcare_messy_data5[[#This Row],[Patient Id]],cleaned_medical!A348:A1347, cleaned_medical!B348:B1347)</f>
        <v>Surgery</v>
      </c>
      <c r="M348" s="3">
        <f>_xlfn.XLOOKUP(healthcare_messy_data5[[#This Row],[Patient Id]],cleaned_medical!A348:A1347,cleaned_medical!C348:C1347)</f>
        <v>43845</v>
      </c>
      <c r="N348" t="str">
        <f>_xlfn.XLOOKUP(healthcare_messy_data5[[#This Row],[Patient Id]],cleaned_medical!A348:A1347, cleaned_medical!D348:D1347)</f>
        <v>Dr. Johnson</v>
      </c>
      <c r="O348" s="7">
        <f>_xlfn.XLOOKUP(healthcare_messy_data5[[#This Row],[Patient Id]], cleaned_medical!A348:A1347, cleaned_medical!E348:E1347)</f>
        <v>118.79</v>
      </c>
      <c r="P348" t="s">
        <v>1202</v>
      </c>
      <c r="Q348" s="3">
        <v>43195</v>
      </c>
      <c r="R348" s="7">
        <v>141.76</v>
      </c>
      <c r="S348" t="s">
        <v>1192</v>
      </c>
      <c r="T348" s="5" t="s">
        <v>1199</v>
      </c>
    </row>
    <row r="349" spans="2:20" x14ac:dyDescent="0.3">
      <c r="B349" t="s">
        <v>500</v>
      </c>
      <c r="C349" t="s">
        <v>120</v>
      </c>
      <c r="D349" s="2">
        <v>60</v>
      </c>
      <c r="E349" s="2" t="s">
        <v>1262</v>
      </c>
      <c r="F349" t="s">
        <v>15</v>
      </c>
      <c r="G349" t="s">
        <v>11</v>
      </c>
      <c r="H349" t="s">
        <v>1156</v>
      </c>
      <c r="I349" s="3">
        <v>43845</v>
      </c>
      <c r="J349" t="s">
        <v>1153</v>
      </c>
      <c r="K349">
        <v>180</v>
      </c>
      <c r="L349" t="str">
        <f>_xlfn.XLOOKUP(healthcare_messy_data5[[#This Row],[Patient Id]],cleaned_medical!A349:A1348, cleaned_medical!B349:B1348)</f>
        <v>Lifestyle Modification</v>
      </c>
      <c r="M349" s="3">
        <f>_xlfn.XLOOKUP(healthcare_messy_data5[[#This Row],[Patient Id]],cleaned_medical!A349:A1348,cleaned_medical!C349:C1348)</f>
        <v>43549</v>
      </c>
      <c r="N349" t="str">
        <f>_xlfn.XLOOKUP(healthcare_messy_data5[[#This Row],[Patient Id]],cleaned_medical!A349:A1348, cleaned_medical!D349:D1348)</f>
        <v>Dr. Brown</v>
      </c>
      <c r="O349" s="7">
        <f>_xlfn.XLOOKUP(healthcare_messy_data5[[#This Row],[Patient Id]], cleaned_medical!A349:A1348, cleaned_medical!E349:E1348)</f>
        <v>99.54</v>
      </c>
      <c r="P349" t="s">
        <v>1167</v>
      </c>
      <c r="Q349" s="3">
        <v>43845</v>
      </c>
      <c r="R349" s="7">
        <v>172.82</v>
      </c>
      <c r="S349" t="s">
        <v>1197</v>
      </c>
      <c r="T349" s="5" t="s">
        <v>1200</v>
      </c>
    </row>
    <row r="350" spans="2:20" x14ac:dyDescent="0.3">
      <c r="B350" t="s">
        <v>501</v>
      </c>
      <c r="C350" t="s">
        <v>303</v>
      </c>
      <c r="D350" s="2">
        <v>40</v>
      </c>
      <c r="E350" s="2" t="s">
        <v>1260</v>
      </c>
      <c r="F350" t="s">
        <v>10</v>
      </c>
      <c r="G350" t="s">
        <v>11</v>
      </c>
      <c r="H350" t="s">
        <v>1155</v>
      </c>
      <c r="I350" s="3">
        <v>43549</v>
      </c>
      <c r="J350" t="s">
        <v>12</v>
      </c>
      <c r="K350">
        <v>146</v>
      </c>
      <c r="L350" t="str">
        <f>_xlfn.XLOOKUP(healthcare_messy_data5[[#This Row],[Patient Id]],cleaned_medical!A350:A1349, cleaned_medical!B350:B1349)</f>
        <v>Dietary Changes</v>
      </c>
      <c r="M350" s="3">
        <f>_xlfn.XLOOKUP(healthcare_messy_data5[[#This Row],[Patient Id]],cleaned_medical!A350:A1349,cleaned_medical!C350:C1349)</f>
        <v>43549</v>
      </c>
      <c r="N350" t="str">
        <f>_xlfn.XLOOKUP(healthcare_messy_data5[[#This Row],[Patient Id]],cleaned_medical!A350:A1349, cleaned_medical!D350:D1349)</f>
        <v>Dr. Patel</v>
      </c>
      <c r="O350" s="7">
        <f>_xlfn.XLOOKUP(healthcare_messy_data5[[#This Row],[Patient Id]], cleaned_medical!A350:A1349, cleaned_medical!E350:E1349)</f>
        <v>174.01</v>
      </c>
      <c r="P350" t="s">
        <v>1167</v>
      </c>
      <c r="Q350" s="3">
        <v>43549</v>
      </c>
      <c r="R350" s="7">
        <v>173</v>
      </c>
      <c r="S350" t="s">
        <v>1195</v>
      </c>
      <c r="T350" s="5" t="s">
        <v>1200</v>
      </c>
    </row>
    <row r="351" spans="2:20" x14ac:dyDescent="0.3">
      <c r="B351" t="s">
        <v>502</v>
      </c>
      <c r="C351" t="s">
        <v>303</v>
      </c>
      <c r="D351" s="2">
        <v>70</v>
      </c>
      <c r="E351" s="2" t="s">
        <v>1262</v>
      </c>
      <c r="F351" t="s">
        <v>15</v>
      </c>
      <c r="G351" t="s">
        <v>11</v>
      </c>
      <c r="H351" t="s">
        <v>1272</v>
      </c>
      <c r="I351" s="3">
        <v>43549</v>
      </c>
      <c r="J351" t="s">
        <v>12</v>
      </c>
      <c r="K351">
        <v>146</v>
      </c>
      <c r="L351" t="str">
        <f>_xlfn.XLOOKUP(healthcare_messy_data5[[#This Row],[Patient Id]],cleaned_medical!A351:A1350, cleaned_medical!B351:B1350)</f>
        <v>Surgery</v>
      </c>
      <c r="M351" s="3">
        <f>_xlfn.XLOOKUP(healthcare_messy_data5[[#This Row],[Patient Id]],cleaned_medical!A351:A1350,cleaned_medical!C351:C1350)</f>
        <v>43195</v>
      </c>
      <c r="N351" t="str">
        <f>_xlfn.XLOOKUP(healthcare_messy_data5[[#This Row],[Patient Id]],cleaned_medical!A351:A1350, cleaned_medical!D351:D1350)</f>
        <v>Dr. Johnson</v>
      </c>
      <c r="O351" s="7">
        <f>_xlfn.XLOOKUP(healthcare_messy_data5[[#This Row],[Patient Id]], cleaned_medical!A351:A1350, cleaned_medical!E351:E1350)</f>
        <v>179.64</v>
      </c>
      <c r="P351" t="s">
        <v>1193</v>
      </c>
      <c r="Q351" s="3">
        <v>43549</v>
      </c>
      <c r="R351" s="7">
        <v>121.07</v>
      </c>
      <c r="S351" t="s">
        <v>1197</v>
      </c>
      <c r="T351" s="5" t="s">
        <v>1199</v>
      </c>
    </row>
    <row r="352" spans="2:20" x14ac:dyDescent="0.3">
      <c r="B352" t="s">
        <v>503</v>
      </c>
      <c r="C352" t="s">
        <v>120</v>
      </c>
      <c r="D352" s="2">
        <v>46</v>
      </c>
      <c r="E352" s="2" t="s">
        <v>1260</v>
      </c>
      <c r="F352" t="s">
        <v>10</v>
      </c>
      <c r="G352" t="s">
        <v>16</v>
      </c>
      <c r="H352" t="s">
        <v>1156</v>
      </c>
      <c r="I352" s="3">
        <v>43195</v>
      </c>
      <c r="J352" t="s">
        <v>12</v>
      </c>
      <c r="K352">
        <v>180</v>
      </c>
      <c r="L352" t="str">
        <f>_xlfn.XLOOKUP(healthcare_messy_data5[[#This Row],[Patient Id]],cleaned_medical!A352:A1351, cleaned_medical!B352:B1351)</f>
        <v>Counseling</v>
      </c>
      <c r="M352" s="3">
        <f>_xlfn.XLOOKUP(healthcare_messy_data5[[#This Row],[Patient Id]],cleaned_medical!A352:A1351,cleaned_medical!C352:C1351)</f>
        <v>43845</v>
      </c>
      <c r="N352" t="str">
        <f>_xlfn.XLOOKUP(healthcare_messy_data5[[#This Row],[Patient Id]],cleaned_medical!A352:A1351, cleaned_medical!D352:D1351)</f>
        <v>Dr. Johnson</v>
      </c>
      <c r="O352" s="7">
        <f>_xlfn.XLOOKUP(healthcare_messy_data5[[#This Row],[Patient Id]], cleaned_medical!A352:A1351, cleaned_medical!E352:E1351)</f>
        <v>150.77000000000001</v>
      </c>
      <c r="P352" t="s">
        <v>1193</v>
      </c>
      <c r="Q352" s="3">
        <v>43195</v>
      </c>
      <c r="R352" s="7">
        <v>167.03</v>
      </c>
      <c r="S352" t="s">
        <v>1197</v>
      </c>
      <c r="T352" s="5" t="s">
        <v>1194</v>
      </c>
    </row>
    <row r="353" spans="2:20" x14ac:dyDescent="0.3">
      <c r="B353" t="s">
        <v>504</v>
      </c>
      <c r="C353" t="s">
        <v>132</v>
      </c>
      <c r="D353" s="2">
        <v>35</v>
      </c>
      <c r="E353" s="2" t="s">
        <v>1261</v>
      </c>
      <c r="F353" t="s">
        <v>10</v>
      </c>
      <c r="G353" t="s">
        <v>16</v>
      </c>
      <c r="H353" t="s">
        <v>1157</v>
      </c>
      <c r="I353" s="3">
        <v>43845</v>
      </c>
      <c r="J353" t="s">
        <v>21</v>
      </c>
      <c r="K353">
        <v>200</v>
      </c>
      <c r="L353" t="str">
        <f>_xlfn.XLOOKUP(healthcare_messy_data5[[#This Row],[Patient Id]],cleaned_medical!A353:A1352, cleaned_medical!B353:B1352)</f>
        <v>Medication</v>
      </c>
      <c r="M353" s="3">
        <f>_xlfn.XLOOKUP(healthcare_messy_data5[[#This Row],[Patient Id]],cleaned_medical!A353:A1352,cleaned_medical!C353:C1352)</f>
        <v>43195</v>
      </c>
      <c r="N353" t="str">
        <f>_xlfn.XLOOKUP(healthcare_messy_data5[[#This Row],[Patient Id]],cleaned_medical!A353:A1352, cleaned_medical!D353:D1352)</f>
        <v>Dr. Patel</v>
      </c>
      <c r="O353" s="7">
        <f>_xlfn.XLOOKUP(healthcare_messy_data5[[#This Row],[Patient Id]], cleaned_medical!A353:A1352, cleaned_medical!E353:E1352)</f>
        <v>78.540000000000006</v>
      </c>
      <c r="P353" t="s">
        <v>1201</v>
      </c>
      <c r="Q353" s="3">
        <v>43845</v>
      </c>
      <c r="R353" s="7">
        <v>66.02</v>
      </c>
      <c r="S353" t="s">
        <v>1197</v>
      </c>
      <c r="T353" s="5" t="s">
        <v>1199</v>
      </c>
    </row>
    <row r="354" spans="2:20" x14ac:dyDescent="0.3">
      <c r="B354" t="s">
        <v>505</v>
      </c>
      <c r="C354" t="s">
        <v>130</v>
      </c>
      <c r="D354" s="2">
        <v>40</v>
      </c>
      <c r="E354" s="2" t="s">
        <v>1260</v>
      </c>
      <c r="F354" t="s">
        <v>15</v>
      </c>
      <c r="G354" t="s">
        <v>1272</v>
      </c>
      <c r="H354" t="s">
        <v>1272</v>
      </c>
      <c r="I354" s="3">
        <v>43195</v>
      </c>
      <c r="J354" t="s">
        <v>17</v>
      </c>
      <c r="K354">
        <v>180</v>
      </c>
      <c r="L354" t="str">
        <f>_xlfn.XLOOKUP(healthcare_messy_data5[[#This Row],[Patient Id]],cleaned_medical!A354:A1353, cleaned_medical!B354:B1353)</f>
        <v>Surgery</v>
      </c>
      <c r="M354" s="3">
        <f>_xlfn.XLOOKUP(healthcare_messy_data5[[#This Row],[Patient Id]],cleaned_medical!A354:A1353,cleaned_medical!C354:C1353)</f>
        <v>43845</v>
      </c>
      <c r="N354" t="str">
        <f>_xlfn.XLOOKUP(healthcare_messy_data5[[#This Row],[Patient Id]],cleaned_medical!A354:A1353, cleaned_medical!D354:D1353)</f>
        <v>Dr. Patel</v>
      </c>
      <c r="O354" s="7">
        <f>_xlfn.XLOOKUP(healthcare_messy_data5[[#This Row],[Patient Id]], cleaned_medical!A354:A1353, cleaned_medical!E354:E1353)</f>
        <v>193.4</v>
      </c>
      <c r="P354" t="s">
        <v>1198</v>
      </c>
      <c r="Q354" s="3">
        <v>43195</v>
      </c>
      <c r="R354" s="7">
        <v>89.57</v>
      </c>
      <c r="S354" t="s">
        <v>1192</v>
      </c>
      <c r="T354" s="5" t="s">
        <v>1199</v>
      </c>
    </row>
    <row r="355" spans="2:20" x14ac:dyDescent="0.3">
      <c r="B355" t="s">
        <v>506</v>
      </c>
      <c r="C355" t="s">
        <v>134</v>
      </c>
      <c r="D355" s="2">
        <v>35</v>
      </c>
      <c r="E355" s="2" t="s">
        <v>1261</v>
      </c>
      <c r="F355" t="s">
        <v>10</v>
      </c>
      <c r="G355" t="s">
        <v>27</v>
      </c>
      <c r="H355" t="s">
        <v>1155</v>
      </c>
      <c r="I355" s="3">
        <v>43845</v>
      </c>
      <c r="J355" t="s">
        <v>21</v>
      </c>
      <c r="K355">
        <v>200</v>
      </c>
      <c r="L355" t="str">
        <f>_xlfn.XLOOKUP(healthcare_messy_data5[[#This Row],[Patient Id]],cleaned_medical!A355:A1354, cleaned_medical!B355:B1354)</f>
        <v>Dietary Changes</v>
      </c>
      <c r="M355" s="3">
        <f>_xlfn.XLOOKUP(healthcare_messy_data5[[#This Row],[Patient Id]],cleaned_medical!A355:A1354,cleaned_medical!C355:C1354)</f>
        <v>43195</v>
      </c>
      <c r="N355" t="str">
        <f>_xlfn.XLOOKUP(healthcare_messy_data5[[#This Row],[Patient Id]],cleaned_medical!A355:A1354, cleaned_medical!D355:D1354)</f>
        <v>Dr. Lee</v>
      </c>
      <c r="O355" s="7">
        <f>_xlfn.XLOOKUP(healthcare_messy_data5[[#This Row],[Patient Id]], cleaned_medical!A355:A1354, cleaned_medical!E355:E1354)</f>
        <v>48.13</v>
      </c>
      <c r="P355" t="s">
        <v>1196</v>
      </c>
      <c r="Q355" s="3">
        <v>43845</v>
      </c>
      <c r="R355" s="7">
        <v>122.79</v>
      </c>
      <c r="S355" t="s">
        <v>1195</v>
      </c>
      <c r="T355" s="5" t="s">
        <v>1200</v>
      </c>
    </row>
    <row r="356" spans="2:20" x14ac:dyDescent="0.3">
      <c r="B356" t="s">
        <v>507</v>
      </c>
      <c r="C356" t="s">
        <v>299</v>
      </c>
      <c r="D356" s="2">
        <v>40</v>
      </c>
      <c r="E356" s="2" t="s">
        <v>1260</v>
      </c>
      <c r="F356" t="s">
        <v>15</v>
      </c>
      <c r="G356" t="s">
        <v>20</v>
      </c>
      <c r="H356" t="s">
        <v>1157</v>
      </c>
      <c r="I356" s="3">
        <v>43195</v>
      </c>
      <c r="J356" t="s">
        <v>40</v>
      </c>
      <c r="K356">
        <v>160</v>
      </c>
      <c r="L356" t="str">
        <f>_xlfn.XLOOKUP(healthcare_messy_data5[[#This Row],[Patient Id]],cleaned_medical!A356:A1355, cleaned_medical!B356:B1355)</f>
        <v>Surgery</v>
      </c>
      <c r="M356" s="3">
        <f>_xlfn.XLOOKUP(healthcare_messy_data5[[#This Row],[Patient Id]],cleaned_medical!A356:A1355,cleaned_medical!C356:C1355)</f>
        <v>43881</v>
      </c>
      <c r="N356" t="str">
        <f>_xlfn.XLOOKUP(healthcare_messy_data5[[#This Row],[Patient Id]],cleaned_medical!A356:A1355, cleaned_medical!D356:D1355)</f>
        <v>Dr. Patel</v>
      </c>
      <c r="O356" s="7">
        <f>_xlfn.XLOOKUP(healthcare_messy_data5[[#This Row],[Patient Id]], cleaned_medical!A356:A1355, cleaned_medical!E356:E1355)</f>
        <v>69.81</v>
      </c>
      <c r="P356" t="s">
        <v>1201</v>
      </c>
      <c r="Q356" s="3">
        <v>43195</v>
      </c>
      <c r="R356" s="7">
        <v>485.53</v>
      </c>
      <c r="S356" t="s">
        <v>1197</v>
      </c>
      <c r="T356" s="5" t="s">
        <v>1191</v>
      </c>
    </row>
    <row r="357" spans="2:20" x14ac:dyDescent="0.3">
      <c r="B357" t="s">
        <v>508</v>
      </c>
      <c r="C357" t="s">
        <v>132</v>
      </c>
      <c r="D357" s="2">
        <v>25</v>
      </c>
      <c r="E357" s="2" t="s">
        <v>1259</v>
      </c>
      <c r="F357" t="s">
        <v>15</v>
      </c>
      <c r="G357" t="s">
        <v>20</v>
      </c>
      <c r="H357" t="s">
        <v>1157</v>
      </c>
      <c r="I357" s="3">
        <v>43881</v>
      </c>
      <c r="J357" t="s">
        <v>17</v>
      </c>
      <c r="K357">
        <v>160</v>
      </c>
      <c r="L357" t="str">
        <f>_xlfn.XLOOKUP(healthcare_messy_data5[[#This Row],[Patient Id]],cleaned_medical!A357:A1356, cleaned_medical!B357:B1356)</f>
        <v>Lifestyle Modification</v>
      </c>
      <c r="M357" s="3">
        <f>_xlfn.XLOOKUP(healthcare_messy_data5[[#This Row],[Patient Id]],cleaned_medical!A357:A1356,cleaned_medical!C357:C1356)</f>
        <v>43881</v>
      </c>
      <c r="N357" t="str">
        <f>_xlfn.XLOOKUP(healthcare_messy_data5[[#This Row],[Patient Id]],cleaned_medical!A357:A1356, cleaned_medical!D357:D1356)</f>
        <v>Dr. Smith</v>
      </c>
      <c r="O357" s="7">
        <f>_xlfn.XLOOKUP(healthcare_messy_data5[[#This Row],[Patient Id]], cleaned_medical!A357:A1356, cleaned_medical!E357:E1356)</f>
        <v>119.69</v>
      </c>
      <c r="P357" t="s">
        <v>1193</v>
      </c>
      <c r="Q357" s="3">
        <v>43881</v>
      </c>
      <c r="R357" s="7">
        <v>200.04</v>
      </c>
      <c r="S357" t="s">
        <v>1195</v>
      </c>
      <c r="T357" s="5" t="s">
        <v>1199</v>
      </c>
    </row>
    <row r="358" spans="2:20" x14ac:dyDescent="0.3">
      <c r="B358" t="s">
        <v>509</v>
      </c>
      <c r="C358" t="s">
        <v>299</v>
      </c>
      <c r="D358" s="2">
        <v>70</v>
      </c>
      <c r="E358" s="2" t="s">
        <v>1262</v>
      </c>
      <c r="F358" t="s">
        <v>10</v>
      </c>
      <c r="G358" t="s">
        <v>16</v>
      </c>
      <c r="H358" t="s">
        <v>1155</v>
      </c>
      <c r="I358" s="3">
        <v>43881</v>
      </c>
      <c r="J358" t="s">
        <v>40</v>
      </c>
      <c r="K358">
        <v>180</v>
      </c>
      <c r="L358" t="str">
        <f>_xlfn.XLOOKUP(healthcare_messy_data5[[#This Row],[Patient Id]],cleaned_medical!A358:A1357, cleaned_medical!B358:B1357)</f>
        <v>Medication</v>
      </c>
      <c r="M358" s="3">
        <f>_xlfn.XLOOKUP(healthcare_messy_data5[[#This Row],[Patient Id]],cleaned_medical!A358:A1357,cleaned_medical!C358:C1357)</f>
        <v>43800</v>
      </c>
      <c r="N358" t="str">
        <f>_xlfn.XLOOKUP(healthcare_messy_data5[[#This Row],[Patient Id]],cleaned_medical!A358:A1357, cleaned_medical!D358:D1357)</f>
        <v>Dr. Brown</v>
      </c>
      <c r="O358" s="7">
        <f>_xlfn.XLOOKUP(healthcare_messy_data5[[#This Row],[Patient Id]], cleaned_medical!A358:A1357, cleaned_medical!E358:E1357)</f>
        <v>163.05000000000001</v>
      </c>
      <c r="P358" t="s">
        <v>1167</v>
      </c>
      <c r="Q358" s="3">
        <v>43881</v>
      </c>
      <c r="R358" s="7">
        <v>469.23</v>
      </c>
      <c r="S358" t="s">
        <v>1197</v>
      </c>
      <c r="T358" s="5" t="s">
        <v>1199</v>
      </c>
    </row>
    <row r="359" spans="2:20" x14ac:dyDescent="0.3">
      <c r="B359" t="s">
        <v>510</v>
      </c>
      <c r="C359" t="s">
        <v>299</v>
      </c>
      <c r="D359" s="2">
        <v>35</v>
      </c>
      <c r="E359" s="2" t="s">
        <v>1261</v>
      </c>
      <c r="F359" t="s">
        <v>15</v>
      </c>
      <c r="G359" t="s">
        <v>20</v>
      </c>
      <c r="H359" t="s">
        <v>1272</v>
      </c>
      <c r="I359" s="3">
        <v>43800</v>
      </c>
      <c r="J359" t="s">
        <v>17</v>
      </c>
      <c r="K359">
        <v>160</v>
      </c>
      <c r="L359" t="str">
        <f>_xlfn.XLOOKUP(healthcare_messy_data5[[#This Row],[Patient Id]],cleaned_medical!A359:A1358, cleaned_medical!B359:B1358)</f>
        <v>Lifestyle Modification</v>
      </c>
      <c r="M359" s="3">
        <f>_xlfn.XLOOKUP(healthcare_messy_data5[[#This Row],[Patient Id]],cleaned_medical!A359:A1358,cleaned_medical!C359:C1358)</f>
        <v>43195</v>
      </c>
      <c r="N359" t="str">
        <f>_xlfn.XLOOKUP(healthcare_messy_data5[[#This Row],[Patient Id]],cleaned_medical!A359:A1358, cleaned_medical!D359:D1358)</f>
        <v>Dr. Williams</v>
      </c>
      <c r="O359" s="7">
        <f>_xlfn.XLOOKUP(healthcare_messy_data5[[#This Row],[Patient Id]], cleaned_medical!A359:A1358, cleaned_medical!E359:E1358)</f>
        <v>76.2</v>
      </c>
      <c r="P359" t="s">
        <v>1193</v>
      </c>
      <c r="Q359" s="3">
        <v>43800</v>
      </c>
      <c r="R359" s="7">
        <v>470.55</v>
      </c>
      <c r="S359" t="s">
        <v>1195</v>
      </c>
      <c r="T359" s="5" t="s">
        <v>1191</v>
      </c>
    </row>
    <row r="360" spans="2:20" x14ac:dyDescent="0.3">
      <c r="B360" t="s">
        <v>511</v>
      </c>
      <c r="C360" t="s">
        <v>132</v>
      </c>
      <c r="D360" s="2">
        <v>46</v>
      </c>
      <c r="E360" s="2" t="s">
        <v>1260</v>
      </c>
      <c r="F360" t="s">
        <v>15</v>
      </c>
      <c r="G360" t="s">
        <v>16</v>
      </c>
      <c r="H360" t="s">
        <v>1154</v>
      </c>
      <c r="I360" s="3">
        <v>43195</v>
      </c>
      <c r="J360" t="s">
        <v>21</v>
      </c>
      <c r="K360">
        <v>220</v>
      </c>
      <c r="L360" t="str">
        <f>_xlfn.XLOOKUP(healthcare_messy_data5[[#This Row],[Patient Id]],cleaned_medical!A360:A1359, cleaned_medical!B360:B1359)</f>
        <v>Dietary Changes</v>
      </c>
      <c r="M360" s="3">
        <f>_xlfn.XLOOKUP(healthcare_messy_data5[[#This Row],[Patient Id]],cleaned_medical!A360:A1359,cleaned_medical!C360:C1359)</f>
        <v>43549</v>
      </c>
      <c r="N360" t="str">
        <f>_xlfn.XLOOKUP(healthcare_messy_data5[[#This Row],[Patient Id]],cleaned_medical!A360:A1359, cleaned_medical!D360:D1359)</f>
        <v>Dr. Lee</v>
      </c>
      <c r="O360" s="7">
        <f>_xlfn.XLOOKUP(healthcare_messy_data5[[#This Row],[Patient Id]], cleaned_medical!A360:A1359, cleaned_medical!E360:E1359)</f>
        <v>156.04</v>
      </c>
      <c r="P360" t="s">
        <v>1201</v>
      </c>
      <c r="Q360" s="3">
        <v>43195</v>
      </c>
      <c r="R360" s="7">
        <v>246.22</v>
      </c>
      <c r="S360" t="s">
        <v>1192</v>
      </c>
      <c r="T360" s="5" t="s">
        <v>1191</v>
      </c>
    </row>
    <row r="361" spans="2:20" x14ac:dyDescent="0.3">
      <c r="B361" t="s">
        <v>512</v>
      </c>
      <c r="C361" t="s">
        <v>9</v>
      </c>
      <c r="D361" s="2">
        <v>46</v>
      </c>
      <c r="E361" s="2" t="s">
        <v>1260</v>
      </c>
      <c r="F361" t="s">
        <v>15</v>
      </c>
      <c r="G361" t="s">
        <v>1272</v>
      </c>
      <c r="H361" t="s">
        <v>1155</v>
      </c>
      <c r="I361" s="3">
        <v>43549</v>
      </c>
      <c r="J361" t="s">
        <v>12</v>
      </c>
      <c r="K361">
        <v>146</v>
      </c>
      <c r="L361" t="str">
        <f>_xlfn.XLOOKUP(healthcare_messy_data5[[#This Row],[Patient Id]],cleaned_medical!A361:A1360, cleaned_medical!B361:B1360)</f>
        <v>Lifestyle Modification</v>
      </c>
      <c r="M361" s="3">
        <f>_xlfn.XLOOKUP(healthcare_messy_data5[[#This Row],[Patient Id]],cleaned_medical!A361:A1360,cleaned_medical!C361:C1360)</f>
        <v>43800</v>
      </c>
      <c r="N361" t="str">
        <f>_xlfn.XLOOKUP(healthcare_messy_data5[[#This Row],[Patient Id]],cleaned_medical!A361:A1360, cleaned_medical!D361:D1360)</f>
        <v>Dr. Lee</v>
      </c>
      <c r="O361" s="7">
        <f>_xlfn.XLOOKUP(healthcare_messy_data5[[#This Row],[Patient Id]], cleaned_medical!A361:A1360, cleaned_medical!E361:E1360)</f>
        <v>41.37</v>
      </c>
      <c r="P361" t="s">
        <v>1196</v>
      </c>
      <c r="Q361" s="3">
        <v>43549</v>
      </c>
      <c r="R361" s="7">
        <v>132.26</v>
      </c>
      <c r="S361" t="s">
        <v>1197</v>
      </c>
      <c r="T361" s="5" t="s">
        <v>1200</v>
      </c>
    </row>
    <row r="362" spans="2:20" x14ac:dyDescent="0.3">
      <c r="B362" t="s">
        <v>513</v>
      </c>
      <c r="C362" t="s">
        <v>126</v>
      </c>
      <c r="D362" s="2">
        <v>60</v>
      </c>
      <c r="E362" s="2" t="s">
        <v>1262</v>
      </c>
      <c r="F362" t="s">
        <v>10</v>
      </c>
      <c r="G362" t="s">
        <v>27</v>
      </c>
      <c r="H362" t="s">
        <v>1155</v>
      </c>
      <c r="I362" s="3">
        <v>43800</v>
      </c>
      <c r="J362" t="s">
        <v>1153</v>
      </c>
      <c r="K362">
        <v>146</v>
      </c>
      <c r="L362" t="str">
        <f>_xlfn.XLOOKUP(healthcare_messy_data5[[#This Row],[Patient Id]],cleaned_medical!A362:A1361, cleaned_medical!B362:B1361)</f>
        <v>Surgery</v>
      </c>
      <c r="M362" s="3">
        <f>_xlfn.XLOOKUP(healthcare_messy_data5[[#This Row],[Patient Id]],cleaned_medical!A362:A1361,cleaned_medical!C362:C1361)</f>
        <v>43881</v>
      </c>
      <c r="N362" t="str">
        <f>_xlfn.XLOOKUP(healthcare_messy_data5[[#This Row],[Patient Id]],cleaned_medical!A362:A1361, cleaned_medical!D362:D1361)</f>
        <v>Dr. Williams</v>
      </c>
      <c r="O362" s="7">
        <f>_xlfn.XLOOKUP(healthcare_messy_data5[[#This Row],[Patient Id]], cleaned_medical!A362:A1361, cleaned_medical!E362:E1361)</f>
        <v>122.19</v>
      </c>
      <c r="P362" t="s">
        <v>1167</v>
      </c>
      <c r="Q362" s="3">
        <v>43800</v>
      </c>
      <c r="R362" s="7">
        <v>76.47</v>
      </c>
      <c r="S362" t="s">
        <v>1197</v>
      </c>
      <c r="T362" s="5" t="s">
        <v>1199</v>
      </c>
    </row>
    <row r="363" spans="2:20" x14ac:dyDescent="0.3">
      <c r="B363" t="s">
        <v>514</v>
      </c>
      <c r="C363" t="s">
        <v>299</v>
      </c>
      <c r="D363" s="2">
        <v>40</v>
      </c>
      <c r="E363" s="2" t="s">
        <v>1260</v>
      </c>
      <c r="F363" t="s">
        <v>15</v>
      </c>
      <c r="G363" t="s">
        <v>1272</v>
      </c>
      <c r="H363" t="s">
        <v>1155</v>
      </c>
      <c r="I363" s="3">
        <v>43881</v>
      </c>
      <c r="J363" t="s">
        <v>12</v>
      </c>
      <c r="K363">
        <v>200</v>
      </c>
      <c r="L363" t="str">
        <f>_xlfn.XLOOKUP(healthcare_messy_data5[[#This Row],[Patient Id]],cleaned_medical!A363:A1362, cleaned_medical!B363:B1362)</f>
        <v>Dietary Changes</v>
      </c>
      <c r="M363" s="3">
        <f>_xlfn.XLOOKUP(healthcare_messy_data5[[#This Row],[Patient Id]],cleaned_medical!A363:A1362,cleaned_medical!C363:C1362)</f>
        <v>43195</v>
      </c>
      <c r="N363" t="str">
        <f>_xlfn.XLOOKUP(healthcare_messy_data5[[#This Row],[Patient Id]],cleaned_medical!A363:A1362, cleaned_medical!D363:D1362)</f>
        <v>Dr. Lee</v>
      </c>
      <c r="O363" s="7">
        <f>_xlfn.XLOOKUP(healthcare_messy_data5[[#This Row],[Patient Id]], cleaned_medical!A363:A1362, cleaned_medical!E363:E1362)</f>
        <v>26.62</v>
      </c>
      <c r="P363" t="s">
        <v>1193</v>
      </c>
      <c r="Q363" s="3">
        <v>43881</v>
      </c>
      <c r="R363" s="7">
        <v>50.74</v>
      </c>
      <c r="S363" t="s">
        <v>1192</v>
      </c>
      <c r="T363" s="5" t="s">
        <v>1200</v>
      </c>
    </row>
    <row r="364" spans="2:20" x14ac:dyDescent="0.3">
      <c r="B364" t="s">
        <v>515</v>
      </c>
      <c r="C364" t="s">
        <v>132</v>
      </c>
      <c r="D364" s="2">
        <v>35</v>
      </c>
      <c r="E364" s="2" t="s">
        <v>1261</v>
      </c>
      <c r="F364" t="s">
        <v>15</v>
      </c>
      <c r="G364" t="s">
        <v>11</v>
      </c>
      <c r="H364" t="s">
        <v>1157</v>
      </c>
      <c r="I364" s="3">
        <v>43195</v>
      </c>
      <c r="J364" t="s">
        <v>21</v>
      </c>
      <c r="K364">
        <v>160</v>
      </c>
      <c r="L364" t="str">
        <f>_xlfn.XLOOKUP(healthcare_messy_data5[[#This Row],[Patient Id]],cleaned_medical!A364:A1363, cleaned_medical!B364:B1363)</f>
        <v>Dietary Changes</v>
      </c>
      <c r="M364" s="3">
        <f>_xlfn.XLOOKUP(healthcare_messy_data5[[#This Row],[Patient Id]],cleaned_medical!A364:A1363,cleaned_medical!C364:C1363)</f>
        <v>43800</v>
      </c>
      <c r="N364" t="str">
        <f>_xlfn.XLOOKUP(healthcare_messy_data5[[#This Row],[Patient Id]],cleaned_medical!A364:A1363, cleaned_medical!D364:D1363)</f>
        <v>Dr. Williams</v>
      </c>
      <c r="O364" s="7">
        <f>_xlfn.XLOOKUP(healthcare_messy_data5[[#This Row],[Patient Id]], cleaned_medical!A364:A1363, cleaned_medical!E364:E1363)</f>
        <v>77.31</v>
      </c>
      <c r="P364" t="s">
        <v>1167</v>
      </c>
      <c r="Q364" s="3">
        <v>43195</v>
      </c>
      <c r="R364" s="7">
        <v>466.21</v>
      </c>
      <c r="S364" t="s">
        <v>1197</v>
      </c>
      <c r="T364" s="5" t="s">
        <v>1200</v>
      </c>
    </row>
    <row r="365" spans="2:20" x14ac:dyDescent="0.3">
      <c r="B365" t="s">
        <v>516</v>
      </c>
      <c r="C365" t="s">
        <v>132</v>
      </c>
      <c r="D365" s="2">
        <v>60</v>
      </c>
      <c r="E365" s="2" t="s">
        <v>1262</v>
      </c>
      <c r="F365" t="s">
        <v>10</v>
      </c>
      <c r="G365" t="s">
        <v>11</v>
      </c>
      <c r="H365" t="s">
        <v>1156</v>
      </c>
      <c r="I365" s="3">
        <v>43800</v>
      </c>
      <c r="J365" t="s">
        <v>17</v>
      </c>
      <c r="K365">
        <v>200</v>
      </c>
      <c r="L365" t="str">
        <f>_xlfn.XLOOKUP(healthcare_messy_data5[[#This Row],[Patient Id]],cleaned_medical!A365:A1364, cleaned_medical!B365:B1364)</f>
        <v>Medication</v>
      </c>
      <c r="M365" s="3">
        <f>_xlfn.XLOOKUP(healthcare_messy_data5[[#This Row],[Patient Id]],cleaned_medical!A365:A1364,cleaned_medical!C365:C1364)</f>
        <v>43195</v>
      </c>
      <c r="N365" t="str">
        <f>_xlfn.XLOOKUP(healthcare_messy_data5[[#This Row],[Patient Id]],cleaned_medical!A365:A1364, cleaned_medical!D365:D1364)</f>
        <v>Dr. Smith</v>
      </c>
      <c r="O365" s="7">
        <f>_xlfn.XLOOKUP(healthcare_messy_data5[[#This Row],[Patient Id]], cleaned_medical!A365:A1364, cleaned_medical!E365:E1364)</f>
        <v>115.62</v>
      </c>
      <c r="P365" t="s">
        <v>1198</v>
      </c>
      <c r="Q365" s="3">
        <v>43800</v>
      </c>
      <c r="R365" s="7">
        <v>391.78</v>
      </c>
      <c r="S365" t="s">
        <v>1197</v>
      </c>
      <c r="T365" s="5" t="s">
        <v>1199</v>
      </c>
    </row>
    <row r="366" spans="2:20" x14ac:dyDescent="0.3">
      <c r="B366" t="s">
        <v>517</v>
      </c>
      <c r="C366" t="s">
        <v>124</v>
      </c>
      <c r="D366" s="2">
        <v>35</v>
      </c>
      <c r="E366" s="2" t="s">
        <v>1261</v>
      </c>
      <c r="F366" t="s">
        <v>15</v>
      </c>
      <c r="G366" t="s">
        <v>11</v>
      </c>
      <c r="H366" t="s">
        <v>1154</v>
      </c>
      <c r="I366" s="3">
        <v>43195</v>
      </c>
      <c r="J366" t="s">
        <v>12</v>
      </c>
      <c r="K366">
        <v>146</v>
      </c>
      <c r="L366" t="str">
        <f>_xlfn.XLOOKUP(healthcare_messy_data5[[#This Row],[Patient Id]],cleaned_medical!A366:A1365, cleaned_medical!B366:B1365)</f>
        <v>Lifestyle Modification</v>
      </c>
      <c r="M366" s="3">
        <f>_xlfn.XLOOKUP(healthcare_messy_data5[[#This Row],[Patient Id]],cleaned_medical!A366:A1365,cleaned_medical!C366:C1365)</f>
        <v>43881</v>
      </c>
      <c r="N366" t="str">
        <f>_xlfn.XLOOKUP(healthcare_messy_data5[[#This Row],[Patient Id]],cleaned_medical!A366:A1365, cleaned_medical!D366:D1365)</f>
        <v>Dr. Williams</v>
      </c>
      <c r="O366" s="7">
        <f>_xlfn.XLOOKUP(healthcare_messy_data5[[#This Row],[Patient Id]], cleaned_medical!A366:A1365, cleaned_medical!E366:E1365)</f>
        <v>34.880000000000003</v>
      </c>
      <c r="P366" t="s">
        <v>1196</v>
      </c>
      <c r="Q366" s="3">
        <v>43195</v>
      </c>
      <c r="R366" s="7">
        <v>444.51</v>
      </c>
      <c r="S366" t="s">
        <v>1197</v>
      </c>
      <c r="T366" s="5" t="s">
        <v>1200</v>
      </c>
    </row>
    <row r="367" spans="2:20" x14ac:dyDescent="0.3">
      <c r="B367" t="s">
        <v>518</v>
      </c>
      <c r="C367" t="s">
        <v>9</v>
      </c>
      <c r="D367" s="2">
        <v>40</v>
      </c>
      <c r="E367" s="2" t="s">
        <v>1260</v>
      </c>
      <c r="F367" t="s">
        <v>10</v>
      </c>
      <c r="G367" t="s">
        <v>1272</v>
      </c>
      <c r="H367" t="s">
        <v>1272</v>
      </c>
      <c r="I367" s="3">
        <v>43881</v>
      </c>
      <c r="J367" t="s">
        <v>21</v>
      </c>
      <c r="K367">
        <v>146</v>
      </c>
      <c r="L367" t="str">
        <f>_xlfn.XLOOKUP(healthcare_messy_data5[[#This Row],[Patient Id]],cleaned_medical!A367:A1366, cleaned_medical!B367:B1366)</f>
        <v>Physiotherapy</v>
      </c>
      <c r="M367" s="3">
        <f>_xlfn.XLOOKUP(healthcare_messy_data5[[#This Row],[Patient Id]],cleaned_medical!A367:A1366,cleaned_medical!C367:C1366)</f>
        <v>43800</v>
      </c>
      <c r="N367" t="str">
        <f>_xlfn.XLOOKUP(healthcare_messy_data5[[#This Row],[Patient Id]],cleaned_medical!A367:A1366, cleaned_medical!D367:D1366)</f>
        <v>Dr. Patel</v>
      </c>
      <c r="O367" s="7">
        <f>_xlfn.XLOOKUP(healthcare_messy_data5[[#This Row],[Patient Id]], cleaned_medical!A367:A1366, cleaned_medical!E367:E1366)</f>
        <v>40.25</v>
      </c>
      <c r="P367" t="s">
        <v>1196</v>
      </c>
      <c r="Q367" s="3">
        <v>43881</v>
      </c>
      <c r="R367" s="7">
        <v>277.75</v>
      </c>
      <c r="S367" t="s">
        <v>1195</v>
      </c>
      <c r="T367" s="5" t="s">
        <v>1200</v>
      </c>
    </row>
    <row r="368" spans="2:20" x14ac:dyDescent="0.3">
      <c r="B368" t="s">
        <v>519</v>
      </c>
      <c r="C368" t="s">
        <v>122</v>
      </c>
      <c r="D368" s="2">
        <v>46</v>
      </c>
      <c r="E368" s="2" t="s">
        <v>1260</v>
      </c>
      <c r="F368" t="s">
        <v>10</v>
      </c>
      <c r="G368" t="s">
        <v>20</v>
      </c>
      <c r="H368" t="s">
        <v>1272</v>
      </c>
      <c r="I368" s="3">
        <v>43800</v>
      </c>
      <c r="J368" t="s">
        <v>40</v>
      </c>
      <c r="K368">
        <v>160</v>
      </c>
      <c r="L368" t="str">
        <f>_xlfn.XLOOKUP(healthcare_messy_data5[[#This Row],[Patient Id]],cleaned_medical!A368:A1367, cleaned_medical!B368:B1367)</f>
        <v>Surgery</v>
      </c>
      <c r="M368" s="3">
        <f>_xlfn.XLOOKUP(healthcare_messy_data5[[#This Row],[Patient Id]],cleaned_medical!A368:A1367,cleaned_medical!C368:C1367)</f>
        <v>43881</v>
      </c>
      <c r="N368" t="str">
        <f>_xlfn.XLOOKUP(healthcare_messy_data5[[#This Row],[Patient Id]],cleaned_medical!A368:A1367, cleaned_medical!D368:D1367)</f>
        <v>Dr. Patel</v>
      </c>
      <c r="O368" s="7">
        <f>_xlfn.XLOOKUP(healthcare_messy_data5[[#This Row],[Patient Id]], cleaned_medical!A368:A1367, cleaned_medical!E368:E1367)</f>
        <v>26.75</v>
      </c>
      <c r="P368" t="s">
        <v>1201</v>
      </c>
      <c r="Q368" s="3">
        <v>43800</v>
      </c>
      <c r="R368" s="7">
        <v>249.44</v>
      </c>
      <c r="S368" t="s">
        <v>1195</v>
      </c>
      <c r="T368" s="5" t="s">
        <v>1200</v>
      </c>
    </row>
    <row r="369" spans="2:20" x14ac:dyDescent="0.3">
      <c r="B369" t="s">
        <v>520</v>
      </c>
      <c r="C369" t="s">
        <v>124</v>
      </c>
      <c r="D369" s="2">
        <v>25</v>
      </c>
      <c r="E369" s="2" t="s">
        <v>1259</v>
      </c>
      <c r="F369" t="s">
        <v>10</v>
      </c>
      <c r="G369" t="s">
        <v>27</v>
      </c>
      <c r="H369" t="s">
        <v>1156</v>
      </c>
      <c r="I369" s="3">
        <v>43881</v>
      </c>
      <c r="J369" t="s">
        <v>1153</v>
      </c>
      <c r="K369">
        <v>220</v>
      </c>
      <c r="L369" t="str">
        <f>_xlfn.XLOOKUP(healthcare_messy_data5[[#This Row],[Patient Id]],cleaned_medical!A369:A1368, cleaned_medical!B369:B1368)</f>
        <v>Medication</v>
      </c>
      <c r="M369" s="3">
        <f>_xlfn.XLOOKUP(healthcare_messy_data5[[#This Row],[Patient Id]],cleaned_medical!A369:A1368,cleaned_medical!C369:C1368)</f>
        <v>43845</v>
      </c>
      <c r="N369" t="str">
        <f>_xlfn.XLOOKUP(healthcare_messy_data5[[#This Row],[Patient Id]],cleaned_medical!A369:A1368, cleaned_medical!D369:D1368)</f>
        <v>Dr. Smith</v>
      </c>
      <c r="O369" s="7">
        <f>_xlfn.XLOOKUP(healthcare_messy_data5[[#This Row],[Patient Id]], cleaned_medical!A369:A1368, cleaned_medical!E369:E1368)</f>
        <v>56.78</v>
      </c>
      <c r="P369" t="s">
        <v>1167</v>
      </c>
      <c r="Q369" s="3">
        <v>43881</v>
      </c>
      <c r="R369" s="7">
        <v>113.05</v>
      </c>
      <c r="S369" t="s">
        <v>1197</v>
      </c>
      <c r="T369" s="5" t="s">
        <v>1191</v>
      </c>
    </row>
    <row r="370" spans="2:20" x14ac:dyDescent="0.3">
      <c r="B370" t="s">
        <v>521</v>
      </c>
      <c r="C370" t="s">
        <v>124</v>
      </c>
      <c r="D370" s="2">
        <v>46</v>
      </c>
      <c r="E370" s="2" t="s">
        <v>1260</v>
      </c>
      <c r="F370" t="s">
        <v>15</v>
      </c>
      <c r="G370" t="s">
        <v>11</v>
      </c>
      <c r="H370" t="s">
        <v>1155</v>
      </c>
      <c r="I370" s="3">
        <v>43845</v>
      </c>
      <c r="J370" t="s">
        <v>12</v>
      </c>
      <c r="K370">
        <v>220</v>
      </c>
      <c r="L370" t="str">
        <f>_xlfn.XLOOKUP(healthcare_messy_data5[[#This Row],[Patient Id]],cleaned_medical!A370:A1369, cleaned_medical!B370:B1369)</f>
        <v>Physiotherapy</v>
      </c>
      <c r="M370" s="3">
        <f>_xlfn.XLOOKUP(healthcare_messy_data5[[#This Row],[Patient Id]],cleaned_medical!A370:A1369,cleaned_medical!C370:C1369)</f>
        <v>43881</v>
      </c>
      <c r="N370" t="str">
        <f>_xlfn.XLOOKUP(healthcare_messy_data5[[#This Row],[Patient Id]],cleaned_medical!A370:A1369, cleaned_medical!D370:D1369)</f>
        <v>Dr. Lee</v>
      </c>
      <c r="O370" s="7">
        <f>_xlfn.XLOOKUP(healthcare_messy_data5[[#This Row],[Patient Id]], cleaned_medical!A370:A1369, cleaned_medical!E370:E1369)</f>
        <v>69.28</v>
      </c>
      <c r="P370" t="s">
        <v>1196</v>
      </c>
      <c r="Q370" s="3">
        <v>43845</v>
      </c>
      <c r="R370" s="7">
        <v>265.08</v>
      </c>
      <c r="S370" t="s">
        <v>1195</v>
      </c>
      <c r="T370" s="5" t="s">
        <v>1191</v>
      </c>
    </row>
    <row r="371" spans="2:20" x14ac:dyDescent="0.3">
      <c r="B371" t="s">
        <v>522</v>
      </c>
      <c r="C371" t="s">
        <v>120</v>
      </c>
      <c r="D371" s="2">
        <v>60</v>
      </c>
      <c r="E371" s="2" t="s">
        <v>1262</v>
      </c>
      <c r="F371" t="s">
        <v>10</v>
      </c>
      <c r="G371" t="s">
        <v>11</v>
      </c>
      <c r="H371" t="s">
        <v>1154</v>
      </c>
      <c r="I371" s="3">
        <v>43881</v>
      </c>
      <c r="J371" t="s">
        <v>17</v>
      </c>
      <c r="K371">
        <v>160</v>
      </c>
      <c r="L371" t="str">
        <f>_xlfn.XLOOKUP(healthcare_messy_data5[[#This Row],[Patient Id]],cleaned_medical!A371:A1370, cleaned_medical!B371:B1370)</f>
        <v>Surgery</v>
      </c>
      <c r="M371" s="3">
        <f>_xlfn.XLOOKUP(healthcare_messy_data5[[#This Row],[Patient Id]],cleaned_medical!A371:A1370,cleaned_medical!C371:C1370)</f>
        <v>43195</v>
      </c>
      <c r="N371" t="str">
        <f>_xlfn.XLOOKUP(healthcare_messy_data5[[#This Row],[Patient Id]],cleaned_medical!A371:A1370, cleaned_medical!D371:D1370)</f>
        <v>Dr. Johnson</v>
      </c>
      <c r="O371" s="7">
        <f>_xlfn.XLOOKUP(healthcare_messy_data5[[#This Row],[Patient Id]], cleaned_medical!A371:A1370, cleaned_medical!E371:E1370)</f>
        <v>55.13</v>
      </c>
      <c r="P371" t="s">
        <v>1202</v>
      </c>
      <c r="Q371" s="3">
        <v>43881</v>
      </c>
      <c r="R371" s="7">
        <v>311.54000000000002</v>
      </c>
      <c r="S371" t="s">
        <v>1197</v>
      </c>
      <c r="T371" s="5" t="s">
        <v>1200</v>
      </c>
    </row>
    <row r="372" spans="2:20" x14ac:dyDescent="0.3">
      <c r="B372" t="s">
        <v>523</v>
      </c>
      <c r="C372" t="s">
        <v>126</v>
      </c>
      <c r="D372" s="2">
        <v>70</v>
      </c>
      <c r="E372" s="2" t="s">
        <v>1262</v>
      </c>
      <c r="F372" t="s">
        <v>15</v>
      </c>
      <c r="G372" t="s">
        <v>11</v>
      </c>
      <c r="H372" t="s">
        <v>1272</v>
      </c>
      <c r="I372" s="3">
        <v>43195</v>
      </c>
      <c r="J372" t="s">
        <v>40</v>
      </c>
      <c r="K372">
        <v>160</v>
      </c>
      <c r="L372" t="str">
        <f>_xlfn.XLOOKUP(healthcare_messy_data5[[#This Row],[Patient Id]],cleaned_medical!A372:A1371, cleaned_medical!B372:B1371)</f>
        <v>Counseling</v>
      </c>
      <c r="M372" s="3">
        <f>_xlfn.XLOOKUP(healthcare_messy_data5[[#This Row],[Patient Id]],cleaned_medical!A372:A1371,cleaned_medical!C372:C1371)</f>
        <v>43549</v>
      </c>
      <c r="N372" t="str">
        <f>_xlfn.XLOOKUP(healthcare_messy_data5[[#This Row],[Patient Id]],cleaned_medical!A372:A1371, cleaned_medical!D372:D1371)</f>
        <v>Dr. Johnson</v>
      </c>
      <c r="O372" s="7">
        <f>_xlfn.XLOOKUP(healthcare_messy_data5[[#This Row],[Patient Id]], cleaned_medical!A372:A1371, cleaned_medical!E372:E1371)</f>
        <v>165.8</v>
      </c>
      <c r="P372" t="s">
        <v>1202</v>
      </c>
      <c r="Q372" s="3">
        <v>43195</v>
      </c>
      <c r="R372" s="7">
        <v>329.11</v>
      </c>
      <c r="S372" t="s">
        <v>1197</v>
      </c>
      <c r="T372" s="5" t="s">
        <v>1191</v>
      </c>
    </row>
    <row r="373" spans="2:20" x14ac:dyDescent="0.3">
      <c r="B373" t="s">
        <v>524</v>
      </c>
      <c r="C373" t="s">
        <v>132</v>
      </c>
      <c r="D373" s="2">
        <v>25</v>
      </c>
      <c r="E373" s="2" t="s">
        <v>1259</v>
      </c>
      <c r="F373" t="s">
        <v>10</v>
      </c>
      <c r="G373" t="s">
        <v>27</v>
      </c>
      <c r="H373" t="s">
        <v>1272</v>
      </c>
      <c r="I373" s="3">
        <v>43549</v>
      </c>
      <c r="J373" t="s">
        <v>21</v>
      </c>
      <c r="K373">
        <v>200</v>
      </c>
      <c r="L373" t="str">
        <f>_xlfn.XLOOKUP(healthcare_messy_data5[[#This Row],[Patient Id]],cleaned_medical!A373:A1372, cleaned_medical!B373:B1372)</f>
        <v>Medication</v>
      </c>
      <c r="M373" s="3">
        <f>_xlfn.XLOOKUP(healthcare_messy_data5[[#This Row],[Patient Id]],cleaned_medical!A373:A1372,cleaned_medical!C373:C1372)</f>
        <v>43881</v>
      </c>
      <c r="N373" t="str">
        <f>_xlfn.XLOOKUP(healthcare_messy_data5[[#This Row],[Patient Id]],cleaned_medical!A373:A1372, cleaned_medical!D373:D1372)</f>
        <v>Dr. Johnson</v>
      </c>
      <c r="O373" s="7">
        <f>_xlfn.XLOOKUP(healthcare_messy_data5[[#This Row],[Patient Id]], cleaned_medical!A373:A1372, cleaned_medical!E373:E1372)</f>
        <v>144.87</v>
      </c>
      <c r="P373" t="s">
        <v>1196</v>
      </c>
      <c r="Q373" s="3">
        <v>43549</v>
      </c>
      <c r="R373" s="7">
        <v>312.69</v>
      </c>
      <c r="S373" t="s">
        <v>1192</v>
      </c>
      <c r="T373" s="5" t="s">
        <v>1194</v>
      </c>
    </row>
    <row r="374" spans="2:20" x14ac:dyDescent="0.3">
      <c r="B374" t="s">
        <v>525</v>
      </c>
      <c r="C374" t="s">
        <v>126</v>
      </c>
      <c r="D374" s="2">
        <v>60</v>
      </c>
      <c r="E374" s="2" t="s">
        <v>1262</v>
      </c>
      <c r="F374" t="s">
        <v>15</v>
      </c>
      <c r="G374" t="s">
        <v>11</v>
      </c>
      <c r="H374" t="s">
        <v>1155</v>
      </c>
      <c r="I374" s="3">
        <v>43881</v>
      </c>
      <c r="J374" t="s">
        <v>1153</v>
      </c>
      <c r="K374">
        <v>160</v>
      </c>
      <c r="L374" t="str">
        <f>_xlfn.XLOOKUP(healthcare_messy_data5[[#This Row],[Patient Id]],cleaned_medical!A374:A1373, cleaned_medical!B374:B1373)</f>
        <v>Physiotherapy</v>
      </c>
      <c r="M374" s="3">
        <f>_xlfn.XLOOKUP(healthcare_messy_data5[[#This Row],[Patient Id]],cleaned_medical!A374:A1373,cleaned_medical!C374:C1373)</f>
        <v>43549</v>
      </c>
      <c r="N374" t="str">
        <f>_xlfn.XLOOKUP(healthcare_messy_data5[[#This Row],[Patient Id]],cleaned_medical!A374:A1373, cleaned_medical!D374:D1373)</f>
        <v>Dr. Smith</v>
      </c>
      <c r="O374" s="7">
        <f>_xlfn.XLOOKUP(healthcare_messy_data5[[#This Row],[Patient Id]], cleaned_medical!A374:A1373, cleaned_medical!E374:E1373)</f>
        <v>183.12</v>
      </c>
      <c r="P374" t="s">
        <v>1198</v>
      </c>
      <c r="Q374" s="3">
        <v>43881</v>
      </c>
      <c r="R374" s="7">
        <v>248.45</v>
      </c>
      <c r="S374" t="s">
        <v>1192</v>
      </c>
      <c r="T374" s="5" t="s">
        <v>1191</v>
      </c>
    </row>
    <row r="375" spans="2:20" x14ac:dyDescent="0.3">
      <c r="B375" t="s">
        <v>526</v>
      </c>
      <c r="C375" t="s">
        <v>130</v>
      </c>
      <c r="D375" s="2">
        <v>40</v>
      </c>
      <c r="E375" s="2" t="s">
        <v>1260</v>
      </c>
      <c r="F375" t="s">
        <v>10</v>
      </c>
      <c r="G375" t="s">
        <v>27</v>
      </c>
      <c r="H375" t="s">
        <v>1156</v>
      </c>
      <c r="I375" s="3">
        <v>43549</v>
      </c>
      <c r="J375" t="s">
        <v>17</v>
      </c>
      <c r="K375">
        <v>220</v>
      </c>
      <c r="L375" t="str">
        <f>_xlfn.XLOOKUP(healthcare_messy_data5[[#This Row],[Patient Id]],cleaned_medical!A375:A1374, cleaned_medical!B375:B1374)</f>
        <v>Dietary Changes</v>
      </c>
      <c r="M375" s="3">
        <f>_xlfn.XLOOKUP(healthcare_messy_data5[[#This Row],[Patient Id]],cleaned_medical!A375:A1374,cleaned_medical!C375:C1374)</f>
        <v>43845</v>
      </c>
      <c r="N375" t="str">
        <f>_xlfn.XLOOKUP(healthcare_messy_data5[[#This Row],[Patient Id]],cleaned_medical!A375:A1374, cleaned_medical!D375:D1374)</f>
        <v>Dr. Patel</v>
      </c>
      <c r="O375" s="7">
        <f>_xlfn.XLOOKUP(healthcare_messy_data5[[#This Row],[Patient Id]], cleaned_medical!A375:A1374, cleaned_medical!E375:E1374)</f>
        <v>184.31</v>
      </c>
      <c r="P375" t="s">
        <v>1196</v>
      </c>
      <c r="Q375" s="3">
        <v>43549</v>
      </c>
      <c r="R375" s="7">
        <v>193.58</v>
      </c>
      <c r="S375" t="s">
        <v>1197</v>
      </c>
      <c r="T375" s="5" t="s">
        <v>1199</v>
      </c>
    </row>
    <row r="376" spans="2:20" x14ac:dyDescent="0.3">
      <c r="B376" t="s">
        <v>527</v>
      </c>
      <c r="C376" t="s">
        <v>120</v>
      </c>
      <c r="D376" s="2">
        <v>25</v>
      </c>
      <c r="E376" s="2" t="s">
        <v>1259</v>
      </c>
      <c r="F376" t="s">
        <v>10</v>
      </c>
      <c r="G376" t="s">
        <v>11</v>
      </c>
      <c r="H376" t="s">
        <v>1154</v>
      </c>
      <c r="I376" s="3">
        <v>43845</v>
      </c>
      <c r="J376" t="s">
        <v>21</v>
      </c>
      <c r="K376">
        <v>160</v>
      </c>
      <c r="L376" t="str">
        <f>_xlfn.XLOOKUP(healthcare_messy_data5[[#This Row],[Patient Id]],cleaned_medical!A376:A1375, cleaned_medical!B376:B1375)</f>
        <v>Counseling</v>
      </c>
      <c r="M376" s="3">
        <f>_xlfn.XLOOKUP(healthcare_messy_data5[[#This Row],[Patient Id]],cleaned_medical!A376:A1375,cleaned_medical!C376:C1375)</f>
        <v>43800</v>
      </c>
      <c r="N376" t="str">
        <f>_xlfn.XLOOKUP(healthcare_messy_data5[[#This Row],[Patient Id]],cleaned_medical!A376:A1375, cleaned_medical!D376:D1375)</f>
        <v>Dr. Patel</v>
      </c>
      <c r="O376" s="7">
        <f>_xlfn.XLOOKUP(healthcare_messy_data5[[#This Row],[Patient Id]], cleaned_medical!A376:A1375, cleaned_medical!E376:E1375)</f>
        <v>140.88999999999999</v>
      </c>
      <c r="P376" t="s">
        <v>1202</v>
      </c>
      <c r="Q376" s="3">
        <v>43845</v>
      </c>
      <c r="R376" s="7">
        <v>61.09</v>
      </c>
      <c r="S376" t="s">
        <v>1197</v>
      </c>
      <c r="T376" s="5" t="s">
        <v>1199</v>
      </c>
    </row>
    <row r="377" spans="2:20" x14ac:dyDescent="0.3">
      <c r="B377" t="s">
        <v>528</v>
      </c>
      <c r="C377" t="s">
        <v>122</v>
      </c>
      <c r="D377" s="2">
        <v>60</v>
      </c>
      <c r="E377" s="2" t="s">
        <v>1262</v>
      </c>
      <c r="F377" t="s">
        <v>15</v>
      </c>
      <c r="G377" t="s">
        <v>1272</v>
      </c>
      <c r="H377" t="s">
        <v>1156</v>
      </c>
      <c r="I377" s="3">
        <v>43800</v>
      </c>
      <c r="J377" t="s">
        <v>21</v>
      </c>
      <c r="K377">
        <v>200</v>
      </c>
      <c r="L377" t="str">
        <f>_xlfn.XLOOKUP(healthcare_messy_data5[[#This Row],[Patient Id]],cleaned_medical!A377:A1376, cleaned_medical!B377:B1376)</f>
        <v>Medication</v>
      </c>
      <c r="M377" s="3">
        <f>_xlfn.XLOOKUP(healthcare_messy_data5[[#This Row],[Patient Id]],cleaned_medical!A377:A1376,cleaned_medical!C377:C1376)</f>
        <v>43800</v>
      </c>
      <c r="N377" t="str">
        <f>_xlfn.XLOOKUP(healthcare_messy_data5[[#This Row],[Patient Id]],cleaned_medical!A377:A1376, cleaned_medical!D377:D1376)</f>
        <v>Dr. Smith</v>
      </c>
      <c r="O377" s="7">
        <f>_xlfn.XLOOKUP(healthcare_messy_data5[[#This Row],[Patient Id]], cleaned_medical!A377:A1376, cleaned_medical!E377:E1376)</f>
        <v>17.57</v>
      </c>
      <c r="P377" t="s">
        <v>1198</v>
      </c>
      <c r="Q377" s="3">
        <v>43800</v>
      </c>
      <c r="R377" s="7">
        <v>239.32</v>
      </c>
      <c r="S377" t="s">
        <v>1192</v>
      </c>
      <c r="T377" s="5" t="s">
        <v>1199</v>
      </c>
    </row>
    <row r="378" spans="2:20" x14ac:dyDescent="0.3">
      <c r="B378" t="s">
        <v>529</v>
      </c>
      <c r="C378" t="s">
        <v>126</v>
      </c>
      <c r="D378" s="2">
        <v>40</v>
      </c>
      <c r="E378" s="2" t="s">
        <v>1260</v>
      </c>
      <c r="F378" t="s">
        <v>15</v>
      </c>
      <c r="G378" t="s">
        <v>1272</v>
      </c>
      <c r="H378" t="s">
        <v>1156</v>
      </c>
      <c r="I378" s="3">
        <v>43800</v>
      </c>
      <c r="J378" t="s">
        <v>12</v>
      </c>
      <c r="K378">
        <v>200</v>
      </c>
      <c r="L378" t="str">
        <f>_xlfn.XLOOKUP(healthcare_messy_data5[[#This Row],[Patient Id]],cleaned_medical!A378:A1377, cleaned_medical!B378:B1377)</f>
        <v>Medication</v>
      </c>
      <c r="M378" s="3">
        <f>_xlfn.XLOOKUP(healthcare_messy_data5[[#This Row],[Patient Id]],cleaned_medical!A378:A1377,cleaned_medical!C378:C1377)</f>
        <v>43549</v>
      </c>
      <c r="N378" t="str">
        <f>_xlfn.XLOOKUP(healthcare_messy_data5[[#This Row],[Patient Id]],cleaned_medical!A378:A1377, cleaned_medical!D378:D1377)</f>
        <v>Dr. Smith</v>
      </c>
      <c r="O378" s="7">
        <f>_xlfn.XLOOKUP(healthcare_messy_data5[[#This Row],[Patient Id]], cleaned_medical!A378:A1377, cleaned_medical!E378:E1377)</f>
        <v>179.98</v>
      </c>
      <c r="P378" t="s">
        <v>1196</v>
      </c>
      <c r="Q378" s="3">
        <v>43800</v>
      </c>
      <c r="R378" s="7">
        <v>458.26</v>
      </c>
      <c r="S378" t="s">
        <v>1197</v>
      </c>
      <c r="T378" s="5" t="s">
        <v>1200</v>
      </c>
    </row>
    <row r="379" spans="2:20" x14ac:dyDescent="0.3">
      <c r="B379" t="s">
        <v>530</v>
      </c>
      <c r="C379" t="s">
        <v>303</v>
      </c>
      <c r="D379" s="2">
        <v>46</v>
      </c>
      <c r="E379" s="2" t="s">
        <v>1260</v>
      </c>
      <c r="F379" t="s">
        <v>15</v>
      </c>
      <c r="G379" t="s">
        <v>27</v>
      </c>
      <c r="H379" t="s">
        <v>1154</v>
      </c>
      <c r="I379" s="3">
        <v>43549</v>
      </c>
      <c r="J379" t="s">
        <v>12</v>
      </c>
      <c r="K379">
        <v>200</v>
      </c>
      <c r="L379" t="str">
        <f>_xlfn.XLOOKUP(healthcare_messy_data5[[#This Row],[Patient Id]],cleaned_medical!A379:A1378, cleaned_medical!B379:B1378)</f>
        <v>Surgery</v>
      </c>
      <c r="M379" s="3">
        <f>_xlfn.XLOOKUP(healthcare_messy_data5[[#This Row],[Patient Id]],cleaned_medical!A379:A1378,cleaned_medical!C379:C1378)</f>
        <v>43800</v>
      </c>
      <c r="N379" t="str">
        <f>_xlfn.XLOOKUP(healthcare_messy_data5[[#This Row],[Patient Id]],cleaned_medical!A379:A1378, cleaned_medical!D379:D1378)</f>
        <v>Dr. Smith</v>
      </c>
      <c r="O379" s="7">
        <f>_xlfn.XLOOKUP(healthcare_messy_data5[[#This Row],[Patient Id]], cleaned_medical!A379:A1378, cleaned_medical!E379:E1378)</f>
        <v>124.09</v>
      </c>
      <c r="P379" t="s">
        <v>1167</v>
      </c>
      <c r="Q379" s="3">
        <v>43549</v>
      </c>
      <c r="R379" s="7">
        <v>269.91000000000003</v>
      </c>
      <c r="S379" t="s">
        <v>1192</v>
      </c>
      <c r="T379" s="5" t="s">
        <v>1199</v>
      </c>
    </row>
    <row r="380" spans="2:20" x14ac:dyDescent="0.3">
      <c r="B380" t="s">
        <v>531</v>
      </c>
      <c r="C380" t="s">
        <v>299</v>
      </c>
      <c r="D380" s="2">
        <v>70</v>
      </c>
      <c r="E380" s="2" t="s">
        <v>1262</v>
      </c>
      <c r="F380" t="s">
        <v>10</v>
      </c>
      <c r="G380" t="s">
        <v>1272</v>
      </c>
      <c r="H380" t="s">
        <v>1154</v>
      </c>
      <c r="I380" s="3">
        <v>43800</v>
      </c>
      <c r="J380" t="s">
        <v>17</v>
      </c>
      <c r="K380">
        <v>200</v>
      </c>
      <c r="L380" t="str">
        <f>_xlfn.XLOOKUP(healthcare_messy_data5[[#This Row],[Patient Id]],cleaned_medical!A380:A1379, cleaned_medical!B380:B1379)</f>
        <v>Counseling</v>
      </c>
      <c r="M380" s="3">
        <f>_xlfn.XLOOKUP(healthcare_messy_data5[[#This Row],[Patient Id]],cleaned_medical!A380:A1379,cleaned_medical!C380:C1379)</f>
        <v>43881</v>
      </c>
      <c r="N380" t="str">
        <f>_xlfn.XLOOKUP(healthcare_messy_data5[[#This Row],[Patient Id]],cleaned_medical!A380:A1379, cleaned_medical!D380:D1379)</f>
        <v>Dr. Lee</v>
      </c>
      <c r="O380" s="7">
        <f>_xlfn.XLOOKUP(healthcare_messy_data5[[#This Row],[Patient Id]], cleaned_medical!A380:A1379, cleaned_medical!E380:E1379)</f>
        <v>21.55</v>
      </c>
      <c r="P380" t="s">
        <v>1193</v>
      </c>
      <c r="Q380" s="3">
        <v>43800</v>
      </c>
      <c r="R380" s="7">
        <v>232.47</v>
      </c>
      <c r="S380" t="s">
        <v>1195</v>
      </c>
      <c r="T380" s="5" t="s">
        <v>1200</v>
      </c>
    </row>
    <row r="381" spans="2:20" x14ac:dyDescent="0.3">
      <c r="B381" t="s">
        <v>532</v>
      </c>
      <c r="C381" t="s">
        <v>130</v>
      </c>
      <c r="D381" s="2">
        <v>40</v>
      </c>
      <c r="E381" s="2" t="s">
        <v>1260</v>
      </c>
      <c r="F381" t="s">
        <v>15</v>
      </c>
      <c r="G381" t="s">
        <v>27</v>
      </c>
      <c r="H381" t="s">
        <v>1272</v>
      </c>
      <c r="I381" s="3">
        <v>43881</v>
      </c>
      <c r="J381" t="s">
        <v>21</v>
      </c>
      <c r="K381">
        <v>180</v>
      </c>
      <c r="L381" t="str">
        <f>_xlfn.XLOOKUP(healthcare_messy_data5[[#This Row],[Patient Id]],cleaned_medical!A381:A1380, cleaned_medical!B381:B1380)</f>
        <v>Counseling</v>
      </c>
      <c r="M381" s="3">
        <f>_xlfn.XLOOKUP(healthcare_messy_data5[[#This Row],[Patient Id]],cleaned_medical!A381:A1380,cleaned_medical!C381:C1380)</f>
        <v>43549</v>
      </c>
      <c r="N381" t="str">
        <f>_xlfn.XLOOKUP(healthcare_messy_data5[[#This Row],[Patient Id]],cleaned_medical!A381:A1380, cleaned_medical!D381:D1380)</f>
        <v>Dr. Lee</v>
      </c>
      <c r="O381" s="7">
        <f>_xlfn.XLOOKUP(healthcare_messy_data5[[#This Row],[Patient Id]], cleaned_medical!A381:A1380, cleaned_medical!E381:E1380)</f>
        <v>190.11</v>
      </c>
      <c r="P381" t="s">
        <v>1167</v>
      </c>
      <c r="Q381" s="3">
        <v>43881</v>
      </c>
      <c r="R381" s="7">
        <v>54.82</v>
      </c>
      <c r="S381" t="s">
        <v>1195</v>
      </c>
      <c r="T381" s="5" t="s">
        <v>1191</v>
      </c>
    </row>
    <row r="382" spans="2:20" x14ac:dyDescent="0.3">
      <c r="B382" t="s">
        <v>533</v>
      </c>
      <c r="C382" t="s">
        <v>9</v>
      </c>
      <c r="D382" s="2">
        <v>35</v>
      </c>
      <c r="E382" s="2" t="s">
        <v>1261</v>
      </c>
      <c r="F382" t="s">
        <v>15</v>
      </c>
      <c r="G382" t="s">
        <v>1272</v>
      </c>
      <c r="H382" t="s">
        <v>1272</v>
      </c>
      <c r="I382" s="3">
        <v>43549</v>
      </c>
      <c r="J382" t="s">
        <v>12</v>
      </c>
      <c r="K382">
        <v>160</v>
      </c>
      <c r="L382" t="str">
        <f>_xlfn.XLOOKUP(healthcare_messy_data5[[#This Row],[Patient Id]],cleaned_medical!A382:A1381, cleaned_medical!B382:B1381)</f>
        <v>Counseling</v>
      </c>
      <c r="M382" s="3">
        <f>_xlfn.XLOOKUP(healthcare_messy_data5[[#This Row],[Patient Id]],cleaned_medical!A382:A1381,cleaned_medical!C382:C1381)</f>
        <v>43195</v>
      </c>
      <c r="N382" t="str">
        <f>_xlfn.XLOOKUP(healthcare_messy_data5[[#This Row],[Patient Id]],cleaned_medical!A382:A1381, cleaned_medical!D382:D1381)</f>
        <v>Dr. Patel</v>
      </c>
      <c r="O382" s="7">
        <f>_xlfn.XLOOKUP(healthcare_messy_data5[[#This Row],[Patient Id]], cleaned_medical!A382:A1381, cleaned_medical!E382:E1381)</f>
        <v>54.69</v>
      </c>
      <c r="P382" t="s">
        <v>1198</v>
      </c>
      <c r="Q382" s="3">
        <v>43549</v>
      </c>
      <c r="R382" s="7">
        <v>493.62</v>
      </c>
      <c r="S382" t="s">
        <v>1195</v>
      </c>
      <c r="T382" s="5" t="s">
        <v>1194</v>
      </c>
    </row>
    <row r="383" spans="2:20" x14ac:dyDescent="0.3">
      <c r="B383" t="s">
        <v>534</v>
      </c>
      <c r="C383" t="s">
        <v>122</v>
      </c>
      <c r="D383" s="2">
        <v>40</v>
      </c>
      <c r="E383" s="2" t="s">
        <v>1260</v>
      </c>
      <c r="F383" t="s">
        <v>10</v>
      </c>
      <c r="G383" t="s">
        <v>1272</v>
      </c>
      <c r="H383" t="s">
        <v>1154</v>
      </c>
      <c r="I383" s="3">
        <v>43195</v>
      </c>
      <c r="J383" t="s">
        <v>1153</v>
      </c>
      <c r="K383">
        <v>146</v>
      </c>
      <c r="L383" t="str">
        <f>_xlfn.XLOOKUP(healthcare_messy_data5[[#This Row],[Patient Id]],cleaned_medical!A383:A1382, cleaned_medical!B383:B1382)</f>
        <v>Medication</v>
      </c>
      <c r="M383" s="3">
        <f>_xlfn.XLOOKUP(healthcare_messy_data5[[#This Row],[Patient Id]],cleaned_medical!A383:A1382,cleaned_medical!C383:C1382)</f>
        <v>43881</v>
      </c>
      <c r="N383" t="str">
        <f>_xlfn.XLOOKUP(healthcare_messy_data5[[#This Row],[Patient Id]],cleaned_medical!A383:A1382, cleaned_medical!D383:D1382)</f>
        <v>Dr. Smith</v>
      </c>
      <c r="O383" s="7">
        <f>_xlfn.XLOOKUP(healthcare_messy_data5[[#This Row],[Patient Id]], cleaned_medical!A383:A1382, cleaned_medical!E383:E1382)</f>
        <v>102.37</v>
      </c>
      <c r="P383" t="s">
        <v>1201</v>
      </c>
      <c r="Q383" s="3">
        <v>43195</v>
      </c>
      <c r="R383" s="7">
        <v>209.4</v>
      </c>
      <c r="S383" t="s">
        <v>1195</v>
      </c>
      <c r="T383" s="5" t="s">
        <v>1199</v>
      </c>
    </row>
    <row r="384" spans="2:20" x14ac:dyDescent="0.3">
      <c r="B384" t="s">
        <v>535</v>
      </c>
      <c r="C384" t="s">
        <v>130</v>
      </c>
      <c r="D384" s="2">
        <v>40</v>
      </c>
      <c r="E384" s="2" t="s">
        <v>1260</v>
      </c>
      <c r="F384" t="s">
        <v>15</v>
      </c>
      <c r="G384" t="s">
        <v>27</v>
      </c>
      <c r="H384" t="s">
        <v>1157</v>
      </c>
      <c r="I384" s="3">
        <v>43881</v>
      </c>
      <c r="J384" t="s">
        <v>1153</v>
      </c>
      <c r="K384">
        <v>160</v>
      </c>
      <c r="L384" t="str">
        <f>_xlfn.XLOOKUP(healthcare_messy_data5[[#This Row],[Patient Id]],cleaned_medical!A384:A1383, cleaned_medical!B384:B1383)</f>
        <v>Medication</v>
      </c>
      <c r="M384" s="3">
        <f>_xlfn.XLOOKUP(healthcare_messy_data5[[#This Row],[Patient Id]],cleaned_medical!A384:A1383,cleaned_medical!C384:C1383)</f>
        <v>43881</v>
      </c>
      <c r="N384" t="str">
        <f>_xlfn.XLOOKUP(healthcare_messy_data5[[#This Row],[Patient Id]],cleaned_medical!A384:A1383, cleaned_medical!D384:D1383)</f>
        <v>Dr. Brown</v>
      </c>
      <c r="O384" s="7">
        <f>_xlfn.XLOOKUP(healthcare_messy_data5[[#This Row],[Patient Id]], cleaned_medical!A384:A1383, cleaned_medical!E384:E1383)</f>
        <v>28.29</v>
      </c>
      <c r="P384" t="s">
        <v>1202</v>
      </c>
      <c r="Q384" s="3">
        <v>43881</v>
      </c>
      <c r="R384" s="7">
        <v>362.8</v>
      </c>
      <c r="S384" t="s">
        <v>1197</v>
      </c>
      <c r="T384" s="5" t="s">
        <v>1200</v>
      </c>
    </row>
    <row r="385" spans="2:20" x14ac:dyDescent="0.3">
      <c r="B385" t="s">
        <v>536</v>
      </c>
      <c r="C385" t="s">
        <v>299</v>
      </c>
      <c r="D385" s="2">
        <v>70</v>
      </c>
      <c r="E385" s="2" t="s">
        <v>1262</v>
      </c>
      <c r="F385" t="s">
        <v>15</v>
      </c>
      <c r="G385" t="s">
        <v>20</v>
      </c>
      <c r="H385" t="s">
        <v>1272</v>
      </c>
      <c r="I385" s="3">
        <v>43881</v>
      </c>
      <c r="J385" t="s">
        <v>21</v>
      </c>
      <c r="K385">
        <v>180</v>
      </c>
      <c r="L385" t="str">
        <f>_xlfn.XLOOKUP(healthcare_messy_data5[[#This Row],[Patient Id]],cleaned_medical!A385:A1384, cleaned_medical!B385:B1384)</f>
        <v>Medication</v>
      </c>
      <c r="M385" s="3">
        <f>_xlfn.XLOOKUP(healthcare_messy_data5[[#This Row],[Patient Id]],cleaned_medical!A385:A1384,cleaned_medical!C385:C1384)</f>
        <v>43881</v>
      </c>
      <c r="N385" t="str">
        <f>_xlfn.XLOOKUP(healthcare_messy_data5[[#This Row],[Patient Id]],cleaned_medical!A385:A1384, cleaned_medical!D385:D1384)</f>
        <v>Dr. Smith</v>
      </c>
      <c r="O385" s="7">
        <f>_xlfn.XLOOKUP(healthcare_messy_data5[[#This Row],[Patient Id]], cleaned_medical!A385:A1384, cleaned_medical!E385:E1384)</f>
        <v>175.93</v>
      </c>
      <c r="P385" t="s">
        <v>1196</v>
      </c>
      <c r="Q385" s="3">
        <v>43881</v>
      </c>
      <c r="R385" s="7">
        <v>177.98</v>
      </c>
      <c r="S385" t="s">
        <v>1197</v>
      </c>
      <c r="T385" s="5" t="s">
        <v>1194</v>
      </c>
    </row>
    <row r="386" spans="2:20" x14ac:dyDescent="0.3">
      <c r="B386" t="s">
        <v>537</v>
      </c>
      <c r="C386" t="s">
        <v>120</v>
      </c>
      <c r="D386" s="2">
        <v>35</v>
      </c>
      <c r="E386" s="2" t="s">
        <v>1261</v>
      </c>
      <c r="F386" t="s">
        <v>15</v>
      </c>
      <c r="G386" t="s">
        <v>1272</v>
      </c>
      <c r="H386" t="s">
        <v>1157</v>
      </c>
      <c r="I386" s="3">
        <v>43881</v>
      </c>
      <c r="J386" t="s">
        <v>12</v>
      </c>
      <c r="K386">
        <v>200</v>
      </c>
      <c r="L386" t="str">
        <f>_xlfn.XLOOKUP(healthcare_messy_data5[[#This Row],[Patient Id]],cleaned_medical!A386:A1385, cleaned_medical!B386:B1385)</f>
        <v>Medication</v>
      </c>
      <c r="M386" s="3">
        <f>_xlfn.XLOOKUP(healthcare_messy_data5[[#This Row],[Patient Id]],cleaned_medical!A386:A1385,cleaned_medical!C386:C1385)</f>
        <v>43195</v>
      </c>
      <c r="N386" t="str">
        <f>_xlfn.XLOOKUP(healthcare_messy_data5[[#This Row],[Patient Id]],cleaned_medical!A386:A1385, cleaned_medical!D386:D1385)</f>
        <v>Dr. Williams</v>
      </c>
      <c r="O386" s="7">
        <f>_xlfn.XLOOKUP(healthcare_messy_data5[[#This Row],[Patient Id]], cleaned_medical!A386:A1385, cleaned_medical!E386:E1385)</f>
        <v>164.13</v>
      </c>
      <c r="P386" t="s">
        <v>1198</v>
      </c>
      <c r="Q386" s="3">
        <v>43881</v>
      </c>
      <c r="R386" s="7">
        <v>225.64</v>
      </c>
      <c r="S386" t="s">
        <v>1197</v>
      </c>
      <c r="T386" s="5" t="s">
        <v>1194</v>
      </c>
    </row>
    <row r="387" spans="2:20" x14ac:dyDescent="0.3">
      <c r="B387" t="s">
        <v>538</v>
      </c>
      <c r="C387" t="s">
        <v>299</v>
      </c>
      <c r="D387" s="2">
        <v>60</v>
      </c>
      <c r="E387" s="2" t="s">
        <v>1262</v>
      </c>
      <c r="F387" t="s">
        <v>15</v>
      </c>
      <c r="G387" t="s">
        <v>11</v>
      </c>
      <c r="H387" t="s">
        <v>1154</v>
      </c>
      <c r="I387" s="3">
        <v>43195</v>
      </c>
      <c r="J387" t="s">
        <v>17</v>
      </c>
      <c r="K387">
        <v>180</v>
      </c>
      <c r="L387" t="str">
        <f>_xlfn.XLOOKUP(healthcare_messy_data5[[#This Row],[Patient Id]],cleaned_medical!A387:A1386, cleaned_medical!B387:B1386)</f>
        <v>Medication</v>
      </c>
      <c r="M387" s="3">
        <f>_xlfn.XLOOKUP(healthcare_messy_data5[[#This Row],[Patient Id]],cleaned_medical!A387:A1386,cleaned_medical!C387:C1386)</f>
        <v>43845</v>
      </c>
      <c r="N387" t="str">
        <f>_xlfn.XLOOKUP(healthcare_messy_data5[[#This Row],[Patient Id]],cleaned_medical!A387:A1386, cleaned_medical!D387:D1386)</f>
        <v>Dr. Johnson</v>
      </c>
      <c r="O387" s="7">
        <f>_xlfn.XLOOKUP(healthcare_messy_data5[[#This Row],[Patient Id]], cleaned_medical!A387:A1386, cleaned_medical!E387:E1386)</f>
        <v>190.68</v>
      </c>
      <c r="P387" t="s">
        <v>1196</v>
      </c>
      <c r="Q387" s="3">
        <v>43195</v>
      </c>
      <c r="R387" s="7">
        <v>255.69</v>
      </c>
      <c r="S387" t="s">
        <v>1197</v>
      </c>
      <c r="T387" s="5" t="s">
        <v>1194</v>
      </c>
    </row>
    <row r="388" spans="2:20" x14ac:dyDescent="0.3">
      <c r="B388" t="s">
        <v>539</v>
      </c>
      <c r="C388" t="s">
        <v>124</v>
      </c>
      <c r="D388" s="2">
        <v>60</v>
      </c>
      <c r="E388" s="2" t="s">
        <v>1262</v>
      </c>
      <c r="F388" t="s">
        <v>15</v>
      </c>
      <c r="G388" t="s">
        <v>20</v>
      </c>
      <c r="H388" t="s">
        <v>1272</v>
      </c>
      <c r="I388" s="3">
        <v>43845</v>
      </c>
      <c r="J388" t="s">
        <v>17</v>
      </c>
      <c r="K388">
        <v>220</v>
      </c>
      <c r="L388" t="str">
        <f>_xlfn.XLOOKUP(healthcare_messy_data5[[#This Row],[Patient Id]],cleaned_medical!A388:A1387, cleaned_medical!B388:B1387)</f>
        <v>Surgery</v>
      </c>
      <c r="M388" s="3">
        <f>_xlfn.XLOOKUP(healthcare_messy_data5[[#This Row],[Patient Id]],cleaned_medical!A388:A1387,cleaned_medical!C388:C1387)</f>
        <v>43800</v>
      </c>
      <c r="N388" t="str">
        <f>_xlfn.XLOOKUP(healthcare_messy_data5[[#This Row],[Patient Id]],cleaned_medical!A388:A1387, cleaned_medical!D388:D1387)</f>
        <v>Dr. Smith</v>
      </c>
      <c r="O388" s="7">
        <f>_xlfn.XLOOKUP(healthcare_messy_data5[[#This Row],[Patient Id]], cleaned_medical!A388:A1387, cleaned_medical!E388:E1387)</f>
        <v>99.61</v>
      </c>
      <c r="P388" t="s">
        <v>1202</v>
      </c>
      <c r="Q388" s="3">
        <v>43845</v>
      </c>
      <c r="R388" s="7">
        <v>294.91000000000003</v>
      </c>
      <c r="S388" t="s">
        <v>1197</v>
      </c>
      <c r="T388" s="5" t="s">
        <v>1194</v>
      </c>
    </row>
    <row r="389" spans="2:20" x14ac:dyDescent="0.3">
      <c r="B389" t="s">
        <v>540</v>
      </c>
      <c r="C389" t="s">
        <v>299</v>
      </c>
      <c r="D389" s="2">
        <v>40</v>
      </c>
      <c r="E389" s="2" t="s">
        <v>1260</v>
      </c>
      <c r="F389" t="s">
        <v>15</v>
      </c>
      <c r="G389" t="s">
        <v>27</v>
      </c>
      <c r="H389" t="s">
        <v>1156</v>
      </c>
      <c r="I389" s="3">
        <v>43800</v>
      </c>
      <c r="J389" t="s">
        <v>17</v>
      </c>
      <c r="K389">
        <v>220</v>
      </c>
      <c r="L389" t="str">
        <f>_xlfn.XLOOKUP(healthcare_messy_data5[[#This Row],[Patient Id]],cleaned_medical!A389:A1388, cleaned_medical!B389:B1388)</f>
        <v>Physiotherapy</v>
      </c>
      <c r="M389" s="3">
        <f>_xlfn.XLOOKUP(healthcare_messy_data5[[#This Row],[Patient Id]],cleaned_medical!A389:A1388,cleaned_medical!C389:C1388)</f>
        <v>43549</v>
      </c>
      <c r="N389" t="str">
        <f>_xlfn.XLOOKUP(healthcare_messy_data5[[#This Row],[Patient Id]],cleaned_medical!A389:A1388, cleaned_medical!D389:D1388)</f>
        <v>Dr. Brown</v>
      </c>
      <c r="O389" s="7">
        <f>_xlfn.XLOOKUP(healthcare_messy_data5[[#This Row],[Patient Id]], cleaned_medical!A389:A1388, cleaned_medical!E389:E1388)</f>
        <v>57.74</v>
      </c>
      <c r="P389" t="s">
        <v>1198</v>
      </c>
      <c r="Q389" s="3">
        <v>43800</v>
      </c>
      <c r="R389" s="7">
        <v>413.82</v>
      </c>
      <c r="S389" t="s">
        <v>1197</v>
      </c>
      <c r="T389" s="5" t="s">
        <v>1199</v>
      </c>
    </row>
    <row r="390" spans="2:20" x14ac:dyDescent="0.3">
      <c r="B390" t="s">
        <v>541</v>
      </c>
      <c r="C390" t="s">
        <v>124</v>
      </c>
      <c r="D390" s="2">
        <v>35</v>
      </c>
      <c r="E390" s="2" t="s">
        <v>1261</v>
      </c>
      <c r="F390" t="s">
        <v>15</v>
      </c>
      <c r="G390" t="s">
        <v>20</v>
      </c>
      <c r="H390" t="s">
        <v>1154</v>
      </c>
      <c r="I390" s="3">
        <v>43549</v>
      </c>
      <c r="J390" t="s">
        <v>1153</v>
      </c>
      <c r="K390">
        <v>160</v>
      </c>
      <c r="L390" t="str">
        <f>_xlfn.XLOOKUP(healthcare_messy_data5[[#This Row],[Patient Id]],cleaned_medical!A390:A1389, cleaned_medical!B390:B1389)</f>
        <v>Lifestyle Modification</v>
      </c>
      <c r="M390" s="3">
        <f>_xlfn.XLOOKUP(healthcare_messy_data5[[#This Row],[Patient Id]],cleaned_medical!A390:A1389,cleaned_medical!C390:C1389)</f>
        <v>43845</v>
      </c>
      <c r="N390" t="str">
        <f>_xlfn.XLOOKUP(healthcare_messy_data5[[#This Row],[Patient Id]],cleaned_medical!A390:A1389, cleaned_medical!D390:D1389)</f>
        <v>Dr. Williams</v>
      </c>
      <c r="O390" s="7">
        <f>_xlfn.XLOOKUP(healthcare_messy_data5[[#This Row],[Patient Id]], cleaned_medical!A390:A1389, cleaned_medical!E390:E1389)</f>
        <v>21.04</v>
      </c>
      <c r="P390" t="s">
        <v>1167</v>
      </c>
      <c r="Q390" s="3">
        <v>43549</v>
      </c>
      <c r="R390" s="7">
        <v>111.2</v>
      </c>
      <c r="S390" t="s">
        <v>1197</v>
      </c>
      <c r="T390" s="5" t="s">
        <v>1200</v>
      </c>
    </row>
    <row r="391" spans="2:20" x14ac:dyDescent="0.3">
      <c r="B391" t="s">
        <v>542</v>
      </c>
      <c r="C391" t="s">
        <v>120</v>
      </c>
      <c r="D391" s="2">
        <v>35</v>
      </c>
      <c r="E391" s="2" t="s">
        <v>1261</v>
      </c>
      <c r="F391" t="s">
        <v>10</v>
      </c>
      <c r="G391" t="s">
        <v>16</v>
      </c>
      <c r="H391" t="s">
        <v>1155</v>
      </c>
      <c r="I391" s="3">
        <v>43845</v>
      </c>
      <c r="J391" t="s">
        <v>12</v>
      </c>
      <c r="K391">
        <v>160</v>
      </c>
      <c r="L391" t="str">
        <f>_xlfn.XLOOKUP(healthcare_messy_data5[[#This Row],[Patient Id]],cleaned_medical!A391:A1390, cleaned_medical!B391:B1390)</f>
        <v>Counseling</v>
      </c>
      <c r="M391" s="3">
        <f>_xlfn.XLOOKUP(healthcare_messy_data5[[#This Row],[Patient Id]],cleaned_medical!A391:A1390,cleaned_medical!C391:C1390)</f>
        <v>43549</v>
      </c>
      <c r="N391" t="str">
        <f>_xlfn.XLOOKUP(healthcare_messy_data5[[#This Row],[Patient Id]],cleaned_medical!A391:A1390, cleaned_medical!D391:D1390)</f>
        <v>Dr. Williams</v>
      </c>
      <c r="O391" s="7">
        <f>_xlfn.XLOOKUP(healthcare_messy_data5[[#This Row],[Patient Id]], cleaned_medical!A391:A1390, cleaned_medical!E391:E1390)</f>
        <v>163.41999999999999</v>
      </c>
      <c r="P391" t="s">
        <v>1196</v>
      </c>
      <c r="Q391" s="3">
        <v>43845</v>
      </c>
      <c r="R391" s="7">
        <v>206.3</v>
      </c>
      <c r="S391" t="s">
        <v>1192</v>
      </c>
      <c r="T391" s="5" t="s">
        <v>1194</v>
      </c>
    </row>
    <row r="392" spans="2:20" x14ac:dyDescent="0.3">
      <c r="B392" t="s">
        <v>543</v>
      </c>
      <c r="C392" t="s">
        <v>134</v>
      </c>
      <c r="D392" s="2">
        <v>70</v>
      </c>
      <c r="E392" s="2" t="s">
        <v>1262</v>
      </c>
      <c r="F392" t="s">
        <v>15</v>
      </c>
      <c r="G392" t="s">
        <v>16</v>
      </c>
      <c r="H392" t="s">
        <v>1157</v>
      </c>
      <c r="I392" s="3">
        <v>43549</v>
      </c>
      <c r="J392" t="s">
        <v>12</v>
      </c>
      <c r="K392">
        <v>146</v>
      </c>
      <c r="L392" t="str">
        <f>_xlfn.XLOOKUP(healthcare_messy_data5[[#This Row],[Patient Id]],cleaned_medical!A392:A1391, cleaned_medical!B392:B1391)</f>
        <v>Lifestyle Modification</v>
      </c>
      <c r="M392" s="3">
        <f>_xlfn.XLOOKUP(healthcare_messy_data5[[#This Row],[Patient Id]],cleaned_medical!A392:A1391,cleaned_medical!C392:C1391)</f>
        <v>43800</v>
      </c>
      <c r="N392" t="str">
        <f>_xlfn.XLOOKUP(healthcare_messy_data5[[#This Row],[Patient Id]],cleaned_medical!A392:A1391, cleaned_medical!D392:D1391)</f>
        <v>Dr. Patel</v>
      </c>
      <c r="O392" s="7">
        <f>_xlfn.XLOOKUP(healthcare_messy_data5[[#This Row],[Patient Id]], cleaned_medical!A392:A1391, cleaned_medical!E392:E1391)</f>
        <v>148.79</v>
      </c>
      <c r="P392" t="s">
        <v>1198</v>
      </c>
      <c r="Q392" s="3">
        <v>43549</v>
      </c>
      <c r="R392" s="7">
        <v>289.33</v>
      </c>
      <c r="S392" t="s">
        <v>1197</v>
      </c>
      <c r="T392" s="5" t="s">
        <v>1194</v>
      </c>
    </row>
    <row r="393" spans="2:20" x14ac:dyDescent="0.3">
      <c r="B393" t="s">
        <v>544</v>
      </c>
      <c r="C393" t="s">
        <v>124</v>
      </c>
      <c r="D393" s="2">
        <v>46</v>
      </c>
      <c r="E393" s="2" t="s">
        <v>1260</v>
      </c>
      <c r="F393" t="s">
        <v>10</v>
      </c>
      <c r="G393" t="s">
        <v>1272</v>
      </c>
      <c r="H393" t="s">
        <v>1154</v>
      </c>
      <c r="I393" s="3">
        <v>43800</v>
      </c>
      <c r="J393" t="s">
        <v>1153</v>
      </c>
      <c r="K393">
        <v>146</v>
      </c>
      <c r="L393" t="str">
        <f>_xlfn.XLOOKUP(healthcare_messy_data5[[#This Row],[Patient Id]],cleaned_medical!A393:A1392, cleaned_medical!B393:B1392)</f>
        <v>Counseling</v>
      </c>
      <c r="M393" s="3">
        <f>_xlfn.XLOOKUP(healthcare_messy_data5[[#This Row],[Patient Id]],cleaned_medical!A393:A1392,cleaned_medical!C393:C1392)</f>
        <v>43195</v>
      </c>
      <c r="N393" t="str">
        <f>_xlfn.XLOOKUP(healthcare_messy_data5[[#This Row],[Patient Id]],cleaned_medical!A393:A1392, cleaned_medical!D393:D1392)</f>
        <v>Dr. Smith</v>
      </c>
      <c r="O393" s="7">
        <f>_xlfn.XLOOKUP(healthcare_messy_data5[[#This Row],[Patient Id]], cleaned_medical!A393:A1392, cleaned_medical!E393:E1392)</f>
        <v>88.92</v>
      </c>
      <c r="P393" t="s">
        <v>1196</v>
      </c>
      <c r="Q393" s="3">
        <v>43800</v>
      </c>
      <c r="R393" s="7">
        <v>277.92</v>
      </c>
      <c r="S393" t="s">
        <v>1197</v>
      </c>
      <c r="T393" s="5" t="s">
        <v>1200</v>
      </c>
    </row>
    <row r="394" spans="2:20" x14ac:dyDescent="0.3">
      <c r="B394" t="s">
        <v>545</v>
      </c>
      <c r="C394" t="s">
        <v>9</v>
      </c>
      <c r="D394" s="2">
        <v>60</v>
      </c>
      <c r="E394" s="2" t="s">
        <v>1262</v>
      </c>
      <c r="F394" t="s">
        <v>15</v>
      </c>
      <c r="G394" t="s">
        <v>1272</v>
      </c>
      <c r="H394" t="s">
        <v>1154</v>
      </c>
      <c r="I394" s="3">
        <v>43195</v>
      </c>
      <c r="J394" t="s">
        <v>17</v>
      </c>
      <c r="K394">
        <v>220</v>
      </c>
      <c r="L394" t="str">
        <f>_xlfn.XLOOKUP(healthcare_messy_data5[[#This Row],[Patient Id]],cleaned_medical!A394:A1393, cleaned_medical!B394:B1393)</f>
        <v>Surgery</v>
      </c>
      <c r="M394" s="3">
        <f>_xlfn.XLOOKUP(healthcare_messy_data5[[#This Row],[Patient Id]],cleaned_medical!A394:A1393,cleaned_medical!C394:C1393)</f>
        <v>43881</v>
      </c>
      <c r="N394" t="str">
        <f>_xlfn.XLOOKUP(healthcare_messy_data5[[#This Row],[Patient Id]],cleaned_medical!A394:A1393, cleaned_medical!D394:D1393)</f>
        <v>Dr. Johnson</v>
      </c>
      <c r="O394" s="7">
        <f>_xlfn.XLOOKUP(healthcare_messy_data5[[#This Row],[Patient Id]], cleaned_medical!A394:A1393, cleaned_medical!E394:E1393)</f>
        <v>39.299999999999997</v>
      </c>
      <c r="P394" t="s">
        <v>1167</v>
      </c>
      <c r="Q394" s="3">
        <v>43195</v>
      </c>
      <c r="R394" s="7">
        <v>439.96</v>
      </c>
      <c r="S394" t="s">
        <v>1192</v>
      </c>
      <c r="T394" s="5" t="s">
        <v>1200</v>
      </c>
    </row>
    <row r="395" spans="2:20" x14ac:dyDescent="0.3">
      <c r="B395" t="s">
        <v>546</v>
      </c>
      <c r="C395" t="s">
        <v>299</v>
      </c>
      <c r="D395" s="2">
        <v>70</v>
      </c>
      <c r="E395" s="2" t="s">
        <v>1262</v>
      </c>
      <c r="F395" t="s">
        <v>15</v>
      </c>
      <c r="G395" t="s">
        <v>11</v>
      </c>
      <c r="H395" t="s">
        <v>1272</v>
      </c>
      <c r="I395" s="3">
        <v>43881</v>
      </c>
      <c r="J395" t="s">
        <v>17</v>
      </c>
      <c r="K395">
        <v>200</v>
      </c>
      <c r="L395" t="str">
        <f>_xlfn.XLOOKUP(healthcare_messy_data5[[#This Row],[Patient Id]],cleaned_medical!A395:A1394, cleaned_medical!B395:B1394)</f>
        <v>Surgery</v>
      </c>
      <c r="M395" s="3">
        <f>_xlfn.XLOOKUP(healthcare_messy_data5[[#This Row],[Patient Id]],cleaned_medical!A395:A1394,cleaned_medical!C395:C1394)</f>
        <v>43881</v>
      </c>
      <c r="N395" t="str">
        <f>_xlfn.XLOOKUP(healthcare_messy_data5[[#This Row],[Patient Id]],cleaned_medical!A395:A1394, cleaned_medical!D395:D1394)</f>
        <v>Dr. Patel</v>
      </c>
      <c r="O395" s="7">
        <f>_xlfn.XLOOKUP(healthcare_messy_data5[[#This Row],[Patient Id]], cleaned_medical!A395:A1394, cleaned_medical!E395:E1394)</f>
        <v>141.4</v>
      </c>
      <c r="P395" t="s">
        <v>1198</v>
      </c>
      <c r="Q395" s="3">
        <v>43881</v>
      </c>
      <c r="R395" s="7">
        <v>347.85</v>
      </c>
      <c r="S395" t="s">
        <v>1197</v>
      </c>
      <c r="T395" s="5" t="s">
        <v>1194</v>
      </c>
    </row>
    <row r="396" spans="2:20" x14ac:dyDescent="0.3">
      <c r="B396" t="s">
        <v>547</v>
      </c>
      <c r="C396" t="s">
        <v>299</v>
      </c>
      <c r="D396" s="2">
        <v>25</v>
      </c>
      <c r="E396" s="2" t="s">
        <v>1259</v>
      </c>
      <c r="F396" t="s">
        <v>10</v>
      </c>
      <c r="G396" t="s">
        <v>20</v>
      </c>
      <c r="H396" t="s">
        <v>1272</v>
      </c>
      <c r="I396" s="3">
        <v>43881</v>
      </c>
      <c r="J396" t="s">
        <v>21</v>
      </c>
      <c r="K396">
        <v>180</v>
      </c>
      <c r="L396" t="str">
        <f>_xlfn.XLOOKUP(healthcare_messy_data5[[#This Row],[Patient Id]],cleaned_medical!A396:A1395, cleaned_medical!B396:B1395)</f>
        <v>Medication</v>
      </c>
      <c r="M396" s="3">
        <f>_xlfn.XLOOKUP(healthcare_messy_data5[[#This Row],[Patient Id]],cleaned_medical!A396:A1395,cleaned_medical!C396:C1395)</f>
        <v>43195</v>
      </c>
      <c r="N396" t="str">
        <f>_xlfn.XLOOKUP(healthcare_messy_data5[[#This Row],[Patient Id]],cleaned_medical!A396:A1395, cleaned_medical!D396:D1395)</f>
        <v>Dr. Johnson</v>
      </c>
      <c r="O396" s="7">
        <f>_xlfn.XLOOKUP(healthcare_messy_data5[[#This Row],[Patient Id]], cleaned_medical!A396:A1395, cleaned_medical!E396:E1395)</f>
        <v>93.11</v>
      </c>
      <c r="P396" t="s">
        <v>1198</v>
      </c>
      <c r="Q396" s="3">
        <v>43881</v>
      </c>
      <c r="R396" s="7">
        <v>337.43</v>
      </c>
      <c r="S396" t="s">
        <v>1197</v>
      </c>
      <c r="T396" s="5" t="s">
        <v>1200</v>
      </c>
    </row>
    <row r="397" spans="2:20" x14ac:dyDescent="0.3">
      <c r="B397" t="s">
        <v>548</v>
      </c>
      <c r="C397" t="s">
        <v>9</v>
      </c>
      <c r="D397" s="2">
        <v>60</v>
      </c>
      <c r="E397" s="2" t="s">
        <v>1262</v>
      </c>
      <c r="F397" t="s">
        <v>10</v>
      </c>
      <c r="G397" t="s">
        <v>16</v>
      </c>
      <c r="H397" t="s">
        <v>1272</v>
      </c>
      <c r="I397" s="3">
        <v>43195</v>
      </c>
      <c r="J397" t="s">
        <v>40</v>
      </c>
      <c r="K397">
        <v>146</v>
      </c>
      <c r="L397" t="str">
        <f>_xlfn.XLOOKUP(healthcare_messy_data5[[#This Row],[Patient Id]],cleaned_medical!A397:A1396, cleaned_medical!B397:B1396)</f>
        <v>Dietary Changes</v>
      </c>
      <c r="M397" s="3">
        <f>_xlfn.XLOOKUP(healthcare_messy_data5[[#This Row],[Patient Id]],cleaned_medical!A397:A1396,cleaned_medical!C397:C1396)</f>
        <v>43845</v>
      </c>
      <c r="N397" t="str">
        <f>_xlfn.XLOOKUP(healthcare_messy_data5[[#This Row],[Patient Id]],cleaned_medical!A397:A1396, cleaned_medical!D397:D1396)</f>
        <v>Dr. Lee</v>
      </c>
      <c r="O397" s="7">
        <f>_xlfn.XLOOKUP(healthcare_messy_data5[[#This Row],[Patient Id]], cleaned_medical!A397:A1396, cleaned_medical!E397:E1396)</f>
        <v>141.35</v>
      </c>
      <c r="P397" t="s">
        <v>1201</v>
      </c>
      <c r="Q397" s="3">
        <v>43195</v>
      </c>
      <c r="R397" s="7">
        <v>300.01</v>
      </c>
      <c r="S397" t="s">
        <v>1192</v>
      </c>
      <c r="T397" s="5" t="s">
        <v>1199</v>
      </c>
    </row>
    <row r="398" spans="2:20" x14ac:dyDescent="0.3">
      <c r="B398" t="s">
        <v>549</v>
      </c>
      <c r="C398" t="s">
        <v>303</v>
      </c>
      <c r="D398" s="2">
        <v>70</v>
      </c>
      <c r="E398" s="2" t="s">
        <v>1262</v>
      </c>
      <c r="F398" t="s">
        <v>15</v>
      </c>
      <c r="G398" t="s">
        <v>1272</v>
      </c>
      <c r="H398" t="s">
        <v>1155</v>
      </c>
      <c r="I398" s="3">
        <v>43845</v>
      </c>
      <c r="J398" t="s">
        <v>12</v>
      </c>
      <c r="K398">
        <v>146</v>
      </c>
      <c r="L398" t="str">
        <f>_xlfn.XLOOKUP(healthcare_messy_data5[[#This Row],[Patient Id]],cleaned_medical!A398:A1397, cleaned_medical!B398:B1397)</f>
        <v>Counseling</v>
      </c>
      <c r="M398" s="3">
        <f>_xlfn.XLOOKUP(healthcare_messy_data5[[#This Row],[Patient Id]],cleaned_medical!A398:A1397,cleaned_medical!C398:C1397)</f>
        <v>43845</v>
      </c>
      <c r="N398" t="str">
        <f>_xlfn.XLOOKUP(healthcare_messy_data5[[#This Row],[Patient Id]],cleaned_medical!A398:A1397, cleaned_medical!D398:D1397)</f>
        <v>Dr. Brown</v>
      </c>
      <c r="O398" s="7">
        <f>_xlfn.XLOOKUP(healthcare_messy_data5[[#This Row],[Patient Id]], cleaned_medical!A398:A1397, cleaned_medical!E398:E1397)</f>
        <v>168.93</v>
      </c>
      <c r="P398" t="s">
        <v>1198</v>
      </c>
      <c r="Q398" s="3">
        <v>43845</v>
      </c>
      <c r="R398" s="7">
        <v>457.38</v>
      </c>
      <c r="S398" t="s">
        <v>1192</v>
      </c>
      <c r="T398" s="5" t="s">
        <v>1194</v>
      </c>
    </row>
    <row r="399" spans="2:20" x14ac:dyDescent="0.3">
      <c r="B399" t="s">
        <v>550</v>
      </c>
      <c r="C399" t="s">
        <v>132</v>
      </c>
      <c r="D399" s="2">
        <v>60</v>
      </c>
      <c r="E399" s="2" t="s">
        <v>1262</v>
      </c>
      <c r="F399" t="s">
        <v>10</v>
      </c>
      <c r="G399" t="s">
        <v>20</v>
      </c>
      <c r="H399" t="s">
        <v>1272</v>
      </c>
      <c r="I399" s="3">
        <v>43845</v>
      </c>
      <c r="J399" t="s">
        <v>12</v>
      </c>
      <c r="K399">
        <v>200</v>
      </c>
      <c r="L399" t="str">
        <f>_xlfn.XLOOKUP(healthcare_messy_data5[[#This Row],[Patient Id]],cleaned_medical!A399:A1398, cleaned_medical!B399:B1398)</f>
        <v>Lifestyle Modification</v>
      </c>
      <c r="M399" s="3">
        <f>_xlfn.XLOOKUP(healthcare_messy_data5[[#This Row],[Patient Id]],cleaned_medical!A399:A1398,cleaned_medical!C399:C1398)</f>
        <v>43549</v>
      </c>
      <c r="N399" t="str">
        <f>_xlfn.XLOOKUP(healthcare_messy_data5[[#This Row],[Patient Id]],cleaned_medical!A399:A1398, cleaned_medical!D399:D1398)</f>
        <v>Dr. Johnson</v>
      </c>
      <c r="O399" s="7">
        <f>_xlfn.XLOOKUP(healthcare_messy_data5[[#This Row],[Patient Id]], cleaned_medical!A399:A1398, cleaned_medical!E399:E1398)</f>
        <v>170.24</v>
      </c>
      <c r="P399" t="s">
        <v>1196</v>
      </c>
      <c r="Q399" s="3">
        <v>43845</v>
      </c>
      <c r="R399" s="7">
        <v>140.81</v>
      </c>
      <c r="S399" t="s">
        <v>1195</v>
      </c>
      <c r="T399" s="5" t="s">
        <v>1191</v>
      </c>
    </row>
    <row r="400" spans="2:20" x14ac:dyDescent="0.3">
      <c r="B400" t="s">
        <v>551</v>
      </c>
      <c r="C400" t="s">
        <v>134</v>
      </c>
      <c r="D400" s="2">
        <v>46</v>
      </c>
      <c r="E400" s="2" t="s">
        <v>1260</v>
      </c>
      <c r="F400" t="s">
        <v>15</v>
      </c>
      <c r="G400" t="s">
        <v>1272</v>
      </c>
      <c r="H400" t="s">
        <v>1154</v>
      </c>
      <c r="I400" s="3">
        <v>43549</v>
      </c>
      <c r="J400" t="s">
        <v>12</v>
      </c>
      <c r="K400">
        <v>200</v>
      </c>
      <c r="L400" t="str">
        <f>_xlfn.XLOOKUP(healthcare_messy_data5[[#This Row],[Patient Id]],cleaned_medical!A400:A1399, cleaned_medical!B400:B1399)</f>
        <v>Dietary Changes</v>
      </c>
      <c r="M400" s="3">
        <f>_xlfn.XLOOKUP(healthcare_messy_data5[[#This Row],[Patient Id]],cleaned_medical!A400:A1399,cleaned_medical!C400:C1399)</f>
        <v>43195</v>
      </c>
      <c r="N400" t="str">
        <f>_xlfn.XLOOKUP(healthcare_messy_data5[[#This Row],[Patient Id]],cleaned_medical!A400:A1399, cleaned_medical!D400:D1399)</f>
        <v>Dr. Johnson</v>
      </c>
      <c r="O400" s="7">
        <f>_xlfn.XLOOKUP(healthcare_messy_data5[[#This Row],[Patient Id]], cleaned_medical!A400:A1399, cleaned_medical!E400:E1399)</f>
        <v>100.75</v>
      </c>
      <c r="P400" t="s">
        <v>1193</v>
      </c>
      <c r="Q400" s="3">
        <v>43549</v>
      </c>
      <c r="R400" s="7">
        <v>482.61</v>
      </c>
      <c r="S400" t="s">
        <v>1195</v>
      </c>
      <c r="T400" s="5" t="s">
        <v>1200</v>
      </c>
    </row>
    <row r="401" spans="2:20" x14ac:dyDescent="0.3">
      <c r="B401" t="s">
        <v>552</v>
      </c>
      <c r="C401" t="s">
        <v>122</v>
      </c>
      <c r="D401" s="2">
        <v>25</v>
      </c>
      <c r="E401" s="2" t="s">
        <v>1259</v>
      </c>
      <c r="F401" t="s">
        <v>10</v>
      </c>
      <c r="G401" t="s">
        <v>1272</v>
      </c>
      <c r="H401" t="s">
        <v>1272</v>
      </c>
      <c r="I401" s="3">
        <v>43195</v>
      </c>
      <c r="J401" t="s">
        <v>40</v>
      </c>
      <c r="K401">
        <v>160</v>
      </c>
      <c r="L401" t="str">
        <f>_xlfn.XLOOKUP(healthcare_messy_data5[[#This Row],[Patient Id]],cleaned_medical!A401:A1400, cleaned_medical!B401:B1400)</f>
        <v>Physiotherapy</v>
      </c>
      <c r="M401" s="3">
        <f>_xlfn.XLOOKUP(healthcare_messy_data5[[#This Row],[Patient Id]],cleaned_medical!A401:A1400,cleaned_medical!C401:C1400)</f>
        <v>43845</v>
      </c>
      <c r="N401" t="str">
        <f>_xlfn.XLOOKUP(healthcare_messy_data5[[#This Row],[Patient Id]],cleaned_medical!A401:A1400, cleaned_medical!D401:D1400)</f>
        <v>Dr. Smith</v>
      </c>
      <c r="O401" s="7">
        <f>_xlfn.XLOOKUP(healthcare_messy_data5[[#This Row],[Patient Id]], cleaned_medical!A401:A1400, cleaned_medical!E401:E1400)</f>
        <v>18.420000000000002</v>
      </c>
      <c r="P401" t="s">
        <v>1198</v>
      </c>
      <c r="Q401" s="3">
        <v>43195</v>
      </c>
      <c r="R401" s="7">
        <v>271.29000000000002</v>
      </c>
      <c r="S401" t="s">
        <v>1197</v>
      </c>
      <c r="T401" s="5" t="s">
        <v>1194</v>
      </c>
    </row>
    <row r="402" spans="2:20" x14ac:dyDescent="0.3">
      <c r="B402" t="s">
        <v>553</v>
      </c>
      <c r="C402" t="s">
        <v>124</v>
      </c>
      <c r="D402" s="2">
        <v>46</v>
      </c>
      <c r="E402" s="2" t="s">
        <v>1260</v>
      </c>
      <c r="F402" t="s">
        <v>15</v>
      </c>
      <c r="G402" t="s">
        <v>16</v>
      </c>
      <c r="H402" t="s">
        <v>1156</v>
      </c>
      <c r="I402" s="3">
        <v>43845</v>
      </c>
      <c r="J402" t="s">
        <v>21</v>
      </c>
      <c r="K402">
        <v>180</v>
      </c>
      <c r="L402" t="str">
        <f>_xlfn.XLOOKUP(healthcare_messy_data5[[#This Row],[Patient Id]],cleaned_medical!A402:A1401, cleaned_medical!B402:B1401)</f>
        <v>Medication</v>
      </c>
      <c r="M402" s="3">
        <f>_xlfn.XLOOKUP(healthcare_messy_data5[[#This Row],[Patient Id]],cleaned_medical!A402:A1401,cleaned_medical!C402:C1401)</f>
        <v>43195</v>
      </c>
      <c r="N402" t="str">
        <f>_xlfn.XLOOKUP(healthcare_messy_data5[[#This Row],[Patient Id]],cleaned_medical!A402:A1401, cleaned_medical!D402:D1401)</f>
        <v>Dr. Lee</v>
      </c>
      <c r="O402" s="7">
        <f>_xlfn.XLOOKUP(healthcare_messy_data5[[#This Row],[Patient Id]], cleaned_medical!A402:A1401, cleaned_medical!E402:E1401)</f>
        <v>77.84</v>
      </c>
      <c r="P402" t="s">
        <v>1201</v>
      </c>
      <c r="Q402" s="3">
        <v>43845</v>
      </c>
      <c r="R402" s="7">
        <v>188.95</v>
      </c>
      <c r="S402" t="s">
        <v>1195</v>
      </c>
      <c r="T402" s="5" t="s">
        <v>1200</v>
      </c>
    </row>
    <row r="403" spans="2:20" x14ac:dyDescent="0.3">
      <c r="B403" t="s">
        <v>554</v>
      </c>
      <c r="C403" t="s">
        <v>9</v>
      </c>
      <c r="D403" s="2">
        <v>25</v>
      </c>
      <c r="E403" s="2" t="s">
        <v>1259</v>
      </c>
      <c r="F403" t="s">
        <v>15</v>
      </c>
      <c r="G403" t="s">
        <v>16</v>
      </c>
      <c r="H403" t="s">
        <v>1272</v>
      </c>
      <c r="I403" s="3">
        <v>43195</v>
      </c>
      <c r="J403" t="s">
        <v>40</v>
      </c>
      <c r="K403">
        <v>200</v>
      </c>
      <c r="L403" t="str">
        <f>_xlfn.XLOOKUP(healthcare_messy_data5[[#This Row],[Patient Id]],cleaned_medical!A403:A1402, cleaned_medical!B403:B1402)</f>
        <v>Surgery</v>
      </c>
      <c r="M403" s="3">
        <f>_xlfn.XLOOKUP(healthcare_messy_data5[[#This Row],[Patient Id]],cleaned_medical!A403:A1402,cleaned_medical!C403:C1402)</f>
        <v>43800</v>
      </c>
      <c r="N403" t="str">
        <f>_xlfn.XLOOKUP(healthcare_messy_data5[[#This Row],[Patient Id]],cleaned_medical!A403:A1402, cleaned_medical!D403:D1402)</f>
        <v>Dr. Johnson</v>
      </c>
      <c r="O403" s="7">
        <f>_xlfn.XLOOKUP(healthcare_messy_data5[[#This Row],[Patient Id]], cleaned_medical!A403:A1402, cleaned_medical!E403:E1402)</f>
        <v>118.21</v>
      </c>
      <c r="P403" t="s">
        <v>1167</v>
      </c>
      <c r="Q403" s="3">
        <v>43195</v>
      </c>
      <c r="R403" s="7">
        <v>100</v>
      </c>
      <c r="S403" t="s">
        <v>1195</v>
      </c>
      <c r="T403" s="5" t="s">
        <v>1194</v>
      </c>
    </row>
    <row r="404" spans="2:20" x14ac:dyDescent="0.3">
      <c r="B404" t="s">
        <v>555</v>
      </c>
      <c r="C404" t="s">
        <v>120</v>
      </c>
      <c r="D404" s="2">
        <v>40</v>
      </c>
      <c r="E404" s="2" t="s">
        <v>1260</v>
      </c>
      <c r="F404" t="s">
        <v>10</v>
      </c>
      <c r="G404" t="s">
        <v>1272</v>
      </c>
      <c r="H404" t="s">
        <v>1155</v>
      </c>
      <c r="I404" s="3">
        <v>43800</v>
      </c>
      <c r="J404" t="s">
        <v>17</v>
      </c>
      <c r="K404">
        <v>146</v>
      </c>
      <c r="L404" t="str">
        <f>_xlfn.XLOOKUP(healthcare_messy_data5[[#This Row],[Patient Id]],cleaned_medical!A404:A1403, cleaned_medical!B404:B1403)</f>
        <v>Medication</v>
      </c>
      <c r="M404" s="3">
        <f>_xlfn.XLOOKUP(healthcare_messy_data5[[#This Row],[Patient Id]],cleaned_medical!A404:A1403,cleaned_medical!C404:C1403)</f>
        <v>43881</v>
      </c>
      <c r="N404" t="str">
        <f>_xlfn.XLOOKUP(healthcare_messy_data5[[#This Row],[Patient Id]],cleaned_medical!A404:A1403, cleaned_medical!D404:D1403)</f>
        <v>Dr. Lee</v>
      </c>
      <c r="O404" s="7">
        <f>_xlfn.XLOOKUP(healthcare_messy_data5[[#This Row],[Patient Id]], cleaned_medical!A404:A1403, cleaned_medical!E404:E1403)</f>
        <v>88.43</v>
      </c>
      <c r="P404" t="s">
        <v>1193</v>
      </c>
      <c r="Q404" s="3">
        <v>43800</v>
      </c>
      <c r="R404" s="7">
        <v>271.26</v>
      </c>
      <c r="S404" t="s">
        <v>1197</v>
      </c>
      <c r="T404" s="5" t="s">
        <v>1199</v>
      </c>
    </row>
    <row r="405" spans="2:20" x14ac:dyDescent="0.3">
      <c r="B405" t="s">
        <v>556</v>
      </c>
      <c r="C405" t="s">
        <v>124</v>
      </c>
      <c r="D405" s="2">
        <v>70</v>
      </c>
      <c r="E405" s="2" t="s">
        <v>1262</v>
      </c>
      <c r="F405" t="s">
        <v>15</v>
      </c>
      <c r="G405" t="s">
        <v>27</v>
      </c>
      <c r="H405" t="s">
        <v>1156</v>
      </c>
      <c r="I405" s="3">
        <v>43881</v>
      </c>
      <c r="J405" t="s">
        <v>17</v>
      </c>
      <c r="K405">
        <v>146</v>
      </c>
      <c r="L405" t="str">
        <f>_xlfn.XLOOKUP(healthcare_messy_data5[[#This Row],[Patient Id]],cleaned_medical!A405:A1404, cleaned_medical!B405:B1404)</f>
        <v>Dietary Changes</v>
      </c>
      <c r="M405" s="3">
        <f>_xlfn.XLOOKUP(healthcare_messy_data5[[#This Row],[Patient Id]],cleaned_medical!A405:A1404,cleaned_medical!C405:C1404)</f>
        <v>43881</v>
      </c>
      <c r="N405" t="str">
        <f>_xlfn.XLOOKUP(healthcare_messy_data5[[#This Row],[Patient Id]],cleaned_medical!A405:A1404, cleaned_medical!D405:D1404)</f>
        <v>Dr. Smith</v>
      </c>
      <c r="O405" s="7">
        <f>_xlfn.XLOOKUP(healthcare_messy_data5[[#This Row],[Patient Id]], cleaned_medical!A405:A1404, cleaned_medical!E405:E1404)</f>
        <v>40.94</v>
      </c>
      <c r="P405" t="s">
        <v>1201</v>
      </c>
      <c r="Q405" s="3">
        <v>43881</v>
      </c>
      <c r="R405" s="7">
        <v>96.04</v>
      </c>
      <c r="S405" t="s">
        <v>1197</v>
      </c>
      <c r="T405" s="5" t="s">
        <v>1200</v>
      </c>
    </row>
    <row r="406" spans="2:20" x14ac:dyDescent="0.3">
      <c r="B406" t="s">
        <v>557</v>
      </c>
      <c r="C406" t="s">
        <v>132</v>
      </c>
      <c r="D406" s="2">
        <v>25</v>
      </c>
      <c r="E406" s="2" t="s">
        <v>1259</v>
      </c>
      <c r="F406" t="s">
        <v>10</v>
      </c>
      <c r="G406" t="s">
        <v>1272</v>
      </c>
      <c r="H406" t="s">
        <v>1154</v>
      </c>
      <c r="I406" s="3">
        <v>43881</v>
      </c>
      <c r="J406" t="s">
        <v>12</v>
      </c>
      <c r="K406">
        <v>220</v>
      </c>
      <c r="L406" t="str">
        <f>_xlfn.XLOOKUP(healthcare_messy_data5[[#This Row],[Patient Id]],cleaned_medical!A406:A1405, cleaned_medical!B406:B1405)</f>
        <v>Lifestyle Modification</v>
      </c>
      <c r="M406" s="3">
        <f>_xlfn.XLOOKUP(healthcare_messy_data5[[#This Row],[Patient Id]],cleaned_medical!A406:A1405,cleaned_medical!C406:C1405)</f>
        <v>43881</v>
      </c>
      <c r="N406" t="str">
        <f>_xlfn.XLOOKUP(healthcare_messy_data5[[#This Row],[Patient Id]],cleaned_medical!A406:A1405, cleaned_medical!D406:D1405)</f>
        <v>Dr. Johnson</v>
      </c>
      <c r="O406" s="7">
        <f>_xlfn.XLOOKUP(healthcare_messy_data5[[#This Row],[Patient Id]], cleaned_medical!A406:A1405, cleaned_medical!E406:E1405)</f>
        <v>149.59</v>
      </c>
      <c r="P406" t="s">
        <v>1193</v>
      </c>
      <c r="Q406" s="3">
        <v>43881</v>
      </c>
      <c r="R406" s="7">
        <v>67.17</v>
      </c>
      <c r="S406" t="s">
        <v>1192</v>
      </c>
      <c r="T406" s="5" t="s">
        <v>1191</v>
      </c>
    </row>
    <row r="407" spans="2:20" x14ac:dyDescent="0.3">
      <c r="B407" t="s">
        <v>558</v>
      </c>
      <c r="C407" t="s">
        <v>120</v>
      </c>
      <c r="D407" s="2">
        <v>46</v>
      </c>
      <c r="E407" s="2" t="s">
        <v>1260</v>
      </c>
      <c r="F407" t="s">
        <v>15</v>
      </c>
      <c r="G407" t="s">
        <v>1272</v>
      </c>
      <c r="H407" t="s">
        <v>1154</v>
      </c>
      <c r="I407" s="3">
        <v>43881</v>
      </c>
      <c r="J407" t="s">
        <v>1153</v>
      </c>
      <c r="K407">
        <v>200</v>
      </c>
      <c r="L407" t="str">
        <f>_xlfn.XLOOKUP(healthcare_messy_data5[[#This Row],[Patient Id]],cleaned_medical!A407:A1406, cleaned_medical!B407:B1406)</f>
        <v>Dietary Changes</v>
      </c>
      <c r="M407" s="3">
        <f>_xlfn.XLOOKUP(healthcare_messy_data5[[#This Row],[Patient Id]],cleaned_medical!A407:A1406,cleaned_medical!C407:C1406)</f>
        <v>43195</v>
      </c>
      <c r="N407" t="str">
        <f>_xlfn.XLOOKUP(healthcare_messy_data5[[#This Row],[Patient Id]],cleaned_medical!A407:A1406, cleaned_medical!D407:D1406)</f>
        <v>Dr. Johnson</v>
      </c>
      <c r="O407" s="7">
        <f>_xlfn.XLOOKUP(healthcare_messy_data5[[#This Row],[Patient Id]], cleaned_medical!A407:A1406, cleaned_medical!E407:E1406)</f>
        <v>148.24</v>
      </c>
      <c r="P407" t="s">
        <v>1198</v>
      </c>
      <c r="Q407" s="3">
        <v>43881</v>
      </c>
      <c r="R407" s="7">
        <v>445.51</v>
      </c>
      <c r="S407" t="s">
        <v>1195</v>
      </c>
      <c r="T407" s="5" t="s">
        <v>1199</v>
      </c>
    </row>
    <row r="408" spans="2:20" x14ac:dyDescent="0.3">
      <c r="B408" t="s">
        <v>559</v>
      </c>
      <c r="C408" t="s">
        <v>130</v>
      </c>
      <c r="D408" s="2">
        <v>60</v>
      </c>
      <c r="E408" s="2" t="s">
        <v>1262</v>
      </c>
      <c r="F408" t="s">
        <v>10</v>
      </c>
      <c r="G408" t="s">
        <v>11</v>
      </c>
      <c r="H408" t="s">
        <v>1157</v>
      </c>
      <c r="I408" s="3">
        <v>43195</v>
      </c>
      <c r="J408" t="s">
        <v>12</v>
      </c>
      <c r="K408">
        <v>160</v>
      </c>
      <c r="L408" t="str">
        <f>_xlfn.XLOOKUP(healthcare_messy_data5[[#This Row],[Patient Id]],cleaned_medical!A408:A1407, cleaned_medical!B408:B1407)</f>
        <v>Physiotherapy</v>
      </c>
      <c r="M408" s="3">
        <f>_xlfn.XLOOKUP(healthcare_messy_data5[[#This Row],[Patient Id]],cleaned_medical!A408:A1407,cleaned_medical!C408:C1407)</f>
        <v>43195</v>
      </c>
      <c r="N408" t="str">
        <f>_xlfn.XLOOKUP(healthcare_messy_data5[[#This Row],[Patient Id]],cleaned_medical!A408:A1407, cleaned_medical!D408:D1407)</f>
        <v>Dr. Williams</v>
      </c>
      <c r="O408" s="7">
        <f>_xlfn.XLOOKUP(healthcare_messy_data5[[#This Row],[Patient Id]], cleaned_medical!A408:A1407, cleaned_medical!E408:E1407)</f>
        <v>172.11</v>
      </c>
      <c r="P408" t="s">
        <v>1201</v>
      </c>
      <c r="Q408" s="3">
        <v>43195</v>
      </c>
      <c r="R408" s="7">
        <v>112.47</v>
      </c>
      <c r="S408" t="s">
        <v>1197</v>
      </c>
      <c r="T408" s="5" t="s">
        <v>1199</v>
      </c>
    </row>
    <row r="409" spans="2:20" x14ac:dyDescent="0.3">
      <c r="B409" t="s">
        <v>560</v>
      </c>
      <c r="C409" t="s">
        <v>299</v>
      </c>
      <c r="D409" s="2">
        <v>25</v>
      </c>
      <c r="E409" s="2" t="s">
        <v>1259</v>
      </c>
      <c r="F409" t="s">
        <v>15</v>
      </c>
      <c r="G409" t="s">
        <v>11</v>
      </c>
      <c r="H409" t="s">
        <v>1156</v>
      </c>
      <c r="I409" s="3">
        <v>43195</v>
      </c>
      <c r="J409" t="s">
        <v>1153</v>
      </c>
      <c r="K409">
        <v>180</v>
      </c>
      <c r="L409" t="str">
        <f>_xlfn.XLOOKUP(healthcare_messy_data5[[#This Row],[Patient Id]],cleaned_medical!A409:A1408, cleaned_medical!B409:B1408)</f>
        <v>Lifestyle Modification</v>
      </c>
      <c r="M409" s="3">
        <f>_xlfn.XLOOKUP(healthcare_messy_data5[[#This Row],[Patient Id]],cleaned_medical!A409:A1408,cleaned_medical!C409:C1408)</f>
        <v>43549</v>
      </c>
      <c r="N409" t="str">
        <f>_xlfn.XLOOKUP(healthcare_messy_data5[[#This Row],[Patient Id]],cleaned_medical!A409:A1408, cleaned_medical!D409:D1408)</f>
        <v>Dr. Brown</v>
      </c>
      <c r="O409" s="7">
        <f>_xlfn.XLOOKUP(healthcare_messy_data5[[#This Row],[Patient Id]], cleaned_medical!A409:A1408, cleaned_medical!E409:E1408)</f>
        <v>71.61</v>
      </c>
      <c r="P409" t="s">
        <v>1202</v>
      </c>
      <c r="Q409" s="3">
        <v>43195</v>
      </c>
      <c r="R409" s="7">
        <v>449.54</v>
      </c>
      <c r="S409" t="s">
        <v>1197</v>
      </c>
      <c r="T409" s="5" t="s">
        <v>1194</v>
      </c>
    </row>
    <row r="410" spans="2:20" x14ac:dyDescent="0.3">
      <c r="B410" t="s">
        <v>561</v>
      </c>
      <c r="C410" t="s">
        <v>130</v>
      </c>
      <c r="D410" s="2">
        <v>70</v>
      </c>
      <c r="E410" s="2" t="s">
        <v>1262</v>
      </c>
      <c r="F410" t="s">
        <v>15</v>
      </c>
      <c r="G410" t="s">
        <v>11</v>
      </c>
      <c r="H410" t="s">
        <v>1157</v>
      </c>
      <c r="I410" s="3">
        <v>43549</v>
      </c>
      <c r="J410" t="s">
        <v>40</v>
      </c>
      <c r="K410">
        <v>160</v>
      </c>
      <c r="L410" t="str">
        <f>_xlfn.XLOOKUP(healthcare_messy_data5[[#This Row],[Patient Id]],cleaned_medical!A410:A1409, cleaned_medical!B410:B1409)</f>
        <v>Lifestyle Modification</v>
      </c>
      <c r="M410" s="3">
        <f>_xlfn.XLOOKUP(healthcare_messy_data5[[#This Row],[Patient Id]],cleaned_medical!A410:A1409,cleaned_medical!C410:C1409)</f>
        <v>43881</v>
      </c>
      <c r="N410" t="str">
        <f>_xlfn.XLOOKUP(healthcare_messy_data5[[#This Row],[Patient Id]],cleaned_medical!A410:A1409, cleaned_medical!D410:D1409)</f>
        <v>Dr. Johnson</v>
      </c>
      <c r="O410" s="7">
        <f>_xlfn.XLOOKUP(healthcare_messy_data5[[#This Row],[Patient Id]], cleaned_medical!A410:A1409, cleaned_medical!E410:E1409)</f>
        <v>176.81</v>
      </c>
      <c r="P410" t="s">
        <v>1167</v>
      </c>
      <c r="Q410" s="3">
        <v>43549</v>
      </c>
      <c r="R410" s="7">
        <v>349.5</v>
      </c>
      <c r="S410" t="s">
        <v>1197</v>
      </c>
      <c r="T410" s="5" t="s">
        <v>1194</v>
      </c>
    </row>
    <row r="411" spans="2:20" x14ac:dyDescent="0.3">
      <c r="B411" t="s">
        <v>562</v>
      </c>
      <c r="C411" t="s">
        <v>124</v>
      </c>
      <c r="D411" s="2">
        <v>25</v>
      </c>
      <c r="E411" s="2" t="s">
        <v>1259</v>
      </c>
      <c r="F411" t="s">
        <v>15</v>
      </c>
      <c r="G411" t="s">
        <v>27</v>
      </c>
      <c r="H411" t="s">
        <v>1156</v>
      </c>
      <c r="I411" s="3">
        <v>43881</v>
      </c>
      <c r="J411" t="s">
        <v>17</v>
      </c>
      <c r="K411">
        <v>146</v>
      </c>
      <c r="L411" t="str">
        <f>_xlfn.XLOOKUP(healthcare_messy_data5[[#This Row],[Patient Id]],cleaned_medical!A411:A1410, cleaned_medical!B411:B1410)</f>
        <v>Surgery</v>
      </c>
      <c r="M411" s="3">
        <f>_xlfn.XLOOKUP(healthcare_messy_data5[[#This Row],[Patient Id]],cleaned_medical!A411:A1410,cleaned_medical!C411:C1410)</f>
        <v>43549</v>
      </c>
      <c r="N411" t="str">
        <f>_xlfn.XLOOKUP(healthcare_messy_data5[[#This Row],[Patient Id]],cleaned_medical!A411:A1410, cleaned_medical!D411:D1410)</f>
        <v>Dr. Williams</v>
      </c>
      <c r="O411" s="7">
        <f>_xlfn.XLOOKUP(healthcare_messy_data5[[#This Row],[Patient Id]], cleaned_medical!A411:A1410, cleaned_medical!E411:E1410)</f>
        <v>120.46</v>
      </c>
      <c r="P411" t="s">
        <v>1193</v>
      </c>
      <c r="Q411" s="3">
        <v>43881</v>
      </c>
      <c r="R411" s="7">
        <v>90.19</v>
      </c>
      <c r="S411" t="s">
        <v>1195</v>
      </c>
      <c r="T411" s="5" t="s">
        <v>1200</v>
      </c>
    </row>
    <row r="412" spans="2:20" x14ac:dyDescent="0.3">
      <c r="B412" t="s">
        <v>563</v>
      </c>
      <c r="C412" t="s">
        <v>132</v>
      </c>
      <c r="D412" s="2">
        <v>35</v>
      </c>
      <c r="E412" s="2" t="s">
        <v>1261</v>
      </c>
      <c r="F412" t="s">
        <v>15</v>
      </c>
      <c r="G412" t="s">
        <v>27</v>
      </c>
      <c r="H412" t="s">
        <v>1156</v>
      </c>
      <c r="I412" s="3">
        <v>43549</v>
      </c>
      <c r="J412" t="s">
        <v>1153</v>
      </c>
      <c r="K412">
        <v>160</v>
      </c>
      <c r="L412" t="str">
        <f>_xlfn.XLOOKUP(healthcare_messy_data5[[#This Row],[Patient Id]],cleaned_medical!A412:A1411, cleaned_medical!B412:B1411)</f>
        <v>Medication</v>
      </c>
      <c r="M412" s="3">
        <f>_xlfn.XLOOKUP(healthcare_messy_data5[[#This Row],[Patient Id]],cleaned_medical!A412:A1411,cleaned_medical!C412:C1411)</f>
        <v>43881</v>
      </c>
      <c r="N412" t="str">
        <f>_xlfn.XLOOKUP(healthcare_messy_data5[[#This Row],[Patient Id]],cleaned_medical!A412:A1411, cleaned_medical!D412:D1411)</f>
        <v>Dr. Patel</v>
      </c>
      <c r="O412" s="7">
        <f>_xlfn.XLOOKUP(healthcare_messy_data5[[#This Row],[Patient Id]], cleaned_medical!A412:A1411, cleaned_medical!E412:E1411)</f>
        <v>69.209999999999994</v>
      </c>
      <c r="P412" t="s">
        <v>1193</v>
      </c>
      <c r="Q412" s="3">
        <v>43549</v>
      </c>
      <c r="R412" s="7">
        <v>352.46</v>
      </c>
      <c r="S412" t="s">
        <v>1195</v>
      </c>
      <c r="T412" s="5" t="s">
        <v>1199</v>
      </c>
    </row>
    <row r="413" spans="2:20" x14ac:dyDescent="0.3">
      <c r="B413" t="s">
        <v>564</v>
      </c>
      <c r="C413" t="s">
        <v>134</v>
      </c>
      <c r="D413" s="2">
        <v>60</v>
      </c>
      <c r="E413" s="2" t="s">
        <v>1262</v>
      </c>
      <c r="F413" t="s">
        <v>15</v>
      </c>
      <c r="G413" t="s">
        <v>1272</v>
      </c>
      <c r="H413" t="s">
        <v>1155</v>
      </c>
      <c r="I413" s="3">
        <v>43881</v>
      </c>
      <c r="J413" t="s">
        <v>40</v>
      </c>
      <c r="K413">
        <v>146</v>
      </c>
      <c r="L413" t="str">
        <f>_xlfn.XLOOKUP(healthcare_messy_data5[[#This Row],[Patient Id]],cleaned_medical!A413:A1412, cleaned_medical!B413:B1412)</f>
        <v>Lifestyle Modification</v>
      </c>
      <c r="M413" s="3">
        <f>_xlfn.XLOOKUP(healthcare_messy_data5[[#This Row],[Patient Id]],cleaned_medical!A413:A1412,cleaned_medical!C413:C1412)</f>
        <v>43549</v>
      </c>
      <c r="N413" t="str">
        <f>_xlfn.XLOOKUP(healthcare_messy_data5[[#This Row],[Patient Id]],cleaned_medical!A413:A1412, cleaned_medical!D413:D1412)</f>
        <v>Dr. Williams</v>
      </c>
      <c r="O413" s="7">
        <f>_xlfn.XLOOKUP(healthcare_messy_data5[[#This Row],[Patient Id]], cleaned_medical!A413:A1412, cleaned_medical!E413:E1412)</f>
        <v>85.7</v>
      </c>
      <c r="P413" t="s">
        <v>1202</v>
      </c>
      <c r="Q413" s="3">
        <v>43881</v>
      </c>
      <c r="R413" s="7">
        <v>276.52</v>
      </c>
      <c r="S413" t="s">
        <v>1195</v>
      </c>
      <c r="T413" s="5" t="s">
        <v>1200</v>
      </c>
    </row>
    <row r="414" spans="2:20" x14ac:dyDescent="0.3">
      <c r="B414" t="s">
        <v>565</v>
      </c>
      <c r="C414" t="s">
        <v>124</v>
      </c>
      <c r="D414" s="2">
        <v>70</v>
      </c>
      <c r="E414" s="2" t="s">
        <v>1262</v>
      </c>
      <c r="F414" t="s">
        <v>10</v>
      </c>
      <c r="G414" t="s">
        <v>11</v>
      </c>
      <c r="H414" t="s">
        <v>1157</v>
      </c>
      <c r="I414" s="3">
        <v>43549</v>
      </c>
      <c r="J414" t="s">
        <v>17</v>
      </c>
      <c r="K414">
        <v>146</v>
      </c>
      <c r="L414" t="str">
        <f>_xlfn.XLOOKUP(healthcare_messy_data5[[#This Row],[Patient Id]],cleaned_medical!A414:A1413, cleaned_medical!B414:B1413)</f>
        <v>Physiotherapy</v>
      </c>
      <c r="M414" s="3">
        <f>_xlfn.XLOOKUP(healthcare_messy_data5[[#This Row],[Patient Id]],cleaned_medical!A414:A1413,cleaned_medical!C414:C1413)</f>
        <v>43549</v>
      </c>
      <c r="N414" t="str">
        <f>_xlfn.XLOOKUP(healthcare_messy_data5[[#This Row],[Patient Id]],cleaned_medical!A414:A1413, cleaned_medical!D414:D1413)</f>
        <v>Dr. Williams</v>
      </c>
      <c r="O414" s="7">
        <f>_xlfn.XLOOKUP(healthcare_messy_data5[[#This Row],[Patient Id]], cleaned_medical!A414:A1413, cleaned_medical!E414:E1413)</f>
        <v>85.65</v>
      </c>
      <c r="P414" t="s">
        <v>1201</v>
      </c>
      <c r="Q414" s="3">
        <v>43549</v>
      </c>
      <c r="R414" s="7">
        <v>428.01</v>
      </c>
      <c r="S414" t="s">
        <v>1192</v>
      </c>
      <c r="T414" s="5" t="s">
        <v>1199</v>
      </c>
    </row>
    <row r="415" spans="2:20" x14ac:dyDescent="0.3">
      <c r="B415" t="s">
        <v>566</v>
      </c>
      <c r="C415" t="s">
        <v>9</v>
      </c>
      <c r="D415" s="2">
        <v>70</v>
      </c>
      <c r="E415" s="2" t="s">
        <v>1262</v>
      </c>
      <c r="F415" t="s">
        <v>15</v>
      </c>
      <c r="G415" t="s">
        <v>27</v>
      </c>
      <c r="H415" t="s">
        <v>1155</v>
      </c>
      <c r="I415" s="3">
        <v>43549</v>
      </c>
      <c r="J415" t="s">
        <v>1153</v>
      </c>
      <c r="K415">
        <v>146</v>
      </c>
      <c r="L415" t="str">
        <f>_xlfn.XLOOKUP(healthcare_messy_data5[[#This Row],[Patient Id]],cleaned_medical!A415:A1414, cleaned_medical!B415:B1414)</f>
        <v>Medication</v>
      </c>
      <c r="M415" s="3">
        <f>_xlfn.XLOOKUP(healthcare_messy_data5[[#This Row],[Patient Id]],cleaned_medical!A415:A1414,cleaned_medical!C415:C1414)</f>
        <v>43800</v>
      </c>
      <c r="N415" t="str">
        <f>_xlfn.XLOOKUP(healthcare_messy_data5[[#This Row],[Patient Id]],cleaned_medical!A415:A1414, cleaned_medical!D415:D1414)</f>
        <v>Dr. Williams</v>
      </c>
      <c r="O415" s="7">
        <f>_xlfn.XLOOKUP(healthcare_messy_data5[[#This Row],[Patient Id]], cleaned_medical!A415:A1414, cleaned_medical!E415:E1414)</f>
        <v>62.44</v>
      </c>
      <c r="P415" t="s">
        <v>1167</v>
      </c>
      <c r="Q415" s="3">
        <v>43549</v>
      </c>
      <c r="R415" s="7">
        <v>368.6</v>
      </c>
      <c r="S415" t="s">
        <v>1192</v>
      </c>
      <c r="T415" s="5" t="s">
        <v>1200</v>
      </c>
    </row>
    <row r="416" spans="2:20" x14ac:dyDescent="0.3">
      <c r="B416" t="s">
        <v>567</v>
      </c>
      <c r="C416" t="s">
        <v>126</v>
      </c>
      <c r="D416" s="2">
        <v>40</v>
      </c>
      <c r="E416" s="2" t="s">
        <v>1260</v>
      </c>
      <c r="F416" t="s">
        <v>10</v>
      </c>
      <c r="G416" t="s">
        <v>16</v>
      </c>
      <c r="H416" t="s">
        <v>1156</v>
      </c>
      <c r="I416" s="3">
        <v>43800</v>
      </c>
      <c r="J416" t="s">
        <v>12</v>
      </c>
      <c r="K416">
        <v>146</v>
      </c>
      <c r="L416" t="str">
        <f>_xlfn.XLOOKUP(healthcare_messy_data5[[#This Row],[Patient Id]],cleaned_medical!A416:A1415, cleaned_medical!B416:B1415)</f>
        <v>Medication</v>
      </c>
      <c r="M416" s="3">
        <f>_xlfn.XLOOKUP(healthcare_messy_data5[[#This Row],[Patient Id]],cleaned_medical!A416:A1415,cleaned_medical!C416:C1415)</f>
        <v>43549</v>
      </c>
      <c r="N416" t="str">
        <f>_xlfn.XLOOKUP(healthcare_messy_data5[[#This Row],[Patient Id]],cleaned_medical!A416:A1415, cleaned_medical!D416:D1415)</f>
        <v>Dr. Brown</v>
      </c>
      <c r="O416" s="7">
        <f>_xlfn.XLOOKUP(healthcare_messy_data5[[#This Row],[Patient Id]], cleaned_medical!A416:A1415, cleaned_medical!E416:E1415)</f>
        <v>153.38999999999999</v>
      </c>
      <c r="P416" t="s">
        <v>1193</v>
      </c>
      <c r="Q416" s="3">
        <v>43800</v>
      </c>
      <c r="R416" s="7">
        <v>406.69</v>
      </c>
      <c r="S416" t="s">
        <v>1192</v>
      </c>
      <c r="T416" s="5" t="s">
        <v>1194</v>
      </c>
    </row>
    <row r="417" spans="2:20" x14ac:dyDescent="0.3">
      <c r="B417" t="s">
        <v>568</v>
      </c>
      <c r="C417" t="s">
        <v>124</v>
      </c>
      <c r="D417" s="2">
        <v>46</v>
      </c>
      <c r="E417" s="2" t="s">
        <v>1260</v>
      </c>
      <c r="F417" t="s">
        <v>10</v>
      </c>
      <c r="G417" t="s">
        <v>1272</v>
      </c>
      <c r="H417" t="s">
        <v>1154</v>
      </c>
      <c r="I417" s="3">
        <v>43549</v>
      </c>
      <c r="J417" t="s">
        <v>12</v>
      </c>
      <c r="K417">
        <v>146</v>
      </c>
      <c r="L417" t="str">
        <f>_xlfn.XLOOKUP(healthcare_messy_data5[[#This Row],[Patient Id]],cleaned_medical!A417:A1416, cleaned_medical!B417:B1416)</f>
        <v>Dietary Changes</v>
      </c>
      <c r="M417" s="3">
        <f>_xlfn.XLOOKUP(healthcare_messy_data5[[#This Row],[Patient Id]],cleaned_medical!A417:A1416,cleaned_medical!C417:C1416)</f>
        <v>43195</v>
      </c>
      <c r="N417" t="str">
        <f>_xlfn.XLOOKUP(healthcare_messy_data5[[#This Row],[Patient Id]],cleaned_medical!A417:A1416, cleaned_medical!D417:D1416)</f>
        <v>Dr. Williams</v>
      </c>
      <c r="O417" s="7">
        <f>_xlfn.XLOOKUP(healthcare_messy_data5[[#This Row],[Patient Id]], cleaned_medical!A417:A1416, cleaned_medical!E417:E1416)</f>
        <v>69.47</v>
      </c>
      <c r="P417" t="s">
        <v>1198</v>
      </c>
      <c r="Q417" s="3">
        <v>43549</v>
      </c>
      <c r="R417" s="7">
        <v>124.25</v>
      </c>
      <c r="S417" t="s">
        <v>1192</v>
      </c>
      <c r="T417" s="5" t="s">
        <v>1199</v>
      </c>
    </row>
    <row r="418" spans="2:20" x14ac:dyDescent="0.3">
      <c r="B418" t="s">
        <v>569</v>
      </c>
      <c r="C418" t="s">
        <v>299</v>
      </c>
      <c r="D418" s="2">
        <v>40</v>
      </c>
      <c r="E418" s="2" t="s">
        <v>1260</v>
      </c>
      <c r="F418" t="s">
        <v>15</v>
      </c>
      <c r="G418" t="s">
        <v>20</v>
      </c>
      <c r="H418" t="s">
        <v>1156</v>
      </c>
      <c r="I418" s="3">
        <v>43195</v>
      </c>
      <c r="J418" t="s">
        <v>12</v>
      </c>
      <c r="K418">
        <v>220</v>
      </c>
      <c r="L418" t="str">
        <f>_xlfn.XLOOKUP(healthcare_messy_data5[[#This Row],[Patient Id]],cleaned_medical!A418:A1417, cleaned_medical!B418:B1417)</f>
        <v>Surgery</v>
      </c>
      <c r="M418" s="3">
        <f>_xlfn.XLOOKUP(healthcare_messy_data5[[#This Row],[Patient Id]],cleaned_medical!A418:A1417,cleaned_medical!C418:C1417)</f>
        <v>43549</v>
      </c>
      <c r="N418" t="str">
        <f>_xlfn.XLOOKUP(healthcare_messy_data5[[#This Row],[Patient Id]],cleaned_medical!A418:A1417, cleaned_medical!D418:D1417)</f>
        <v>Dr. Johnson</v>
      </c>
      <c r="O418" s="7">
        <f>_xlfn.XLOOKUP(healthcare_messy_data5[[#This Row],[Patient Id]], cleaned_medical!A418:A1417, cleaned_medical!E418:E1417)</f>
        <v>154.08000000000001</v>
      </c>
      <c r="P418" t="s">
        <v>1201</v>
      </c>
      <c r="Q418" s="3">
        <v>43195</v>
      </c>
      <c r="R418" s="7">
        <v>145.41999999999999</v>
      </c>
      <c r="S418" t="s">
        <v>1192</v>
      </c>
      <c r="T418" s="5" t="s">
        <v>1200</v>
      </c>
    </row>
    <row r="419" spans="2:20" x14ac:dyDescent="0.3">
      <c r="B419" t="s">
        <v>570</v>
      </c>
      <c r="C419" t="s">
        <v>299</v>
      </c>
      <c r="D419" s="2">
        <v>70</v>
      </c>
      <c r="E419" s="2" t="s">
        <v>1262</v>
      </c>
      <c r="F419" t="s">
        <v>10</v>
      </c>
      <c r="G419" t="s">
        <v>1272</v>
      </c>
      <c r="H419" t="s">
        <v>1155</v>
      </c>
      <c r="I419" s="3">
        <v>43549</v>
      </c>
      <c r="J419" t="s">
        <v>40</v>
      </c>
      <c r="K419">
        <v>160</v>
      </c>
      <c r="L419" t="str">
        <f>_xlfn.XLOOKUP(healthcare_messy_data5[[#This Row],[Patient Id]],cleaned_medical!A419:A1418, cleaned_medical!B419:B1418)</f>
        <v>Dietary Changes</v>
      </c>
      <c r="M419" s="3">
        <f>_xlfn.XLOOKUP(healthcare_messy_data5[[#This Row],[Patient Id]],cleaned_medical!A419:A1418,cleaned_medical!C419:C1418)</f>
        <v>43881</v>
      </c>
      <c r="N419" t="str">
        <f>_xlfn.XLOOKUP(healthcare_messy_data5[[#This Row],[Patient Id]],cleaned_medical!A419:A1418, cleaned_medical!D419:D1418)</f>
        <v>Dr. Williams</v>
      </c>
      <c r="O419" s="7">
        <f>_xlfn.XLOOKUP(healthcare_messy_data5[[#This Row],[Patient Id]], cleaned_medical!A419:A1418, cleaned_medical!E419:E1418)</f>
        <v>72.09</v>
      </c>
      <c r="P419" t="s">
        <v>1193</v>
      </c>
      <c r="Q419" s="3">
        <v>43549</v>
      </c>
      <c r="R419" s="7">
        <v>422.31</v>
      </c>
      <c r="S419" t="s">
        <v>1197</v>
      </c>
      <c r="T419" s="5" t="s">
        <v>1200</v>
      </c>
    </row>
    <row r="420" spans="2:20" x14ac:dyDescent="0.3">
      <c r="B420" t="s">
        <v>571</v>
      </c>
      <c r="C420" t="s">
        <v>124</v>
      </c>
      <c r="D420" s="2">
        <v>60</v>
      </c>
      <c r="E420" s="2" t="s">
        <v>1262</v>
      </c>
      <c r="F420" t="s">
        <v>15</v>
      </c>
      <c r="G420" t="s">
        <v>20</v>
      </c>
      <c r="H420" t="s">
        <v>1157</v>
      </c>
      <c r="I420" s="3">
        <v>43881</v>
      </c>
      <c r="J420" t="s">
        <v>12</v>
      </c>
      <c r="K420">
        <v>220</v>
      </c>
      <c r="L420" t="str">
        <f>_xlfn.XLOOKUP(healthcare_messy_data5[[#This Row],[Patient Id]],cleaned_medical!A420:A1419, cleaned_medical!B420:B1419)</f>
        <v>Dietary Changes</v>
      </c>
      <c r="M420" s="3">
        <f>_xlfn.XLOOKUP(healthcare_messy_data5[[#This Row],[Patient Id]],cleaned_medical!A420:A1419,cleaned_medical!C420:C1419)</f>
        <v>43549</v>
      </c>
      <c r="N420" t="str">
        <f>_xlfn.XLOOKUP(healthcare_messy_data5[[#This Row],[Patient Id]],cleaned_medical!A420:A1419, cleaned_medical!D420:D1419)</f>
        <v>Dr. Patel</v>
      </c>
      <c r="O420" s="7">
        <f>_xlfn.XLOOKUP(healthcare_messy_data5[[#This Row],[Patient Id]], cleaned_medical!A420:A1419, cleaned_medical!E420:E1419)</f>
        <v>160.77000000000001</v>
      </c>
      <c r="P420" t="s">
        <v>1198</v>
      </c>
      <c r="Q420" s="3">
        <v>43881</v>
      </c>
      <c r="R420" s="7">
        <v>442.94</v>
      </c>
      <c r="S420" t="s">
        <v>1195</v>
      </c>
      <c r="T420" s="5" t="s">
        <v>1200</v>
      </c>
    </row>
    <row r="421" spans="2:20" x14ac:dyDescent="0.3">
      <c r="B421" t="s">
        <v>572</v>
      </c>
      <c r="C421" t="s">
        <v>120</v>
      </c>
      <c r="D421" s="2">
        <v>25</v>
      </c>
      <c r="E421" s="2" t="s">
        <v>1259</v>
      </c>
      <c r="F421" t="s">
        <v>15</v>
      </c>
      <c r="G421" t="s">
        <v>11</v>
      </c>
      <c r="H421" t="s">
        <v>1157</v>
      </c>
      <c r="I421" s="3">
        <v>43549</v>
      </c>
      <c r="J421" t="s">
        <v>21</v>
      </c>
      <c r="K421">
        <v>220</v>
      </c>
      <c r="L421" t="str">
        <f>_xlfn.XLOOKUP(healthcare_messy_data5[[#This Row],[Patient Id]],cleaned_medical!A421:A1420, cleaned_medical!B421:B1420)</f>
        <v>Physiotherapy</v>
      </c>
      <c r="M421" s="3">
        <f>_xlfn.XLOOKUP(healthcare_messy_data5[[#This Row],[Patient Id]],cleaned_medical!A421:A1420,cleaned_medical!C421:C1420)</f>
        <v>43845</v>
      </c>
      <c r="N421" t="str">
        <f>_xlfn.XLOOKUP(healthcare_messy_data5[[#This Row],[Patient Id]],cleaned_medical!A421:A1420, cleaned_medical!D421:D1420)</f>
        <v>Dr. Patel</v>
      </c>
      <c r="O421" s="7">
        <f>_xlfn.XLOOKUP(healthcare_messy_data5[[#This Row],[Patient Id]], cleaned_medical!A421:A1420, cleaned_medical!E421:E1420)</f>
        <v>61.79</v>
      </c>
      <c r="P421" t="s">
        <v>1167</v>
      </c>
      <c r="Q421" s="3">
        <v>43549</v>
      </c>
      <c r="R421" s="7">
        <v>453.06</v>
      </c>
      <c r="S421" t="s">
        <v>1197</v>
      </c>
      <c r="T421" s="5" t="s">
        <v>1199</v>
      </c>
    </row>
    <row r="422" spans="2:20" x14ac:dyDescent="0.3">
      <c r="B422" t="s">
        <v>573</v>
      </c>
      <c r="C422" t="s">
        <v>126</v>
      </c>
      <c r="D422" s="2">
        <v>25</v>
      </c>
      <c r="E422" s="2" t="s">
        <v>1259</v>
      </c>
      <c r="F422" t="s">
        <v>15</v>
      </c>
      <c r="G422" t="s">
        <v>20</v>
      </c>
      <c r="H422" t="s">
        <v>1155</v>
      </c>
      <c r="I422" s="3">
        <v>43845</v>
      </c>
      <c r="J422" t="s">
        <v>17</v>
      </c>
      <c r="K422">
        <v>200</v>
      </c>
      <c r="L422" t="str">
        <f>_xlfn.XLOOKUP(healthcare_messy_data5[[#This Row],[Patient Id]],cleaned_medical!A422:A1421, cleaned_medical!B422:B1421)</f>
        <v>Surgery</v>
      </c>
      <c r="M422" s="3">
        <f>_xlfn.XLOOKUP(healthcare_messy_data5[[#This Row],[Patient Id]],cleaned_medical!A422:A1421,cleaned_medical!C422:C1421)</f>
        <v>43881</v>
      </c>
      <c r="N422" t="str">
        <f>_xlfn.XLOOKUP(healthcare_messy_data5[[#This Row],[Patient Id]],cleaned_medical!A422:A1421, cleaned_medical!D422:D1421)</f>
        <v>Dr. Williams</v>
      </c>
      <c r="O422" s="7">
        <f>_xlfn.XLOOKUP(healthcare_messy_data5[[#This Row],[Patient Id]], cleaned_medical!A422:A1421, cleaned_medical!E422:E1421)</f>
        <v>25.1</v>
      </c>
      <c r="P422" t="s">
        <v>1198</v>
      </c>
      <c r="Q422" s="3">
        <v>43845</v>
      </c>
      <c r="R422" s="7">
        <v>120.05</v>
      </c>
      <c r="S422" t="s">
        <v>1195</v>
      </c>
      <c r="T422" s="5" t="s">
        <v>1194</v>
      </c>
    </row>
    <row r="423" spans="2:20" x14ac:dyDescent="0.3">
      <c r="B423" t="s">
        <v>574</v>
      </c>
      <c r="C423" t="s">
        <v>9</v>
      </c>
      <c r="D423" s="2">
        <v>60</v>
      </c>
      <c r="E423" s="2" t="s">
        <v>1262</v>
      </c>
      <c r="F423" t="s">
        <v>15</v>
      </c>
      <c r="G423" t="s">
        <v>11</v>
      </c>
      <c r="H423" t="s">
        <v>1157</v>
      </c>
      <c r="I423" s="3">
        <v>43881</v>
      </c>
      <c r="J423" t="s">
        <v>40</v>
      </c>
      <c r="K423">
        <v>200</v>
      </c>
      <c r="L423" t="str">
        <f>_xlfn.XLOOKUP(healthcare_messy_data5[[#This Row],[Patient Id]],cleaned_medical!A423:A1422, cleaned_medical!B423:B1422)</f>
        <v>Lifestyle Modification</v>
      </c>
      <c r="M423" s="3">
        <f>_xlfn.XLOOKUP(healthcare_messy_data5[[#This Row],[Patient Id]],cleaned_medical!A423:A1422,cleaned_medical!C423:C1422)</f>
        <v>43845</v>
      </c>
      <c r="N423" t="str">
        <f>_xlfn.XLOOKUP(healthcare_messy_data5[[#This Row],[Patient Id]],cleaned_medical!A423:A1422, cleaned_medical!D423:D1422)</f>
        <v>Dr. Patel</v>
      </c>
      <c r="O423" s="7">
        <f>_xlfn.XLOOKUP(healthcare_messy_data5[[#This Row],[Patient Id]], cleaned_medical!A423:A1422, cleaned_medical!E423:E1422)</f>
        <v>129.55000000000001</v>
      </c>
      <c r="P423" t="s">
        <v>1167</v>
      </c>
      <c r="Q423" s="3">
        <v>43881</v>
      </c>
      <c r="R423" s="7">
        <v>181.11</v>
      </c>
      <c r="S423" t="s">
        <v>1195</v>
      </c>
      <c r="T423" s="5" t="s">
        <v>1199</v>
      </c>
    </row>
    <row r="424" spans="2:20" x14ac:dyDescent="0.3">
      <c r="B424" t="s">
        <v>575</v>
      </c>
      <c r="C424" t="s">
        <v>124</v>
      </c>
      <c r="D424" s="2">
        <v>70</v>
      </c>
      <c r="E424" s="2" t="s">
        <v>1262</v>
      </c>
      <c r="F424" t="s">
        <v>10</v>
      </c>
      <c r="G424" t="s">
        <v>16</v>
      </c>
      <c r="H424" t="s">
        <v>1272</v>
      </c>
      <c r="I424" s="3">
        <v>43845</v>
      </c>
      <c r="J424" t="s">
        <v>12</v>
      </c>
      <c r="K424">
        <v>200</v>
      </c>
      <c r="L424" t="str">
        <f>_xlfn.XLOOKUP(healthcare_messy_data5[[#This Row],[Patient Id]],cleaned_medical!A424:A1423, cleaned_medical!B424:B1423)</f>
        <v>Counseling</v>
      </c>
      <c r="M424" s="3">
        <f>_xlfn.XLOOKUP(healthcare_messy_data5[[#This Row],[Patient Id]],cleaned_medical!A424:A1423,cleaned_medical!C424:C1423)</f>
        <v>43881</v>
      </c>
      <c r="N424" t="str">
        <f>_xlfn.XLOOKUP(healthcare_messy_data5[[#This Row],[Patient Id]],cleaned_medical!A424:A1423, cleaned_medical!D424:D1423)</f>
        <v>Dr. Smith</v>
      </c>
      <c r="O424" s="7">
        <f>_xlfn.XLOOKUP(healthcare_messy_data5[[#This Row],[Patient Id]], cleaned_medical!A424:A1423, cleaned_medical!E424:E1423)</f>
        <v>130.58000000000001</v>
      </c>
      <c r="P424" t="s">
        <v>1193</v>
      </c>
      <c r="Q424" s="3">
        <v>43845</v>
      </c>
      <c r="R424" s="7">
        <v>55.5</v>
      </c>
      <c r="S424" t="s">
        <v>1197</v>
      </c>
      <c r="T424" s="5" t="s">
        <v>1199</v>
      </c>
    </row>
    <row r="425" spans="2:20" x14ac:dyDescent="0.3">
      <c r="B425" t="s">
        <v>576</v>
      </c>
      <c r="C425" t="s">
        <v>120</v>
      </c>
      <c r="D425" s="2">
        <v>25</v>
      </c>
      <c r="E425" s="2" t="s">
        <v>1259</v>
      </c>
      <c r="F425" t="s">
        <v>15</v>
      </c>
      <c r="G425" t="s">
        <v>20</v>
      </c>
      <c r="H425" t="s">
        <v>1154</v>
      </c>
      <c r="I425" s="3">
        <v>43881</v>
      </c>
      <c r="J425" t="s">
        <v>17</v>
      </c>
      <c r="K425">
        <v>180</v>
      </c>
      <c r="L425" t="str">
        <f>_xlfn.XLOOKUP(healthcare_messy_data5[[#This Row],[Patient Id]],cleaned_medical!A425:A1424, cleaned_medical!B425:B1424)</f>
        <v>Dietary Changes</v>
      </c>
      <c r="M425" s="3">
        <f>_xlfn.XLOOKUP(healthcare_messy_data5[[#This Row],[Patient Id]],cleaned_medical!A425:A1424,cleaned_medical!C425:C1424)</f>
        <v>43195</v>
      </c>
      <c r="N425" t="str">
        <f>_xlfn.XLOOKUP(healthcare_messy_data5[[#This Row],[Patient Id]],cleaned_medical!A425:A1424, cleaned_medical!D425:D1424)</f>
        <v>Dr. Brown</v>
      </c>
      <c r="O425" s="7">
        <f>_xlfn.XLOOKUP(healthcare_messy_data5[[#This Row],[Patient Id]], cleaned_medical!A425:A1424, cleaned_medical!E425:E1424)</f>
        <v>47.23</v>
      </c>
      <c r="P425" t="s">
        <v>1202</v>
      </c>
      <c r="Q425" s="3">
        <v>43881</v>
      </c>
      <c r="R425" s="7">
        <v>210.97</v>
      </c>
      <c r="S425" t="s">
        <v>1197</v>
      </c>
      <c r="T425" s="5" t="s">
        <v>1194</v>
      </c>
    </row>
    <row r="426" spans="2:20" x14ac:dyDescent="0.3">
      <c r="B426" t="s">
        <v>577</v>
      </c>
      <c r="C426" t="s">
        <v>299</v>
      </c>
      <c r="D426" s="2">
        <v>25</v>
      </c>
      <c r="E426" s="2" t="s">
        <v>1259</v>
      </c>
      <c r="F426" t="s">
        <v>15</v>
      </c>
      <c r="G426" t="s">
        <v>1272</v>
      </c>
      <c r="H426" t="s">
        <v>1154</v>
      </c>
      <c r="I426" s="3">
        <v>43195</v>
      </c>
      <c r="J426" t="s">
        <v>1153</v>
      </c>
      <c r="K426">
        <v>200</v>
      </c>
      <c r="L426" t="str">
        <f>_xlfn.XLOOKUP(healthcare_messy_data5[[#This Row],[Patient Id]],cleaned_medical!A426:A1425, cleaned_medical!B426:B1425)</f>
        <v>Physiotherapy</v>
      </c>
      <c r="M426" s="3">
        <f>_xlfn.XLOOKUP(healthcare_messy_data5[[#This Row],[Patient Id]],cleaned_medical!A426:A1425,cleaned_medical!C426:C1425)</f>
        <v>43195</v>
      </c>
      <c r="N426" t="str">
        <f>_xlfn.XLOOKUP(healthcare_messy_data5[[#This Row],[Patient Id]],cleaned_medical!A426:A1425, cleaned_medical!D426:D1425)</f>
        <v>Dr. Lee</v>
      </c>
      <c r="O426" s="7">
        <f>_xlfn.XLOOKUP(healthcare_messy_data5[[#This Row],[Patient Id]], cleaned_medical!A426:A1425, cleaned_medical!E426:E1425)</f>
        <v>10.76</v>
      </c>
      <c r="P426" t="s">
        <v>1193</v>
      </c>
      <c r="Q426" s="3">
        <v>43195</v>
      </c>
      <c r="R426" s="7">
        <v>223.22</v>
      </c>
      <c r="S426" t="s">
        <v>1197</v>
      </c>
      <c r="T426" s="5" t="s">
        <v>1191</v>
      </c>
    </row>
    <row r="427" spans="2:20" x14ac:dyDescent="0.3">
      <c r="B427" t="s">
        <v>578</v>
      </c>
      <c r="C427" t="s">
        <v>299</v>
      </c>
      <c r="D427" s="2">
        <v>25</v>
      </c>
      <c r="E427" s="2" t="s">
        <v>1259</v>
      </c>
      <c r="F427" t="s">
        <v>10</v>
      </c>
      <c r="G427" t="s">
        <v>11</v>
      </c>
      <c r="H427" t="s">
        <v>1154</v>
      </c>
      <c r="I427" s="3">
        <v>43195</v>
      </c>
      <c r="J427" t="s">
        <v>12</v>
      </c>
      <c r="K427">
        <v>160</v>
      </c>
      <c r="L427" t="str">
        <f>_xlfn.XLOOKUP(healthcare_messy_data5[[#This Row],[Patient Id]],cleaned_medical!A427:A1426, cleaned_medical!B427:B1426)</f>
        <v>Dietary Changes</v>
      </c>
      <c r="M427" s="3">
        <f>_xlfn.XLOOKUP(healthcare_messy_data5[[#This Row],[Patient Id]],cleaned_medical!A427:A1426,cleaned_medical!C427:C1426)</f>
        <v>43195</v>
      </c>
      <c r="N427" t="str">
        <f>_xlfn.XLOOKUP(healthcare_messy_data5[[#This Row],[Patient Id]],cleaned_medical!A427:A1426, cleaned_medical!D427:D1426)</f>
        <v>Dr. Lee</v>
      </c>
      <c r="O427" s="7">
        <f>_xlfn.XLOOKUP(healthcare_messy_data5[[#This Row],[Patient Id]], cleaned_medical!A427:A1426, cleaned_medical!E427:E1426)</f>
        <v>165.47</v>
      </c>
      <c r="P427" t="s">
        <v>1198</v>
      </c>
      <c r="Q427" s="3">
        <v>43195</v>
      </c>
      <c r="R427" s="7">
        <v>76.19</v>
      </c>
      <c r="S427" t="s">
        <v>1197</v>
      </c>
      <c r="T427" s="5" t="s">
        <v>1200</v>
      </c>
    </row>
    <row r="428" spans="2:20" x14ac:dyDescent="0.3">
      <c r="B428" t="s">
        <v>579</v>
      </c>
      <c r="C428" t="s">
        <v>132</v>
      </c>
      <c r="D428" s="2">
        <v>46</v>
      </c>
      <c r="E428" s="2" t="s">
        <v>1260</v>
      </c>
      <c r="F428" t="s">
        <v>15</v>
      </c>
      <c r="G428" t="s">
        <v>1272</v>
      </c>
      <c r="H428" t="s">
        <v>1157</v>
      </c>
      <c r="I428" s="3">
        <v>43195</v>
      </c>
      <c r="J428" t="s">
        <v>17</v>
      </c>
      <c r="K428">
        <v>220</v>
      </c>
      <c r="L428" t="str">
        <f>_xlfn.XLOOKUP(healthcare_messy_data5[[#This Row],[Patient Id]],cleaned_medical!A428:A1427, cleaned_medical!B428:B1427)</f>
        <v>Counseling</v>
      </c>
      <c r="M428" s="3">
        <f>_xlfn.XLOOKUP(healthcare_messy_data5[[#This Row],[Patient Id]],cleaned_medical!A428:A1427,cleaned_medical!C428:C1427)</f>
        <v>43845</v>
      </c>
      <c r="N428" t="str">
        <f>_xlfn.XLOOKUP(healthcare_messy_data5[[#This Row],[Patient Id]],cleaned_medical!A428:A1427, cleaned_medical!D428:D1427)</f>
        <v>Dr. Johnson</v>
      </c>
      <c r="O428" s="7">
        <f>_xlfn.XLOOKUP(healthcare_messy_data5[[#This Row],[Patient Id]], cleaned_medical!A428:A1427, cleaned_medical!E428:E1427)</f>
        <v>145.15</v>
      </c>
      <c r="P428" t="s">
        <v>1198</v>
      </c>
      <c r="Q428" s="3">
        <v>43195</v>
      </c>
      <c r="R428" s="7">
        <v>385.06</v>
      </c>
      <c r="S428" t="s">
        <v>1197</v>
      </c>
      <c r="T428" s="5" t="s">
        <v>1194</v>
      </c>
    </row>
    <row r="429" spans="2:20" x14ac:dyDescent="0.3">
      <c r="B429" t="s">
        <v>580</v>
      </c>
      <c r="C429" t="s">
        <v>124</v>
      </c>
      <c r="D429" s="2">
        <v>46</v>
      </c>
      <c r="E429" s="2" t="s">
        <v>1260</v>
      </c>
      <c r="F429" t="s">
        <v>15</v>
      </c>
      <c r="G429" t="s">
        <v>27</v>
      </c>
      <c r="H429" t="s">
        <v>1157</v>
      </c>
      <c r="I429" s="3">
        <v>43845</v>
      </c>
      <c r="J429" t="s">
        <v>21</v>
      </c>
      <c r="K429">
        <v>160</v>
      </c>
      <c r="L429" t="str">
        <f>_xlfn.XLOOKUP(healthcare_messy_data5[[#This Row],[Patient Id]],cleaned_medical!A429:A1428, cleaned_medical!B429:B1428)</f>
        <v>Physiotherapy</v>
      </c>
      <c r="M429" s="3">
        <f>_xlfn.XLOOKUP(healthcare_messy_data5[[#This Row],[Patient Id]],cleaned_medical!A429:A1428,cleaned_medical!C429:C1428)</f>
        <v>43800</v>
      </c>
      <c r="N429" t="str">
        <f>_xlfn.XLOOKUP(healthcare_messy_data5[[#This Row],[Patient Id]],cleaned_medical!A429:A1428, cleaned_medical!D429:D1428)</f>
        <v>Dr. Patel</v>
      </c>
      <c r="O429" s="7">
        <f>_xlfn.XLOOKUP(healthcare_messy_data5[[#This Row],[Patient Id]], cleaned_medical!A429:A1428, cleaned_medical!E429:E1428)</f>
        <v>59.44</v>
      </c>
      <c r="P429" t="s">
        <v>1201</v>
      </c>
      <c r="Q429" s="3">
        <v>43845</v>
      </c>
      <c r="R429" s="7">
        <v>269.95999999999998</v>
      </c>
      <c r="S429" t="s">
        <v>1197</v>
      </c>
      <c r="T429" s="5" t="s">
        <v>1191</v>
      </c>
    </row>
    <row r="430" spans="2:20" x14ac:dyDescent="0.3">
      <c r="B430" t="s">
        <v>581</v>
      </c>
      <c r="C430" t="s">
        <v>126</v>
      </c>
      <c r="D430" s="2">
        <v>35</v>
      </c>
      <c r="E430" s="2" t="s">
        <v>1261</v>
      </c>
      <c r="F430" t="s">
        <v>15</v>
      </c>
      <c r="G430" t="s">
        <v>11</v>
      </c>
      <c r="H430" t="s">
        <v>1156</v>
      </c>
      <c r="I430" s="3">
        <v>43800</v>
      </c>
      <c r="J430" t="s">
        <v>1153</v>
      </c>
      <c r="K430">
        <v>200</v>
      </c>
      <c r="L430" t="str">
        <f>_xlfn.XLOOKUP(healthcare_messy_data5[[#This Row],[Patient Id]],cleaned_medical!A430:A1429, cleaned_medical!B430:B1429)</f>
        <v>Physiotherapy</v>
      </c>
      <c r="M430" s="3">
        <f>_xlfn.XLOOKUP(healthcare_messy_data5[[#This Row],[Patient Id]],cleaned_medical!A430:A1429,cleaned_medical!C430:C1429)</f>
        <v>43881</v>
      </c>
      <c r="N430" t="str">
        <f>_xlfn.XLOOKUP(healthcare_messy_data5[[#This Row],[Patient Id]],cleaned_medical!A430:A1429, cleaned_medical!D430:D1429)</f>
        <v>Dr. Johnson</v>
      </c>
      <c r="O430" s="7">
        <f>_xlfn.XLOOKUP(healthcare_messy_data5[[#This Row],[Patient Id]], cleaned_medical!A430:A1429, cleaned_medical!E430:E1429)</f>
        <v>38</v>
      </c>
      <c r="P430" t="s">
        <v>1167</v>
      </c>
      <c r="Q430" s="3">
        <v>43800</v>
      </c>
      <c r="R430" s="7">
        <v>222.64</v>
      </c>
      <c r="S430" t="s">
        <v>1197</v>
      </c>
      <c r="T430" s="5" t="s">
        <v>1199</v>
      </c>
    </row>
    <row r="431" spans="2:20" x14ac:dyDescent="0.3">
      <c r="B431" t="s">
        <v>582</v>
      </c>
      <c r="C431" t="s">
        <v>303</v>
      </c>
      <c r="D431" s="2">
        <v>40</v>
      </c>
      <c r="E431" s="2" t="s">
        <v>1260</v>
      </c>
      <c r="F431" t="s">
        <v>15</v>
      </c>
      <c r="G431" t="s">
        <v>20</v>
      </c>
      <c r="H431" t="s">
        <v>1156</v>
      </c>
      <c r="I431" s="3">
        <v>43881</v>
      </c>
      <c r="J431" t="s">
        <v>21</v>
      </c>
      <c r="K431">
        <v>180</v>
      </c>
      <c r="L431" t="str">
        <f>_xlfn.XLOOKUP(healthcare_messy_data5[[#This Row],[Patient Id]],cleaned_medical!A431:A1430, cleaned_medical!B431:B1430)</f>
        <v>Physiotherapy</v>
      </c>
      <c r="M431" s="3">
        <f>_xlfn.XLOOKUP(healthcare_messy_data5[[#This Row],[Patient Id]],cleaned_medical!A431:A1430,cleaned_medical!C431:C1430)</f>
        <v>43195</v>
      </c>
      <c r="N431" t="str">
        <f>_xlfn.XLOOKUP(healthcare_messy_data5[[#This Row],[Patient Id]],cleaned_medical!A431:A1430, cleaned_medical!D431:D1430)</f>
        <v>Dr. Smith</v>
      </c>
      <c r="O431" s="7">
        <f>_xlfn.XLOOKUP(healthcare_messy_data5[[#This Row],[Patient Id]], cleaned_medical!A431:A1430, cleaned_medical!E431:E1430)</f>
        <v>192.54</v>
      </c>
      <c r="P431" t="s">
        <v>1193</v>
      </c>
      <c r="Q431" s="3">
        <v>43881</v>
      </c>
      <c r="R431" s="7">
        <v>107.53</v>
      </c>
      <c r="S431" t="s">
        <v>1197</v>
      </c>
      <c r="T431" s="5" t="s">
        <v>1200</v>
      </c>
    </row>
    <row r="432" spans="2:20" x14ac:dyDescent="0.3">
      <c r="B432" t="s">
        <v>583</v>
      </c>
      <c r="C432" t="s">
        <v>126</v>
      </c>
      <c r="D432" s="2">
        <v>60</v>
      </c>
      <c r="E432" s="2" t="s">
        <v>1262</v>
      </c>
      <c r="F432" t="s">
        <v>15</v>
      </c>
      <c r="G432" t="s">
        <v>11</v>
      </c>
      <c r="H432" t="s">
        <v>1154</v>
      </c>
      <c r="I432" s="3">
        <v>43195</v>
      </c>
      <c r="J432" t="s">
        <v>17</v>
      </c>
      <c r="K432">
        <v>180</v>
      </c>
      <c r="L432" t="str">
        <f>_xlfn.XLOOKUP(healthcare_messy_data5[[#This Row],[Patient Id]],cleaned_medical!A432:A1431, cleaned_medical!B432:B1431)</f>
        <v>Physiotherapy</v>
      </c>
      <c r="M432" s="3">
        <f>_xlfn.XLOOKUP(healthcare_messy_data5[[#This Row],[Patient Id]],cleaned_medical!A432:A1431,cleaned_medical!C432:C1431)</f>
        <v>43881</v>
      </c>
      <c r="N432" t="str">
        <f>_xlfn.XLOOKUP(healthcare_messy_data5[[#This Row],[Patient Id]],cleaned_medical!A432:A1431, cleaned_medical!D432:D1431)</f>
        <v>Dr. Lee</v>
      </c>
      <c r="O432" s="7">
        <f>_xlfn.XLOOKUP(healthcare_messy_data5[[#This Row],[Patient Id]], cleaned_medical!A432:A1431, cleaned_medical!E432:E1431)</f>
        <v>26.8</v>
      </c>
      <c r="P432" t="s">
        <v>1196</v>
      </c>
      <c r="Q432" s="3">
        <v>43195</v>
      </c>
      <c r="R432" s="7">
        <v>493.87</v>
      </c>
      <c r="S432" t="s">
        <v>1195</v>
      </c>
      <c r="T432" s="5" t="s">
        <v>1194</v>
      </c>
    </row>
    <row r="433" spans="2:20" x14ac:dyDescent="0.3">
      <c r="B433" t="s">
        <v>584</v>
      </c>
      <c r="C433" t="s">
        <v>299</v>
      </c>
      <c r="D433" s="2">
        <v>60</v>
      </c>
      <c r="E433" s="2" t="s">
        <v>1262</v>
      </c>
      <c r="F433" t="s">
        <v>15</v>
      </c>
      <c r="G433" t="s">
        <v>1272</v>
      </c>
      <c r="H433" t="s">
        <v>1272</v>
      </c>
      <c r="I433" s="3">
        <v>43881</v>
      </c>
      <c r="J433" t="s">
        <v>21</v>
      </c>
      <c r="K433">
        <v>220</v>
      </c>
      <c r="L433" t="str">
        <f>_xlfn.XLOOKUP(healthcare_messy_data5[[#This Row],[Patient Id]],cleaned_medical!A433:A1432, cleaned_medical!B433:B1432)</f>
        <v>Counseling</v>
      </c>
      <c r="M433" s="3">
        <f>_xlfn.XLOOKUP(healthcare_messy_data5[[#This Row],[Patient Id]],cleaned_medical!A433:A1432,cleaned_medical!C433:C1432)</f>
        <v>43845</v>
      </c>
      <c r="N433" t="str">
        <f>_xlfn.XLOOKUP(healthcare_messy_data5[[#This Row],[Patient Id]],cleaned_medical!A433:A1432, cleaned_medical!D433:D1432)</f>
        <v>Dr. Williams</v>
      </c>
      <c r="O433" s="7">
        <f>_xlfn.XLOOKUP(healthcare_messy_data5[[#This Row],[Patient Id]], cleaned_medical!A433:A1432, cleaned_medical!E433:E1432)</f>
        <v>142.80000000000001</v>
      </c>
      <c r="P433" t="s">
        <v>1198</v>
      </c>
      <c r="Q433" s="3">
        <v>43881</v>
      </c>
      <c r="R433" s="7">
        <v>84.6</v>
      </c>
      <c r="S433" t="s">
        <v>1195</v>
      </c>
      <c r="T433" s="5" t="s">
        <v>1199</v>
      </c>
    </row>
    <row r="434" spans="2:20" x14ac:dyDescent="0.3">
      <c r="B434" t="s">
        <v>585</v>
      </c>
      <c r="C434" t="s">
        <v>299</v>
      </c>
      <c r="D434" s="2">
        <v>60</v>
      </c>
      <c r="E434" s="2" t="s">
        <v>1262</v>
      </c>
      <c r="F434" t="s">
        <v>10</v>
      </c>
      <c r="G434" t="s">
        <v>16</v>
      </c>
      <c r="H434" t="s">
        <v>1156</v>
      </c>
      <c r="I434" s="3">
        <v>43845</v>
      </c>
      <c r="J434" t="s">
        <v>17</v>
      </c>
      <c r="K434">
        <v>160</v>
      </c>
      <c r="L434" t="str">
        <f>_xlfn.XLOOKUP(healthcare_messy_data5[[#This Row],[Patient Id]],cleaned_medical!A434:A1433, cleaned_medical!B434:B1433)</f>
        <v>Physiotherapy</v>
      </c>
      <c r="M434" s="3">
        <f>_xlfn.XLOOKUP(healthcare_messy_data5[[#This Row],[Patient Id]],cleaned_medical!A434:A1433,cleaned_medical!C434:C1433)</f>
        <v>43800</v>
      </c>
      <c r="N434" t="str">
        <f>_xlfn.XLOOKUP(healthcare_messy_data5[[#This Row],[Patient Id]],cleaned_medical!A434:A1433, cleaned_medical!D434:D1433)</f>
        <v>Dr. Smith</v>
      </c>
      <c r="O434" s="7">
        <f>_xlfn.XLOOKUP(healthcare_messy_data5[[#This Row],[Patient Id]], cleaned_medical!A434:A1433, cleaned_medical!E434:E1433)</f>
        <v>141.72999999999999</v>
      </c>
      <c r="P434" t="s">
        <v>1201</v>
      </c>
      <c r="Q434" s="3">
        <v>43845</v>
      </c>
      <c r="R434" s="7">
        <v>71.58</v>
      </c>
      <c r="S434" t="s">
        <v>1192</v>
      </c>
      <c r="T434" s="5" t="s">
        <v>1194</v>
      </c>
    </row>
    <row r="435" spans="2:20" x14ac:dyDescent="0.3">
      <c r="B435" t="s">
        <v>586</v>
      </c>
      <c r="C435" t="s">
        <v>130</v>
      </c>
      <c r="D435" s="2">
        <v>35</v>
      </c>
      <c r="E435" s="2" t="s">
        <v>1261</v>
      </c>
      <c r="F435" t="s">
        <v>10</v>
      </c>
      <c r="G435" t="s">
        <v>11</v>
      </c>
      <c r="H435" t="s">
        <v>1156</v>
      </c>
      <c r="I435" s="3">
        <v>43800</v>
      </c>
      <c r="J435" t="s">
        <v>17</v>
      </c>
      <c r="K435">
        <v>146</v>
      </c>
      <c r="L435" t="str">
        <f>_xlfn.XLOOKUP(healthcare_messy_data5[[#This Row],[Patient Id]],cleaned_medical!A435:A1434, cleaned_medical!B435:B1434)</f>
        <v>Surgery</v>
      </c>
      <c r="M435" s="3">
        <f>_xlfn.XLOOKUP(healthcare_messy_data5[[#This Row],[Patient Id]],cleaned_medical!A435:A1434,cleaned_medical!C435:C1434)</f>
        <v>43845</v>
      </c>
      <c r="N435" t="str">
        <f>_xlfn.XLOOKUP(healthcare_messy_data5[[#This Row],[Patient Id]],cleaned_medical!A435:A1434, cleaned_medical!D435:D1434)</f>
        <v>Dr. Patel</v>
      </c>
      <c r="O435" s="7">
        <f>_xlfn.XLOOKUP(healthcare_messy_data5[[#This Row],[Patient Id]], cleaned_medical!A435:A1434, cleaned_medical!E435:E1434)</f>
        <v>188.44</v>
      </c>
      <c r="P435" t="s">
        <v>1202</v>
      </c>
      <c r="Q435" s="3">
        <v>43800</v>
      </c>
      <c r="R435" s="7">
        <v>224.51</v>
      </c>
      <c r="S435" t="s">
        <v>1192</v>
      </c>
      <c r="T435" s="5" t="s">
        <v>1199</v>
      </c>
    </row>
    <row r="436" spans="2:20" x14ac:dyDescent="0.3">
      <c r="B436" t="s">
        <v>587</v>
      </c>
      <c r="C436" t="s">
        <v>299</v>
      </c>
      <c r="D436" s="2">
        <v>46</v>
      </c>
      <c r="E436" s="2" t="s">
        <v>1260</v>
      </c>
      <c r="F436" t="s">
        <v>15</v>
      </c>
      <c r="G436" t="s">
        <v>20</v>
      </c>
      <c r="H436" t="s">
        <v>1157</v>
      </c>
      <c r="I436" s="3">
        <v>43845</v>
      </c>
      <c r="J436" t="s">
        <v>21</v>
      </c>
      <c r="K436">
        <v>160</v>
      </c>
      <c r="L436" t="str">
        <f>_xlfn.XLOOKUP(healthcare_messy_data5[[#This Row],[Patient Id]],cleaned_medical!A436:A1435, cleaned_medical!B436:B1435)</f>
        <v>Physiotherapy</v>
      </c>
      <c r="M436" s="3">
        <f>_xlfn.XLOOKUP(healthcare_messy_data5[[#This Row],[Patient Id]],cleaned_medical!A436:A1435,cleaned_medical!C436:C1435)</f>
        <v>43881</v>
      </c>
      <c r="N436" t="str">
        <f>_xlfn.XLOOKUP(healthcare_messy_data5[[#This Row],[Patient Id]],cleaned_medical!A436:A1435, cleaned_medical!D436:D1435)</f>
        <v>Dr. Johnson</v>
      </c>
      <c r="O436" s="7">
        <f>_xlfn.XLOOKUP(healthcare_messy_data5[[#This Row],[Patient Id]], cleaned_medical!A436:A1435, cleaned_medical!E436:E1435)</f>
        <v>175.86</v>
      </c>
      <c r="P436" t="s">
        <v>1198</v>
      </c>
      <c r="Q436" s="3">
        <v>43845</v>
      </c>
      <c r="R436" s="7">
        <v>469.78</v>
      </c>
      <c r="S436" t="s">
        <v>1195</v>
      </c>
      <c r="T436" s="5" t="s">
        <v>1194</v>
      </c>
    </row>
    <row r="437" spans="2:20" x14ac:dyDescent="0.3">
      <c r="B437" t="s">
        <v>588</v>
      </c>
      <c r="C437" t="s">
        <v>9</v>
      </c>
      <c r="D437" s="2">
        <v>70</v>
      </c>
      <c r="E437" s="2" t="s">
        <v>1262</v>
      </c>
      <c r="F437" t="s">
        <v>10</v>
      </c>
      <c r="G437" t="s">
        <v>27</v>
      </c>
      <c r="H437" t="s">
        <v>1272</v>
      </c>
      <c r="I437" s="3">
        <v>43881</v>
      </c>
      <c r="J437" t="s">
        <v>17</v>
      </c>
      <c r="K437">
        <v>200</v>
      </c>
      <c r="L437" t="str">
        <f>_xlfn.XLOOKUP(healthcare_messy_data5[[#This Row],[Patient Id]],cleaned_medical!A437:A1436, cleaned_medical!B437:B1436)</f>
        <v>Dietary Changes</v>
      </c>
      <c r="M437" s="3">
        <f>_xlfn.XLOOKUP(healthcare_messy_data5[[#This Row],[Patient Id]],cleaned_medical!A437:A1436,cleaned_medical!C437:C1436)</f>
        <v>43800</v>
      </c>
      <c r="N437" t="str">
        <f>_xlfn.XLOOKUP(healthcare_messy_data5[[#This Row],[Patient Id]],cleaned_medical!A437:A1436, cleaned_medical!D437:D1436)</f>
        <v>Dr. Lee</v>
      </c>
      <c r="O437" s="7">
        <f>_xlfn.XLOOKUP(healthcare_messy_data5[[#This Row],[Patient Id]], cleaned_medical!A437:A1436, cleaned_medical!E437:E1436)</f>
        <v>161.09</v>
      </c>
      <c r="P437" t="s">
        <v>1198</v>
      </c>
      <c r="Q437" s="3">
        <v>43881</v>
      </c>
      <c r="R437" s="7">
        <v>357.73</v>
      </c>
      <c r="S437" t="s">
        <v>1192</v>
      </c>
      <c r="T437" s="5" t="s">
        <v>1199</v>
      </c>
    </row>
    <row r="438" spans="2:20" x14ac:dyDescent="0.3">
      <c r="B438" t="s">
        <v>589</v>
      </c>
      <c r="C438" t="s">
        <v>122</v>
      </c>
      <c r="D438" s="2">
        <v>70</v>
      </c>
      <c r="E438" s="2" t="s">
        <v>1262</v>
      </c>
      <c r="F438" t="s">
        <v>15</v>
      </c>
      <c r="G438" t="s">
        <v>16</v>
      </c>
      <c r="H438" t="s">
        <v>1154</v>
      </c>
      <c r="I438" s="3">
        <v>43800</v>
      </c>
      <c r="J438" t="s">
        <v>12</v>
      </c>
      <c r="K438">
        <v>146</v>
      </c>
      <c r="L438" t="str">
        <f>_xlfn.XLOOKUP(healthcare_messy_data5[[#This Row],[Patient Id]],cleaned_medical!A438:A1437, cleaned_medical!B438:B1437)</f>
        <v>Counseling</v>
      </c>
      <c r="M438" s="3">
        <f>_xlfn.XLOOKUP(healthcare_messy_data5[[#This Row],[Patient Id]],cleaned_medical!A438:A1437,cleaned_medical!C438:C1437)</f>
        <v>43800</v>
      </c>
      <c r="N438" t="str">
        <f>_xlfn.XLOOKUP(healthcare_messy_data5[[#This Row],[Patient Id]],cleaned_medical!A438:A1437, cleaned_medical!D438:D1437)</f>
        <v>Dr. Brown</v>
      </c>
      <c r="O438" s="7">
        <f>_xlfn.XLOOKUP(healthcare_messy_data5[[#This Row],[Patient Id]], cleaned_medical!A438:A1437, cleaned_medical!E438:E1437)</f>
        <v>29.61</v>
      </c>
      <c r="P438" t="s">
        <v>1198</v>
      </c>
      <c r="Q438" s="3">
        <v>43800</v>
      </c>
      <c r="R438" s="7">
        <v>137.56</v>
      </c>
      <c r="S438" t="s">
        <v>1192</v>
      </c>
      <c r="T438" s="5" t="s">
        <v>1199</v>
      </c>
    </row>
    <row r="439" spans="2:20" x14ac:dyDescent="0.3">
      <c r="B439" t="s">
        <v>590</v>
      </c>
      <c r="C439" t="s">
        <v>124</v>
      </c>
      <c r="D439" s="2">
        <v>35</v>
      </c>
      <c r="E439" s="2" t="s">
        <v>1261</v>
      </c>
      <c r="F439" t="s">
        <v>15</v>
      </c>
      <c r="G439" t="s">
        <v>27</v>
      </c>
      <c r="H439" t="s">
        <v>1156</v>
      </c>
      <c r="I439" s="3">
        <v>43800</v>
      </c>
      <c r="J439" t="s">
        <v>17</v>
      </c>
      <c r="K439">
        <v>180</v>
      </c>
      <c r="L439" t="str">
        <f>_xlfn.XLOOKUP(healthcare_messy_data5[[#This Row],[Patient Id]],cleaned_medical!A439:A1438, cleaned_medical!B439:B1438)</f>
        <v>Surgery</v>
      </c>
      <c r="M439" s="3">
        <f>_xlfn.XLOOKUP(healthcare_messy_data5[[#This Row],[Patient Id]],cleaned_medical!A439:A1438,cleaned_medical!C439:C1438)</f>
        <v>43845</v>
      </c>
      <c r="N439" t="str">
        <f>_xlfn.XLOOKUP(healthcare_messy_data5[[#This Row],[Patient Id]],cleaned_medical!A439:A1438, cleaned_medical!D439:D1438)</f>
        <v>Dr. Brown</v>
      </c>
      <c r="O439" s="7">
        <f>_xlfn.XLOOKUP(healthcare_messy_data5[[#This Row],[Patient Id]], cleaned_medical!A439:A1438, cleaned_medical!E439:E1438)</f>
        <v>108.84</v>
      </c>
      <c r="P439" t="s">
        <v>1196</v>
      </c>
      <c r="Q439" s="3">
        <v>43800</v>
      </c>
      <c r="R439" s="7">
        <v>131.74</v>
      </c>
      <c r="S439" t="s">
        <v>1192</v>
      </c>
      <c r="T439" s="5" t="s">
        <v>1199</v>
      </c>
    </row>
    <row r="440" spans="2:20" x14ac:dyDescent="0.3">
      <c r="B440" t="s">
        <v>591</v>
      </c>
      <c r="C440" t="s">
        <v>126</v>
      </c>
      <c r="D440" s="2">
        <v>70</v>
      </c>
      <c r="E440" s="2" t="s">
        <v>1262</v>
      </c>
      <c r="F440" t="s">
        <v>15</v>
      </c>
      <c r="G440" t="s">
        <v>11</v>
      </c>
      <c r="H440" t="s">
        <v>1272</v>
      </c>
      <c r="I440" s="3">
        <v>43845</v>
      </c>
      <c r="J440" t="s">
        <v>40</v>
      </c>
      <c r="K440">
        <v>220</v>
      </c>
      <c r="L440" t="str">
        <f>_xlfn.XLOOKUP(healthcare_messy_data5[[#This Row],[Patient Id]],cleaned_medical!A440:A1439, cleaned_medical!B440:B1439)</f>
        <v>Surgery</v>
      </c>
      <c r="M440" s="3">
        <f>_xlfn.XLOOKUP(healthcare_messy_data5[[#This Row],[Patient Id]],cleaned_medical!A440:A1439,cleaned_medical!C440:C1439)</f>
        <v>43195</v>
      </c>
      <c r="N440" t="str">
        <f>_xlfn.XLOOKUP(healthcare_messy_data5[[#This Row],[Patient Id]],cleaned_medical!A440:A1439, cleaned_medical!D440:D1439)</f>
        <v>Dr. Williams</v>
      </c>
      <c r="O440" s="7">
        <f>_xlfn.XLOOKUP(healthcare_messy_data5[[#This Row],[Patient Id]], cleaned_medical!A440:A1439, cleaned_medical!E440:E1439)</f>
        <v>76.27</v>
      </c>
      <c r="P440" t="s">
        <v>1198</v>
      </c>
      <c r="Q440" s="3">
        <v>43845</v>
      </c>
      <c r="R440" s="7">
        <v>198.69</v>
      </c>
      <c r="S440" t="s">
        <v>1195</v>
      </c>
      <c r="T440" s="5" t="s">
        <v>1194</v>
      </c>
    </row>
    <row r="441" spans="2:20" x14ac:dyDescent="0.3">
      <c r="B441" t="s">
        <v>592</v>
      </c>
      <c r="C441" t="s">
        <v>122</v>
      </c>
      <c r="D441" s="2">
        <v>60</v>
      </c>
      <c r="E441" s="2" t="s">
        <v>1262</v>
      </c>
      <c r="F441" t="s">
        <v>15</v>
      </c>
      <c r="G441" t="s">
        <v>1272</v>
      </c>
      <c r="H441" t="s">
        <v>1272</v>
      </c>
      <c r="I441" s="3">
        <v>43195</v>
      </c>
      <c r="J441" t="s">
        <v>17</v>
      </c>
      <c r="K441">
        <v>220</v>
      </c>
      <c r="L441" t="str">
        <f>_xlfn.XLOOKUP(healthcare_messy_data5[[#This Row],[Patient Id]],cleaned_medical!A441:A1440, cleaned_medical!B441:B1440)</f>
        <v>Surgery</v>
      </c>
      <c r="M441" s="3">
        <f>_xlfn.XLOOKUP(healthcare_messy_data5[[#This Row],[Patient Id]],cleaned_medical!A441:A1440,cleaned_medical!C441:C1440)</f>
        <v>43881</v>
      </c>
      <c r="N441" t="str">
        <f>_xlfn.XLOOKUP(healthcare_messy_data5[[#This Row],[Patient Id]],cleaned_medical!A441:A1440, cleaned_medical!D441:D1440)</f>
        <v>Dr. Patel</v>
      </c>
      <c r="O441" s="7">
        <f>_xlfn.XLOOKUP(healthcare_messy_data5[[#This Row],[Patient Id]], cleaned_medical!A441:A1440, cleaned_medical!E441:E1440)</f>
        <v>30.85</v>
      </c>
      <c r="P441" t="s">
        <v>1193</v>
      </c>
      <c r="Q441" s="3">
        <v>43195</v>
      </c>
      <c r="R441" s="7">
        <v>151.57</v>
      </c>
      <c r="S441" t="s">
        <v>1195</v>
      </c>
      <c r="T441" s="5" t="s">
        <v>1200</v>
      </c>
    </row>
    <row r="442" spans="2:20" x14ac:dyDescent="0.3">
      <c r="B442" t="s">
        <v>593</v>
      </c>
      <c r="C442" t="s">
        <v>120</v>
      </c>
      <c r="D442" s="2">
        <v>40</v>
      </c>
      <c r="E442" s="2" t="s">
        <v>1260</v>
      </c>
      <c r="F442" t="s">
        <v>15</v>
      </c>
      <c r="G442" t="s">
        <v>1272</v>
      </c>
      <c r="H442" t="s">
        <v>1154</v>
      </c>
      <c r="I442" s="3">
        <v>43881</v>
      </c>
      <c r="J442" t="s">
        <v>40</v>
      </c>
      <c r="K442">
        <v>180</v>
      </c>
      <c r="L442" t="str">
        <f>_xlfn.XLOOKUP(healthcare_messy_data5[[#This Row],[Patient Id]],cleaned_medical!A442:A1441, cleaned_medical!B442:B1441)</f>
        <v>Dietary Changes</v>
      </c>
      <c r="M442" s="3">
        <f>_xlfn.XLOOKUP(healthcare_messy_data5[[#This Row],[Patient Id]],cleaned_medical!A442:A1441,cleaned_medical!C442:C1441)</f>
        <v>43549</v>
      </c>
      <c r="N442" t="str">
        <f>_xlfn.XLOOKUP(healthcare_messy_data5[[#This Row],[Patient Id]],cleaned_medical!A442:A1441, cleaned_medical!D442:D1441)</f>
        <v>Dr. Smith</v>
      </c>
      <c r="O442" s="7">
        <f>_xlfn.XLOOKUP(healthcare_messy_data5[[#This Row],[Patient Id]], cleaned_medical!A442:A1441, cleaned_medical!E442:E1441)</f>
        <v>150.34</v>
      </c>
      <c r="P442" t="s">
        <v>1201</v>
      </c>
      <c r="Q442" s="3">
        <v>43881</v>
      </c>
      <c r="R442" s="7">
        <v>270.58999999999997</v>
      </c>
      <c r="S442" t="s">
        <v>1197</v>
      </c>
      <c r="T442" s="5" t="s">
        <v>1199</v>
      </c>
    </row>
    <row r="443" spans="2:20" x14ac:dyDescent="0.3">
      <c r="B443" t="s">
        <v>594</v>
      </c>
      <c r="C443" t="s">
        <v>303</v>
      </c>
      <c r="D443" s="2">
        <v>25</v>
      </c>
      <c r="E443" s="2" t="s">
        <v>1259</v>
      </c>
      <c r="F443" t="s">
        <v>10</v>
      </c>
      <c r="G443" t="s">
        <v>20</v>
      </c>
      <c r="H443" t="s">
        <v>1272</v>
      </c>
      <c r="I443" s="3">
        <v>43549</v>
      </c>
      <c r="J443" t="s">
        <v>17</v>
      </c>
      <c r="K443">
        <v>200</v>
      </c>
      <c r="L443" t="str">
        <f>_xlfn.XLOOKUP(healthcare_messy_data5[[#This Row],[Patient Id]],cleaned_medical!A443:A1442, cleaned_medical!B443:B1442)</f>
        <v>Lifestyle Modification</v>
      </c>
      <c r="M443" s="3">
        <f>_xlfn.XLOOKUP(healthcare_messy_data5[[#This Row],[Patient Id]],cleaned_medical!A443:A1442,cleaned_medical!C443:C1442)</f>
        <v>43549</v>
      </c>
      <c r="N443" t="str">
        <f>_xlfn.XLOOKUP(healthcare_messy_data5[[#This Row],[Patient Id]],cleaned_medical!A443:A1442, cleaned_medical!D443:D1442)</f>
        <v>Dr. Johnson</v>
      </c>
      <c r="O443" s="7">
        <f>_xlfn.XLOOKUP(healthcare_messy_data5[[#This Row],[Patient Id]], cleaned_medical!A443:A1442, cleaned_medical!E443:E1442)</f>
        <v>176.43</v>
      </c>
      <c r="P443" t="s">
        <v>1167</v>
      </c>
      <c r="Q443" s="3">
        <v>43549</v>
      </c>
      <c r="R443" s="7">
        <v>494.74</v>
      </c>
      <c r="S443" t="s">
        <v>1192</v>
      </c>
      <c r="T443" s="5" t="s">
        <v>1199</v>
      </c>
    </row>
    <row r="444" spans="2:20" x14ac:dyDescent="0.3">
      <c r="B444" t="s">
        <v>595</v>
      </c>
      <c r="C444" t="s">
        <v>9</v>
      </c>
      <c r="D444" s="2">
        <v>46</v>
      </c>
      <c r="E444" s="2" t="s">
        <v>1260</v>
      </c>
      <c r="F444" t="s">
        <v>15</v>
      </c>
      <c r="G444" t="s">
        <v>1272</v>
      </c>
      <c r="H444" t="s">
        <v>1272</v>
      </c>
      <c r="I444" s="3">
        <v>43549</v>
      </c>
      <c r="J444" t="s">
        <v>17</v>
      </c>
      <c r="K444">
        <v>180</v>
      </c>
      <c r="L444" t="str">
        <f>_xlfn.XLOOKUP(healthcare_messy_data5[[#This Row],[Patient Id]],cleaned_medical!A444:A1443, cleaned_medical!B444:B1443)</f>
        <v>Lifestyle Modification</v>
      </c>
      <c r="M444" s="3">
        <f>_xlfn.XLOOKUP(healthcare_messy_data5[[#This Row],[Patient Id]],cleaned_medical!A444:A1443,cleaned_medical!C444:C1443)</f>
        <v>43845</v>
      </c>
      <c r="N444" t="str">
        <f>_xlfn.XLOOKUP(healthcare_messy_data5[[#This Row],[Patient Id]],cleaned_medical!A444:A1443, cleaned_medical!D444:D1443)</f>
        <v>Dr. Williams</v>
      </c>
      <c r="O444" s="7">
        <f>_xlfn.XLOOKUP(healthcare_messy_data5[[#This Row],[Patient Id]], cleaned_medical!A444:A1443, cleaned_medical!E444:E1443)</f>
        <v>113.61</v>
      </c>
      <c r="P444" t="s">
        <v>1202</v>
      </c>
      <c r="Q444" s="3">
        <v>43549</v>
      </c>
      <c r="R444" s="7">
        <v>140.38</v>
      </c>
      <c r="S444" t="s">
        <v>1192</v>
      </c>
      <c r="T444" s="5" t="s">
        <v>1199</v>
      </c>
    </row>
    <row r="445" spans="2:20" x14ac:dyDescent="0.3">
      <c r="B445" t="s">
        <v>596</v>
      </c>
      <c r="C445" t="s">
        <v>126</v>
      </c>
      <c r="D445" s="2">
        <v>46</v>
      </c>
      <c r="E445" s="2" t="s">
        <v>1260</v>
      </c>
      <c r="F445" t="s">
        <v>15</v>
      </c>
      <c r="G445" t="s">
        <v>16</v>
      </c>
      <c r="H445" t="s">
        <v>1272</v>
      </c>
      <c r="I445" s="3">
        <v>43845</v>
      </c>
      <c r="J445" t="s">
        <v>21</v>
      </c>
      <c r="K445">
        <v>200</v>
      </c>
      <c r="L445" t="str">
        <f>_xlfn.XLOOKUP(healthcare_messy_data5[[#This Row],[Patient Id]],cleaned_medical!A445:A1444, cleaned_medical!B445:B1444)</f>
        <v>Physiotherapy</v>
      </c>
      <c r="M445" s="3">
        <f>_xlfn.XLOOKUP(healthcare_messy_data5[[#This Row],[Patient Id]],cleaned_medical!A445:A1444,cleaned_medical!C445:C1444)</f>
        <v>43881</v>
      </c>
      <c r="N445" t="str">
        <f>_xlfn.XLOOKUP(healthcare_messy_data5[[#This Row],[Patient Id]],cleaned_medical!A445:A1444, cleaned_medical!D445:D1444)</f>
        <v>Dr. Brown</v>
      </c>
      <c r="O445" s="7">
        <f>_xlfn.XLOOKUP(healthcare_messy_data5[[#This Row],[Patient Id]], cleaned_medical!A445:A1444, cleaned_medical!E445:E1444)</f>
        <v>67.63</v>
      </c>
      <c r="P445" t="s">
        <v>1193</v>
      </c>
      <c r="Q445" s="3">
        <v>43845</v>
      </c>
      <c r="R445" s="7">
        <v>107.25</v>
      </c>
      <c r="S445" t="s">
        <v>1192</v>
      </c>
      <c r="T445" s="5" t="s">
        <v>1194</v>
      </c>
    </row>
    <row r="446" spans="2:20" x14ac:dyDescent="0.3">
      <c r="B446" t="s">
        <v>597</v>
      </c>
      <c r="C446" t="s">
        <v>122</v>
      </c>
      <c r="D446" s="2">
        <v>35</v>
      </c>
      <c r="E446" s="2" t="s">
        <v>1261</v>
      </c>
      <c r="F446" t="s">
        <v>15</v>
      </c>
      <c r="G446" t="s">
        <v>1272</v>
      </c>
      <c r="H446" t="s">
        <v>1156</v>
      </c>
      <c r="I446" s="3">
        <v>43881</v>
      </c>
      <c r="J446" t="s">
        <v>12</v>
      </c>
      <c r="K446">
        <v>146</v>
      </c>
      <c r="L446" t="str">
        <f>_xlfn.XLOOKUP(healthcare_messy_data5[[#This Row],[Patient Id]],cleaned_medical!A446:A1445, cleaned_medical!B446:B1445)</f>
        <v>Lifestyle Modification</v>
      </c>
      <c r="M446" s="3">
        <f>_xlfn.XLOOKUP(healthcare_messy_data5[[#This Row],[Patient Id]],cleaned_medical!A446:A1445,cleaned_medical!C446:C1445)</f>
        <v>43881</v>
      </c>
      <c r="N446" t="str">
        <f>_xlfn.XLOOKUP(healthcare_messy_data5[[#This Row],[Patient Id]],cleaned_medical!A446:A1445, cleaned_medical!D446:D1445)</f>
        <v>Dr. Johnson</v>
      </c>
      <c r="O446" s="7">
        <f>_xlfn.XLOOKUP(healthcare_messy_data5[[#This Row],[Patient Id]], cleaned_medical!A446:A1445, cleaned_medical!E446:E1445)</f>
        <v>27.27</v>
      </c>
      <c r="P446" t="s">
        <v>1193</v>
      </c>
      <c r="Q446" s="3">
        <v>43881</v>
      </c>
      <c r="R446" s="7">
        <v>192.63</v>
      </c>
      <c r="S446" t="s">
        <v>1192</v>
      </c>
      <c r="T446" s="5" t="s">
        <v>1194</v>
      </c>
    </row>
    <row r="447" spans="2:20" x14ac:dyDescent="0.3">
      <c r="B447" t="s">
        <v>598</v>
      </c>
      <c r="C447" t="s">
        <v>303</v>
      </c>
      <c r="D447" s="2">
        <v>46</v>
      </c>
      <c r="E447" s="2" t="s">
        <v>1260</v>
      </c>
      <c r="F447" t="s">
        <v>10</v>
      </c>
      <c r="G447" t="s">
        <v>20</v>
      </c>
      <c r="H447" t="s">
        <v>1154</v>
      </c>
      <c r="I447" s="3">
        <v>43881</v>
      </c>
      <c r="J447" t="s">
        <v>12</v>
      </c>
      <c r="K447">
        <v>180</v>
      </c>
      <c r="L447" t="str">
        <f>_xlfn.XLOOKUP(healthcare_messy_data5[[#This Row],[Patient Id]],cleaned_medical!A447:A1446, cleaned_medical!B447:B1446)</f>
        <v>Dietary Changes</v>
      </c>
      <c r="M447" s="3">
        <f>_xlfn.XLOOKUP(healthcare_messy_data5[[#This Row],[Patient Id]],cleaned_medical!A447:A1446,cleaned_medical!C447:C1446)</f>
        <v>43845</v>
      </c>
      <c r="N447" t="str">
        <f>_xlfn.XLOOKUP(healthcare_messy_data5[[#This Row],[Patient Id]],cleaned_medical!A447:A1446, cleaned_medical!D447:D1446)</f>
        <v>Dr. Brown</v>
      </c>
      <c r="O447" s="7">
        <f>_xlfn.XLOOKUP(healthcare_messy_data5[[#This Row],[Patient Id]], cleaned_medical!A447:A1446, cleaned_medical!E447:E1446)</f>
        <v>64.55</v>
      </c>
      <c r="P447" t="s">
        <v>1198</v>
      </c>
      <c r="Q447" s="3">
        <v>43881</v>
      </c>
      <c r="R447" s="7">
        <v>474.82</v>
      </c>
      <c r="S447" t="s">
        <v>1197</v>
      </c>
      <c r="T447" s="5" t="s">
        <v>1200</v>
      </c>
    </row>
    <row r="448" spans="2:20" x14ac:dyDescent="0.3">
      <c r="B448" t="s">
        <v>599</v>
      </c>
      <c r="C448" t="s">
        <v>130</v>
      </c>
      <c r="D448" s="2">
        <v>60</v>
      </c>
      <c r="E448" s="2" t="s">
        <v>1262</v>
      </c>
      <c r="F448" t="s">
        <v>15</v>
      </c>
      <c r="G448" t="s">
        <v>11</v>
      </c>
      <c r="H448" t="s">
        <v>1272</v>
      </c>
      <c r="I448" s="3">
        <v>43845</v>
      </c>
      <c r="J448" t="s">
        <v>1153</v>
      </c>
      <c r="K448">
        <v>200</v>
      </c>
      <c r="L448" t="str">
        <f>_xlfn.XLOOKUP(healthcare_messy_data5[[#This Row],[Patient Id]],cleaned_medical!A448:A1447, cleaned_medical!B448:B1447)</f>
        <v>Dietary Changes</v>
      </c>
      <c r="M448" s="3">
        <f>_xlfn.XLOOKUP(healthcare_messy_data5[[#This Row],[Patient Id]],cleaned_medical!A448:A1447,cleaned_medical!C448:C1447)</f>
        <v>43881</v>
      </c>
      <c r="N448" t="str">
        <f>_xlfn.XLOOKUP(healthcare_messy_data5[[#This Row],[Patient Id]],cleaned_medical!A448:A1447, cleaned_medical!D448:D1447)</f>
        <v>Dr. Brown</v>
      </c>
      <c r="O448" s="7">
        <f>_xlfn.XLOOKUP(healthcare_messy_data5[[#This Row],[Patient Id]], cleaned_medical!A448:A1447, cleaned_medical!E448:E1447)</f>
        <v>198.33</v>
      </c>
      <c r="P448" t="s">
        <v>1198</v>
      </c>
      <c r="Q448" s="3">
        <v>43845</v>
      </c>
      <c r="R448" s="7">
        <v>485.05</v>
      </c>
      <c r="S448" t="s">
        <v>1195</v>
      </c>
      <c r="T448" s="5" t="s">
        <v>1194</v>
      </c>
    </row>
    <row r="449" spans="2:20" x14ac:dyDescent="0.3">
      <c r="B449" t="s">
        <v>600</v>
      </c>
      <c r="C449" t="s">
        <v>9</v>
      </c>
      <c r="D449" s="2">
        <v>70</v>
      </c>
      <c r="E449" s="2" t="s">
        <v>1262</v>
      </c>
      <c r="F449" t="s">
        <v>15</v>
      </c>
      <c r="G449" t="s">
        <v>11</v>
      </c>
      <c r="H449" t="s">
        <v>1272</v>
      </c>
      <c r="I449" s="3">
        <v>43881</v>
      </c>
      <c r="J449" t="s">
        <v>21</v>
      </c>
      <c r="K449">
        <v>146</v>
      </c>
      <c r="L449" t="str">
        <f>_xlfn.XLOOKUP(healthcare_messy_data5[[#This Row],[Patient Id]],cleaned_medical!A449:A1448, cleaned_medical!B449:B1448)</f>
        <v>Lifestyle Modification</v>
      </c>
      <c r="M449" s="3">
        <f>_xlfn.XLOOKUP(healthcare_messy_data5[[#This Row],[Patient Id]],cleaned_medical!A449:A1448,cleaned_medical!C449:C1448)</f>
        <v>43195</v>
      </c>
      <c r="N449" t="str">
        <f>_xlfn.XLOOKUP(healthcare_messy_data5[[#This Row],[Patient Id]],cleaned_medical!A449:A1448, cleaned_medical!D449:D1448)</f>
        <v>Dr. Brown</v>
      </c>
      <c r="O449" s="7">
        <f>_xlfn.XLOOKUP(healthcare_messy_data5[[#This Row],[Patient Id]], cleaned_medical!A449:A1448, cleaned_medical!E449:E1448)</f>
        <v>187.42</v>
      </c>
      <c r="P449" t="s">
        <v>1201</v>
      </c>
      <c r="Q449" s="3">
        <v>43881</v>
      </c>
      <c r="R449" s="7">
        <v>373.42</v>
      </c>
      <c r="S449" t="s">
        <v>1195</v>
      </c>
      <c r="T449" s="5" t="s">
        <v>1191</v>
      </c>
    </row>
    <row r="450" spans="2:20" x14ac:dyDescent="0.3">
      <c r="B450" t="s">
        <v>601</v>
      </c>
      <c r="C450" t="s">
        <v>9</v>
      </c>
      <c r="D450" s="2">
        <v>60</v>
      </c>
      <c r="E450" s="2" t="s">
        <v>1262</v>
      </c>
      <c r="F450" t="s">
        <v>15</v>
      </c>
      <c r="G450" t="s">
        <v>1272</v>
      </c>
      <c r="H450" t="s">
        <v>1156</v>
      </c>
      <c r="I450" s="3">
        <v>43195</v>
      </c>
      <c r="J450" t="s">
        <v>21</v>
      </c>
      <c r="K450">
        <v>180</v>
      </c>
      <c r="L450" t="str">
        <f>_xlfn.XLOOKUP(healthcare_messy_data5[[#This Row],[Patient Id]],cleaned_medical!A450:A1449, cleaned_medical!B450:B1449)</f>
        <v>Physiotherapy</v>
      </c>
      <c r="M450" s="3">
        <f>_xlfn.XLOOKUP(healthcare_messy_data5[[#This Row],[Patient Id]],cleaned_medical!A450:A1449,cleaned_medical!C450:C1449)</f>
        <v>43845</v>
      </c>
      <c r="N450" t="str">
        <f>_xlfn.XLOOKUP(healthcare_messy_data5[[#This Row],[Patient Id]],cleaned_medical!A450:A1449, cleaned_medical!D450:D1449)</f>
        <v>Dr. Johnson</v>
      </c>
      <c r="O450" s="7">
        <f>_xlfn.XLOOKUP(healthcare_messy_data5[[#This Row],[Patient Id]], cleaned_medical!A450:A1449, cleaned_medical!E450:E1449)</f>
        <v>172.07</v>
      </c>
      <c r="P450" t="s">
        <v>1202</v>
      </c>
      <c r="Q450" s="3">
        <v>43195</v>
      </c>
      <c r="R450" s="7">
        <v>405.26</v>
      </c>
      <c r="S450" t="s">
        <v>1192</v>
      </c>
      <c r="T450" s="5" t="s">
        <v>1194</v>
      </c>
    </row>
    <row r="451" spans="2:20" x14ac:dyDescent="0.3">
      <c r="B451" t="s">
        <v>602</v>
      </c>
      <c r="C451" t="s">
        <v>130</v>
      </c>
      <c r="D451" s="2">
        <v>35</v>
      </c>
      <c r="E451" s="2" t="s">
        <v>1261</v>
      </c>
      <c r="F451" t="s">
        <v>15</v>
      </c>
      <c r="G451" t="s">
        <v>27</v>
      </c>
      <c r="H451" t="s">
        <v>1154</v>
      </c>
      <c r="I451" s="3">
        <v>43845</v>
      </c>
      <c r="J451" t="s">
        <v>12</v>
      </c>
      <c r="K451">
        <v>220</v>
      </c>
      <c r="L451" t="str">
        <f>_xlfn.XLOOKUP(healthcare_messy_data5[[#This Row],[Patient Id]],cleaned_medical!A451:A1450, cleaned_medical!B451:B1450)</f>
        <v>Dietary Changes</v>
      </c>
      <c r="M451" s="3">
        <f>_xlfn.XLOOKUP(healthcare_messy_data5[[#This Row],[Patient Id]],cleaned_medical!A451:A1450,cleaned_medical!C451:C1450)</f>
        <v>43195</v>
      </c>
      <c r="N451" t="str">
        <f>_xlfn.XLOOKUP(healthcare_messy_data5[[#This Row],[Patient Id]],cleaned_medical!A451:A1450, cleaned_medical!D451:D1450)</f>
        <v>Dr. Lee</v>
      </c>
      <c r="O451" s="7">
        <f>_xlfn.XLOOKUP(healthcare_messy_data5[[#This Row],[Patient Id]], cleaned_medical!A451:A1450, cleaned_medical!E451:E1450)</f>
        <v>37.85</v>
      </c>
      <c r="P451" t="s">
        <v>1193</v>
      </c>
      <c r="Q451" s="3">
        <v>43845</v>
      </c>
      <c r="R451" s="7">
        <v>170.87</v>
      </c>
      <c r="S451" t="s">
        <v>1197</v>
      </c>
      <c r="T451" s="5" t="s">
        <v>1199</v>
      </c>
    </row>
    <row r="452" spans="2:20" x14ac:dyDescent="0.3">
      <c r="B452" t="s">
        <v>603</v>
      </c>
      <c r="C452" t="s">
        <v>124</v>
      </c>
      <c r="D452" s="2">
        <v>60</v>
      </c>
      <c r="E452" s="2" t="s">
        <v>1262</v>
      </c>
      <c r="F452" t="s">
        <v>10</v>
      </c>
      <c r="G452" t="s">
        <v>11</v>
      </c>
      <c r="H452" t="s">
        <v>1157</v>
      </c>
      <c r="I452" s="3">
        <v>43195</v>
      </c>
      <c r="J452" t="s">
        <v>21</v>
      </c>
      <c r="K452">
        <v>180</v>
      </c>
      <c r="L452" t="str">
        <f>_xlfn.XLOOKUP(healthcare_messy_data5[[#This Row],[Patient Id]],cleaned_medical!A452:A1451, cleaned_medical!B452:B1451)</f>
        <v>Physiotherapy</v>
      </c>
      <c r="M452" s="3">
        <f>_xlfn.XLOOKUP(healthcare_messy_data5[[#This Row],[Patient Id]],cleaned_medical!A452:A1451,cleaned_medical!C452:C1451)</f>
        <v>43881</v>
      </c>
      <c r="N452" t="str">
        <f>_xlfn.XLOOKUP(healthcare_messy_data5[[#This Row],[Patient Id]],cleaned_medical!A452:A1451, cleaned_medical!D452:D1451)</f>
        <v>Dr. Williams</v>
      </c>
      <c r="O452" s="7">
        <f>_xlfn.XLOOKUP(healthcare_messy_data5[[#This Row],[Patient Id]], cleaned_medical!A452:A1451, cleaned_medical!E452:E1451)</f>
        <v>98.75</v>
      </c>
      <c r="P452" t="s">
        <v>1196</v>
      </c>
      <c r="Q452" s="3">
        <v>43195</v>
      </c>
      <c r="R452" s="7">
        <v>343.89</v>
      </c>
      <c r="S452" t="s">
        <v>1197</v>
      </c>
      <c r="T452" s="5" t="s">
        <v>1191</v>
      </c>
    </row>
    <row r="453" spans="2:20" x14ac:dyDescent="0.3">
      <c r="B453" t="s">
        <v>604</v>
      </c>
      <c r="C453" t="s">
        <v>130</v>
      </c>
      <c r="D453" s="2">
        <v>70</v>
      </c>
      <c r="E453" s="2" t="s">
        <v>1262</v>
      </c>
      <c r="F453" t="s">
        <v>10</v>
      </c>
      <c r="G453" t="s">
        <v>1272</v>
      </c>
      <c r="H453" t="s">
        <v>1156</v>
      </c>
      <c r="I453" s="3">
        <v>43881</v>
      </c>
      <c r="J453" t="s">
        <v>12</v>
      </c>
      <c r="K453">
        <v>160</v>
      </c>
      <c r="L453" t="str">
        <f>_xlfn.XLOOKUP(healthcare_messy_data5[[#This Row],[Patient Id]],cleaned_medical!A453:A1452, cleaned_medical!B453:B1452)</f>
        <v>Dietary Changes</v>
      </c>
      <c r="M453" s="3">
        <f>_xlfn.XLOOKUP(healthcare_messy_data5[[#This Row],[Patient Id]],cleaned_medical!A453:A1452,cleaned_medical!C453:C1452)</f>
        <v>43845</v>
      </c>
      <c r="N453" t="str">
        <f>_xlfn.XLOOKUP(healthcare_messy_data5[[#This Row],[Patient Id]],cleaned_medical!A453:A1452, cleaned_medical!D453:D1452)</f>
        <v>Dr. Patel</v>
      </c>
      <c r="O453" s="7">
        <f>_xlfn.XLOOKUP(healthcare_messy_data5[[#This Row],[Patient Id]], cleaned_medical!A453:A1452, cleaned_medical!E453:E1452)</f>
        <v>192.94</v>
      </c>
      <c r="P453" t="s">
        <v>1193</v>
      </c>
      <c r="Q453" s="3">
        <v>43881</v>
      </c>
      <c r="R453" s="7">
        <v>393.05</v>
      </c>
      <c r="S453" t="s">
        <v>1195</v>
      </c>
      <c r="T453" s="5" t="s">
        <v>1200</v>
      </c>
    </row>
    <row r="454" spans="2:20" x14ac:dyDescent="0.3">
      <c r="B454" t="s">
        <v>605</v>
      </c>
      <c r="C454" t="s">
        <v>9</v>
      </c>
      <c r="D454" s="2">
        <v>40</v>
      </c>
      <c r="E454" s="2" t="s">
        <v>1260</v>
      </c>
      <c r="F454" t="s">
        <v>10</v>
      </c>
      <c r="G454" t="s">
        <v>20</v>
      </c>
      <c r="H454" t="s">
        <v>1154</v>
      </c>
      <c r="I454" s="3">
        <v>43845</v>
      </c>
      <c r="J454" t="s">
        <v>21</v>
      </c>
      <c r="K454">
        <v>180</v>
      </c>
      <c r="L454" t="str">
        <f>_xlfn.XLOOKUP(healthcare_messy_data5[[#This Row],[Patient Id]],cleaned_medical!A454:A1453, cleaned_medical!B454:B1453)</f>
        <v>Medication</v>
      </c>
      <c r="M454" s="3">
        <f>_xlfn.XLOOKUP(healthcare_messy_data5[[#This Row],[Patient Id]],cleaned_medical!A454:A1453,cleaned_medical!C454:C1453)</f>
        <v>43881</v>
      </c>
      <c r="N454" t="str">
        <f>_xlfn.XLOOKUP(healthcare_messy_data5[[#This Row],[Patient Id]],cleaned_medical!A454:A1453, cleaned_medical!D454:D1453)</f>
        <v>Dr. Smith</v>
      </c>
      <c r="O454" s="7">
        <f>_xlfn.XLOOKUP(healthcare_messy_data5[[#This Row],[Patient Id]], cleaned_medical!A454:A1453, cleaned_medical!E454:E1453)</f>
        <v>180.39</v>
      </c>
      <c r="P454" t="s">
        <v>1193</v>
      </c>
      <c r="Q454" s="3">
        <v>43845</v>
      </c>
      <c r="R454" s="7">
        <v>256.93</v>
      </c>
      <c r="S454" t="s">
        <v>1197</v>
      </c>
      <c r="T454" s="5" t="s">
        <v>1200</v>
      </c>
    </row>
    <row r="455" spans="2:20" x14ac:dyDescent="0.3">
      <c r="B455" t="s">
        <v>606</v>
      </c>
      <c r="C455" t="s">
        <v>9</v>
      </c>
      <c r="D455" s="2">
        <v>35</v>
      </c>
      <c r="E455" s="2" t="s">
        <v>1261</v>
      </c>
      <c r="F455" t="s">
        <v>10</v>
      </c>
      <c r="G455" t="s">
        <v>1272</v>
      </c>
      <c r="H455" t="s">
        <v>1272</v>
      </c>
      <c r="I455" s="3">
        <v>43881</v>
      </c>
      <c r="J455" t="s">
        <v>17</v>
      </c>
      <c r="K455">
        <v>160</v>
      </c>
      <c r="L455" t="str">
        <f>_xlfn.XLOOKUP(healthcare_messy_data5[[#This Row],[Patient Id]],cleaned_medical!A455:A1454, cleaned_medical!B455:B1454)</f>
        <v>Counseling</v>
      </c>
      <c r="M455" s="3">
        <f>_xlfn.XLOOKUP(healthcare_messy_data5[[#This Row],[Patient Id]],cleaned_medical!A455:A1454,cleaned_medical!C455:C1454)</f>
        <v>43845</v>
      </c>
      <c r="N455" t="str">
        <f>_xlfn.XLOOKUP(healthcare_messy_data5[[#This Row],[Patient Id]],cleaned_medical!A455:A1454, cleaned_medical!D455:D1454)</f>
        <v>Dr. Williams</v>
      </c>
      <c r="O455" s="7">
        <f>_xlfn.XLOOKUP(healthcare_messy_data5[[#This Row],[Patient Id]], cleaned_medical!A455:A1454, cleaned_medical!E455:E1454)</f>
        <v>159.66</v>
      </c>
      <c r="P455" t="s">
        <v>1167</v>
      </c>
      <c r="Q455" s="3">
        <v>43881</v>
      </c>
      <c r="R455" s="7">
        <v>65.14</v>
      </c>
      <c r="S455" t="s">
        <v>1192</v>
      </c>
      <c r="T455" s="5" t="s">
        <v>1194</v>
      </c>
    </row>
    <row r="456" spans="2:20" x14ac:dyDescent="0.3">
      <c r="B456" t="s">
        <v>607</v>
      </c>
      <c r="C456" t="s">
        <v>122</v>
      </c>
      <c r="D456" s="2">
        <v>40</v>
      </c>
      <c r="E456" s="2" t="s">
        <v>1260</v>
      </c>
      <c r="F456" t="s">
        <v>15</v>
      </c>
      <c r="G456" t="s">
        <v>11</v>
      </c>
      <c r="H456" t="s">
        <v>1154</v>
      </c>
      <c r="I456" s="3">
        <v>43845</v>
      </c>
      <c r="J456" t="s">
        <v>12</v>
      </c>
      <c r="K456">
        <v>146</v>
      </c>
      <c r="L456" t="str">
        <f>_xlfn.XLOOKUP(healthcare_messy_data5[[#This Row],[Patient Id]],cleaned_medical!A456:A1455, cleaned_medical!B456:B1455)</f>
        <v>Surgery</v>
      </c>
      <c r="M456" s="3">
        <f>_xlfn.XLOOKUP(healthcare_messy_data5[[#This Row],[Patient Id]],cleaned_medical!A456:A1455,cleaned_medical!C456:C1455)</f>
        <v>43881</v>
      </c>
      <c r="N456" t="str">
        <f>_xlfn.XLOOKUP(healthcare_messy_data5[[#This Row],[Patient Id]],cleaned_medical!A456:A1455, cleaned_medical!D456:D1455)</f>
        <v>Dr. Williams</v>
      </c>
      <c r="O456" s="7">
        <f>_xlfn.XLOOKUP(healthcare_messy_data5[[#This Row],[Patient Id]], cleaned_medical!A456:A1455, cleaned_medical!E456:E1455)</f>
        <v>137.43</v>
      </c>
      <c r="P456" t="s">
        <v>1201</v>
      </c>
      <c r="Q456" s="3">
        <v>43845</v>
      </c>
      <c r="R456" s="7">
        <v>265.02999999999997</v>
      </c>
      <c r="S456" t="s">
        <v>1195</v>
      </c>
      <c r="T456" s="5" t="s">
        <v>1200</v>
      </c>
    </row>
    <row r="457" spans="2:20" x14ac:dyDescent="0.3">
      <c r="B457" t="s">
        <v>608</v>
      </c>
      <c r="C457" t="s">
        <v>299</v>
      </c>
      <c r="D457" s="2">
        <v>25</v>
      </c>
      <c r="E457" s="2" t="s">
        <v>1259</v>
      </c>
      <c r="F457" t="s">
        <v>15</v>
      </c>
      <c r="G457" t="s">
        <v>20</v>
      </c>
      <c r="H457" t="s">
        <v>1154</v>
      </c>
      <c r="I457" s="3">
        <v>43881</v>
      </c>
      <c r="J457" t="s">
        <v>12</v>
      </c>
      <c r="K457">
        <v>180</v>
      </c>
      <c r="L457" t="str">
        <f>_xlfn.XLOOKUP(healthcare_messy_data5[[#This Row],[Patient Id]],cleaned_medical!A457:A1456, cleaned_medical!B457:B1456)</f>
        <v>Physiotherapy</v>
      </c>
      <c r="M457" s="3">
        <f>_xlfn.XLOOKUP(healthcare_messy_data5[[#This Row],[Patient Id]],cleaned_medical!A457:A1456,cleaned_medical!C457:C1456)</f>
        <v>43195</v>
      </c>
      <c r="N457" t="str">
        <f>_xlfn.XLOOKUP(healthcare_messy_data5[[#This Row],[Patient Id]],cleaned_medical!A457:A1456, cleaned_medical!D457:D1456)</f>
        <v>Dr. Johnson</v>
      </c>
      <c r="O457" s="7">
        <f>_xlfn.XLOOKUP(healthcare_messy_data5[[#This Row],[Patient Id]], cleaned_medical!A457:A1456, cleaned_medical!E457:E1456)</f>
        <v>164.44</v>
      </c>
      <c r="P457" t="s">
        <v>1202</v>
      </c>
      <c r="Q457" s="3">
        <v>43881</v>
      </c>
      <c r="R457" s="7">
        <v>282.64999999999998</v>
      </c>
      <c r="S457" t="s">
        <v>1197</v>
      </c>
      <c r="T457" s="5" t="s">
        <v>1194</v>
      </c>
    </row>
    <row r="458" spans="2:20" x14ac:dyDescent="0.3">
      <c r="B458" t="s">
        <v>609</v>
      </c>
      <c r="C458" t="s">
        <v>303</v>
      </c>
      <c r="D458" s="2">
        <v>40</v>
      </c>
      <c r="E458" s="2" t="s">
        <v>1260</v>
      </c>
      <c r="F458" t="s">
        <v>10</v>
      </c>
      <c r="G458" t="s">
        <v>1272</v>
      </c>
      <c r="H458" t="s">
        <v>1154</v>
      </c>
      <c r="I458" s="3">
        <v>43195</v>
      </c>
      <c r="J458" t="s">
        <v>40</v>
      </c>
      <c r="K458">
        <v>146</v>
      </c>
      <c r="L458" t="str">
        <f>_xlfn.XLOOKUP(healthcare_messy_data5[[#This Row],[Patient Id]],cleaned_medical!A458:A1457, cleaned_medical!B458:B1457)</f>
        <v>Surgery</v>
      </c>
      <c r="M458" s="3">
        <f>_xlfn.XLOOKUP(healthcare_messy_data5[[#This Row],[Patient Id]],cleaned_medical!A458:A1457,cleaned_medical!C458:C1457)</f>
        <v>43195</v>
      </c>
      <c r="N458" t="str">
        <f>_xlfn.XLOOKUP(healthcare_messy_data5[[#This Row],[Patient Id]],cleaned_medical!A458:A1457, cleaned_medical!D458:D1457)</f>
        <v>Dr. Patel</v>
      </c>
      <c r="O458" s="7">
        <f>_xlfn.XLOOKUP(healthcare_messy_data5[[#This Row],[Patient Id]], cleaned_medical!A458:A1457, cleaned_medical!E458:E1457)</f>
        <v>54.3</v>
      </c>
      <c r="P458" t="s">
        <v>1201</v>
      </c>
      <c r="Q458" s="3">
        <v>43195</v>
      </c>
      <c r="R458" s="7">
        <v>100.74</v>
      </c>
      <c r="S458" t="s">
        <v>1195</v>
      </c>
      <c r="T458" s="5" t="s">
        <v>1199</v>
      </c>
    </row>
    <row r="459" spans="2:20" x14ac:dyDescent="0.3">
      <c r="B459" t="s">
        <v>610</v>
      </c>
      <c r="C459" t="s">
        <v>130</v>
      </c>
      <c r="D459" s="2">
        <v>25</v>
      </c>
      <c r="E459" s="2" t="s">
        <v>1259</v>
      </c>
      <c r="F459" t="s">
        <v>10</v>
      </c>
      <c r="G459" t="s">
        <v>16</v>
      </c>
      <c r="H459" t="s">
        <v>1157</v>
      </c>
      <c r="I459" s="3">
        <v>43195</v>
      </c>
      <c r="J459" t="s">
        <v>21</v>
      </c>
      <c r="K459">
        <v>146</v>
      </c>
      <c r="L459" t="str">
        <f>_xlfn.XLOOKUP(healthcare_messy_data5[[#This Row],[Patient Id]],cleaned_medical!A459:A1458, cleaned_medical!B459:B1458)</f>
        <v>Medication</v>
      </c>
      <c r="M459" s="3">
        <f>_xlfn.XLOOKUP(healthcare_messy_data5[[#This Row],[Patient Id]],cleaned_medical!A459:A1458,cleaned_medical!C459:C1458)</f>
        <v>43881</v>
      </c>
      <c r="N459" t="str">
        <f>_xlfn.XLOOKUP(healthcare_messy_data5[[#This Row],[Patient Id]],cleaned_medical!A459:A1458, cleaned_medical!D459:D1458)</f>
        <v>Dr. Lee</v>
      </c>
      <c r="O459" s="7">
        <f>_xlfn.XLOOKUP(healthcare_messy_data5[[#This Row],[Patient Id]], cleaned_medical!A459:A1458, cleaned_medical!E459:E1458)</f>
        <v>40.06</v>
      </c>
      <c r="P459" t="s">
        <v>1202</v>
      </c>
      <c r="Q459" s="3">
        <v>43195</v>
      </c>
      <c r="R459" s="7">
        <v>389.53</v>
      </c>
      <c r="S459" t="s">
        <v>1197</v>
      </c>
      <c r="T459" s="5" t="s">
        <v>1194</v>
      </c>
    </row>
    <row r="460" spans="2:20" x14ac:dyDescent="0.3">
      <c r="B460" t="s">
        <v>611</v>
      </c>
      <c r="C460" t="s">
        <v>303</v>
      </c>
      <c r="D460" s="2">
        <v>25</v>
      </c>
      <c r="E460" s="2" t="s">
        <v>1259</v>
      </c>
      <c r="F460" t="s">
        <v>10</v>
      </c>
      <c r="G460" t="s">
        <v>20</v>
      </c>
      <c r="H460" t="s">
        <v>1154</v>
      </c>
      <c r="I460" s="3">
        <v>43881</v>
      </c>
      <c r="J460" t="s">
        <v>21</v>
      </c>
      <c r="K460">
        <v>200</v>
      </c>
      <c r="L460" t="str">
        <f>_xlfn.XLOOKUP(healthcare_messy_data5[[#This Row],[Patient Id]],cleaned_medical!A460:A1459, cleaned_medical!B460:B1459)</f>
        <v>Surgery</v>
      </c>
      <c r="M460" s="3">
        <f>_xlfn.XLOOKUP(healthcare_messy_data5[[#This Row],[Patient Id]],cleaned_medical!A460:A1459,cleaned_medical!C460:C1459)</f>
        <v>43845</v>
      </c>
      <c r="N460" t="str">
        <f>_xlfn.XLOOKUP(healthcare_messy_data5[[#This Row],[Patient Id]],cleaned_medical!A460:A1459, cleaned_medical!D460:D1459)</f>
        <v>Dr. Brown</v>
      </c>
      <c r="O460" s="7">
        <f>_xlfn.XLOOKUP(healthcare_messy_data5[[#This Row],[Patient Id]], cleaned_medical!A460:A1459, cleaned_medical!E460:E1459)</f>
        <v>199.18</v>
      </c>
      <c r="P460" t="s">
        <v>1167</v>
      </c>
      <c r="Q460" s="3">
        <v>43881</v>
      </c>
      <c r="R460" s="7">
        <v>166.91</v>
      </c>
      <c r="S460" t="s">
        <v>1195</v>
      </c>
      <c r="T460" s="5" t="s">
        <v>1199</v>
      </c>
    </row>
    <row r="461" spans="2:20" x14ac:dyDescent="0.3">
      <c r="B461" t="s">
        <v>612</v>
      </c>
      <c r="C461" t="s">
        <v>130</v>
      </c>
      <c r="D461" s="2">
        <v>40</v>
      </c>
      <c r="E461" s="2" t="s">
        <v>1260</v>
      </c>
      <c r="F461" t="s">
        <v>15</v>
      </c>
      <c r="G461" t="s">
        <v>16</v>
      </c>
      <c r="H461" t="s">
        <v>1157</v>
      </c>
      <c r="I461" s="3">
        <v>43845</v>
      </c>
      <c r="J461" t="s">
        <v>12</v>
      </c>
      <c r="K461">
        <v>146</v>
      </c>
      <c r="L461" t="str">
        <f>_xlfn.XLOOKUP(healthcare_messy_data5[[#This Row],[Patient Id]],cleaned_medical!A461:A1460, cleaned_medical!B461:B1460)</f>
        <v>Physiotherapy</v>
      </c>
      <c r="M461" s="3">
        <f>_xlfn.XLOOKUP(healthcare_messy_data5[[#This Row],[Patient Id]],cleaned_medical!A461:A1460,cleaned_medical!C461:C1460)</f>
        <v>43549</v>
      </c>
      <c r="N461" t="str">
        <f>_xlfn.XLOOKUP(healthcare_messy_data5[[#This Row],[Patient Id]],cleaned_medical!A461:A1460, cleaned_medical!D461:D1460)</f>
        <v>Dr. Brown</v>
      </c>
      <c r="O461" s="7">
        <f>_xlfn.XLOOKUP(healthcare_messy_data5[[#This Row],[Patient Id]], cleaned_medical!A461:A1460, cleaned_medical!E461:E1460)</f>
        <v>126.83</v>
      </c>
      <c r="P461" t="s">
        <v>1167</v>
      </c>
      <c r="Q461" s="3">
        <v>43845</v>
      </c>
      <c r="R461" s="7">
        <v>278.91000000000003</v>
      </c>
      <c r="S461" t="s">
        <v>1197</v>
      </c>
      <c r="T461" s="5" t="s">
        <v>1199</v>
      </c>
    </row>
    <row r="462" spans="2:20" x14ac:dyDescent="0.3">
      <c r="B462" t="s">
        <v>613</v>
      </c>
      <c r="C462" t="s">
        <v>120</v>
      </c>
      <c r="D462" s="2">
        <v>35</v>
      </c>
      <c r="E462" s="2" t="s">
        <v>1261</v>
      </c>
      <c r="F462" t="s">
        <v>10</v>
      </c>
      <c r="G462" t="s">
        <v>27</v>
      </c>
      <c r="H462" t="s">
        <v>1272</v>
      </c>
      <c r="I462" s="3">
        <v>43549</v>
      </c>
      <c r="J462" t="s">
        <v>17</v>
      </c>
      <c r="K462">
        <v>146</v>
      </c>
      <c r="L462" t="str">
        <f>_xlfn.XLOOKUP(healthcare_messy_data5[[#This Row],[Patient Id]],cleaned_medical!A462:A1461, cleaned_medical!B462:B1461)</f>
        <v>Dietary Changes</v>
      </c>
      <c r="M462" s="3">
        <f>_xlfn.XLOOKUP(healthcare_messy_data5[[#This Row],[Patient Id]],cleaned_medical!A462:A1461,cleaned_medical!C462:C1461)</f>
        <v>43195</v>
      </c>
      <c r="N462" t="str">
        <f>_xlfn.XLOOKUP(healthcare_messy_data5[[#This Row],[Patient Id]],cleaned_medical!A462:A1461, cleaned_medical!D462:D1461)</f>
        <v>Dr. Lee</v>
      </c>
      <c r="O462" s="7">
        <f>_xlfn.XLOOKUP(healthcare_messy_data5[[#This Row],[Patient Id]], cleaned_medical!A462:A1461, cleaned_medical!E462:E1461)</f>
        <v>118.65</v>
      </c>
      <c r="P462" t="s">
        <v>1196</v>
      </c>
      <c r="Q462" s="3">
        <v>43549</v>
      </c>
      <c r="R462" s="7">
        <v>378.15</v>
      </c>
      <c r="S462" t="s">
        <v>1197</v>
      </c>
      <c r="T462" s="5" t="s">
        <v>1194</v>
      </c>
    </row>
    <row r="463" spans="2:20" x14ac:dyDescent="0.3">
      <c r="B463" t="s">
        <v>614</v>
      </c>
      <c r="C463" t="s">
        <v>9</v>
      </c>
      <c r="D463" s="2">
        <v>70</v>
      </c>
      <c r="E463" s="2" t="s">
        <v>1262</v>
      </c>
      <c r="F463" t="s">
        <v>10</v>
      </c>
      <c r="G463" t="s">
        <v>20</v>
      </c>
      <c r="H463" t="s">
        <v>1157</v>
      </c>
      <c r="I463" s="3">
        <v>43195</v>
      </c>
      <c r="J463" t="s">
        <v>17</v>
      </c>
      <c r="K463">
        <v>180</v>
      </c>
      <c r="L463" t="str">
        <f>_xlfn.XLOOKUP(healthcare_messy_data5[[#This Row],[Patient Id]],cleaned_medical!A463:A1462, cleaned_medical!B463:B1462)</f>
        <v>Dietary Changes</v>
      </c>
      <c r="M463" s="3">
        <f>_xlfn.XLOOKUP(healthcare_messy_data5[[#This Row],[Patient Id]],cleaned_medical!A463:A1462,cleaned_medical!C463:C1462)</f>
        <v>43195</v>
      </c>
      <c r="N463" t="str">
        <f>_xlfn.XLOOKUP(healthcare_messy_data5[[#This Row],[Patient Id]],cleaned_medical!A463:A1462, cleaned_medical!D463:D1462)</f>
        <v>Dr. Johnson</v>
      </c>
      <c r="O463" s="7">
        <f>_xlfn.XLOOKUP(healthcare_messy_data5[[#This Row],[Patient Id]], cleaned_medical!A463:A1462, cleaned_medical!E463:E1462)</f>
        <v>146.91</v>
      </c>
      <c r="P463" t="s">
        <v>1193</v>
      </c>
      <c r="Q463" s="3">
        <v>43195</v>
      </c>
      <c r="R463" s="7">
        <v>171.34</v>
      </c>
      <c r="S463" t="s">
        <v>1192</v>
      </c>
      <c r="T463" s="5" t="s">
        <v>1199</v>
      </c>
    </row>
    <row r="464" spans="2:20" x14ac:dyDescent="0.3">
      <c r="B464" t="s">
        <v>615</v>
      </c>
      <c r="C464" t="s">
        <v>299</v>
      </c>
      <c r="D464" s="2">
        <v>60</v>
      </c>
      <c r="E464" s="2" t="s">
        <v>1262</v>
      </c>
      <c r="F464" t="s">
        <v>10</v>
      </c>
      <c r="G464" t="s">
        <v>16</v>
      </c>
      <c r="H464" t="s">
        <v>1272</v>
      </c>
      <c r="I464" s="3">
        <v>43195</v>
      </c>
      <c r="J464" t="s">
        <v>17</v>
      </c>
      <c r="K464">
        <v>180</v>
      </c>
      <c r="L464" t="str">
        <f>_xlfn.XLOOKUP(healthcare_messy_data5[[#This Row],[Patient Id]],cleaned_medical!A464:A1463, cleaned_medical!B464:B1463)</f>
        <v>Counseling</v>
      </c>
      <c r="M464" s="3">
        <f>_xlfn.XLOOKUP(healthcare_messy_data5[[#This Row],[Patient Id]],cleaned_medical!A464:A1463,cleaned_medical!C464:C1463)</f>
        <v>43549</v>
      </c>
      <c r="N464" t="str">
        <f>_xlfn.XLOOKUP(healthcare_messy_data5[[#This Row],[Patient Id]],cleaned_medical!A464:A1463, cleaned_medical!D464:D1463)</f>
        <v>Dr. Smith</v>
      </c>
      <c r="O464" s="7">
        <f>_xlfn.XLOOKUP(healthcare_messy_data5[[#This Row],[Patient Id]], cleaned_medical!A464:A1463, cleaned_medical!E464:E1463)</f>
        <v>107.62</v>
      </c>
      <c r="P464" t="s">
        <v>1196</v>
      </c>
      <c r="Q464" s="3">
        <v>43195</v>
      </c>
      <c r="R464" s="7">
        <v>371.07</v>
      </c>
      <c r="S464" t="s">
        <v>1192</v>
      </c>
      <c r="T464" s="5" t="s">
        <v>1191</v>
      </c>
    </row>
    <row r="465" spans="2:20" x14ac:dyDescent="0.3">
      <c r="B465" t="s">
        <v>616</v>
      </c>
      <c r="C465" t="s">
        <v>122</v>
      </c>
      <c r="D465" s="2">
        <v>60</v>
      </c>
      <c r="E465" s="2" t="s">
        <v>1262</v>
      </c>
      <c r="F465" t="s">
        <v>15</v>
      </c>
      <c r="G465" t="s">
        <v>11</v>
      </c>
      <c r="H465" t="s">
        <v>1272</v>
      </c>
      <c r="I465" s="3">
        <v>43549</v>
      </c>
      <c r="J465" t="s">
        <v>21</v>
      </c>
      <c r="K465">
        <v>220</v>
      </c>
      <c r="L465" t="str">
        <f>_xlfn.XLOOKUP(healthcare_messy_data5[[#This Row],[Patient Id]],cleaned_medical!A465:A1464, cleaned_medical!B465:B1464)</f>
        <v>Surgery</v>
      </c>
      <c r="M465" s="3">
        <f>_xlfn.XLOOKUP(healthcare_messy_data5[[#This Row],[Patient Id]],cleaned_medical!A465:A1464,cleaned_medical!C465:C1464)</f>
        <v>43881</v>
      </c>
      <c r="N465" t="str">
        <f>_xlfn.XLOOKUP(healthcare_messy_data5[[#This Row],[Patient Id]],cleaned_medical!A465:A1464, cleaned_medical!D465:D1464)</f>
        <v>Dr. Johnson</v>
      </c>
      <c r="O465" s="7">
        <f>_xlfn.XLOOKUP(healthcare_messy_data5[[#This Row],[Patient Id]], cleaned_medical!A465:A1464, cleaned_medical!E465:E1464)</f>
        <v>110.68</v>
      </c>
      <c r="P465" t="s">
        <v>1167</v>
      </c>
      <c r="Q465" s="3">
        <v>43549</v>
      </c>
      <c r="R465" s="7">
        <v>169.26</v>
      </c>
      <c r="S465" t="s">
        <v>1195</v>
      </c>
      <c r="T465" s="5" t="s">
        <v>1194</v>
      </c>
    </row>
    <row r="466" spans="2:20" x14ac:dyDescent="0.3">
      <c r="B466" t="s">
        <v>617</v>
      </c>
      <c r="C466" t="s">
        <v>299</v>
      </c>
      <c r="D466" s="2">
        <v>70</v>
      </c>
      <c r="E466" s="2" t="s">
        <v>1262</v>
      </c>
      <c r="F466" t="s">
        <v>10</v>
      </c>
      <c r="G466" t="s">
        <v>11</v>
      </c>
      <c r="H466" t="s">
        <v>1157</v>
      </c>
      <c r="I466" s="3">
        <v>43881</v>
      </c>
      <c r="J466" t="s">
        <v>40</v>
      </c>
      <c r="K466">
        <v>200</v>
      </c>
      <c r="L466" t="str">
        <f>_xlfn.XLOOKUP(healthcare_messy_data5[[#This Row],[Patient Id]],cleaned_medical!A466:A1465, cleaned_medical!B466:B1465)</f>
        <v>Lifestyle Modification</v>
      </c>
      <c r="M466" s="3">
        <f>_xlfn.XLOOKUP(healthcare_messy_data5[[#This Row],[Patient Id]],cleaned_medical!A466:A1465,cleaned_medical!C466:C1465)</f>
        <v>43845</v>
      </c>
      <c r="N466" t="str">
        <f>_xlfn.XLOOKUP(healthcare_messy_data5[[#This Row],[Patient Id]],cleaned_medical!A466:A1465, cleaned_medical!D466:D1465)</f>
        <v>Dr. Johnson</v>
      </c>
      <c r="O466" s="7">
        <f>_xlfn.XLOOKUP(healthcare_messy_data5[[#This Row],[Patient Id]], cleaned_medical!A466:A1465, cleaned_medical!E466:E1465)</f>
        <v>64.81</v>
      </c>
      <c r="P466" t="s">
        <v>1167</v>
      </c>
      <c r="Q466" s="3">
        <v>43881</v>
      </c>
      <c r="R466" s="7">
        <v>245.11</v>
      </c>
      <c r="S466" t="s">
        <v>1195</v>
      </c>
      <c r="T466" s="5" t="s">
        <v>1194</v>
      </c>
    </row>
    <row r="467" spans="2:20" x14ac:dyDescent="0.3">
      <c r="B467" t="s">
        <v>618</v>
      </c>
      <c r="C467" t="s">
        <v>299</v>
      </c>
      <c r="D467" s="2">
        <v>25</v>
      </c>
      <c r="E467" s="2" t="s">
        <v>1259</v>
      </c>
      <c r="F467" t="s">
        <v>15</v>
      </c>
      <c r="G467" t="s">
        <v>27</v>
      </c>
      <c r="H467" t="s">
        <v>1156</v>
      </c>
      <c r="I467" s="3">
        <v>43845</v>
      </c>
      <c r="J467" t="s">
        <v>12</v>
      </c>
      <c r="K467">
        <v>146</v>
      </c>
      <c r="L467" t="str">
        <f>_xlfn.XLOOKUP(healthcare_messy_data5[[#This Row],[Patient Id]],cleaned_medical!A467:A1466, cleaned_medical!B467:B1466)</f>
        <v>Physiotherapy</v>
      </c>
      <c r="M467" s="3">
        <f>_xlfn.XLOOKUP(healthcare_messy_data5[[#This Row],[Patient Id]],cleaned_medical!A467:A1466,cleaned_medical!C467:C1466)</f>
        <v>43881</v>
      </c>
      <c r="N467" t="str">
        <f>_xlfn.XLOOKUP(healthcare_messy_data5[[#This Row],[Patient Id]],cleaned_medical!A467:A1466, cleaned_medical!D467:D1466)</f>
        <v>Dr. Brown</v>
      </c>
      <c r="O467" s="7">
        <f>_xlfn.XLOOKUP(healthcare_messy_data5[[#This Row],[Patient Id]], cleaned_medical!A467:A1466, cleaned_medical!E467:E1466)</f>
        <v>21.91</v>
      </c>
      <c r="P467" t="s">
        <v>1167</v>
      </c>
      <c r="Q467" s="3">
        <v>43845</v>
      </c>
      <c r="R467" s="7">
        <v>253.48</v>
      </c>
      <c r="S467" t="s">
        <v>1195</v>
      </c>
      <c r="T467" s="5" t="s">
        <v>1191</v>
      </c>
    </row>
    <row r="468" spans="2:20" x14ac:dyDescent="0.3">
      <c r="B468" t="s">
        <v>619</v>
      </c>
      <c r="C468" t="s">
        <v>299</v>
      </c>
      <c r="D468" s="2">
        <v>25</v>
      </c>
      <c r="E468" s="2" t="s">
        <v>1259</v>
      </c>
      <c r="F468" t="s">
        <v>15</v>
      </c>
      <c r="G468" t="s">
        <v>20</v>
      </c>
      <c r="H468" t="s">
        <v>1155</v>
      </c>
      <c r="I468" s="3">
        <v>43881</v>
      </c>
      <c r="J468" t="s">
        <v>1153</v>
      </c>
      <c r="K468">
        <v>200</v>
      </c>
      <c r="L468" t="str">
        <f>_xlfn.XLOOKUP(healthcare_messy_data5[[#This Row],[Patient Id]],cleaned_medical!A468:A1467, cleaned_medical!B468:B1467)</f>
        <v>Medication</v>
      </c>
      <c r="M468" s="3">
        <f>_xlfn.XLOOKUP(healthcare_messy_data5[[#This Row],[Patient Id]],cleaned_medical!A468:A1467,cleaned_medical!C468:C1467)</f>
        <v>43800</v>
      </c>
      <c r="N468" t="str">
        <f>_xlfn.XLOOKUP(healthcare_messy_data5[[#This Row],[Patient Id]],cleaned_medical!A468:A1467, cleaned_medical!D468:D1467)</f>
        <v>Dr. Smith</v>
      </c>
      <c r="O468" s="7">
        <f>_xlfn.XLOOKUP(healthcare_messy_data5[[#This Row],[Patient Id]], cleaned_medical!A468:A1467, cleaned_medical!E468:E1467)</f>
        <v>44.13</v>
      </c>
      <c r="P468" t="s">
        <v>1196</v>
      </c>
      <c r="Q468" s="3">
        <v>43881</v>
      </c>
      <c r="R468" s="7">
        <v>351.81</v>
      </c>
      <c r="S468" t="s">
        <v>1195</v>
      </c>
      <c r="T468" s="5" t="s">
        <v>1191</v>
      </c>
    </row>
    <row r="469" spans="2:20" x14ac:dyDescent="0.3">
      <c r="B469" t="s">
        <v>620</v>
      </c>
      <c r="C469" t="s">
        <v>303</v>
      </c>
      <c r="D469" s="2">
        <v>35</v>
      </c>
      <c r="E469" s="2" t="s">
        <v>1261</v>
      </c>
      <c r="F469" t="s">
        <v>10</v>
      </c>
      <c r="G469" t="s">
        <v>20</v>
      </c>
      <c r="H469" t="s">
        <v>1154</v>
      </c>
      <c r="I469" s="3">
        <v>43800</v>
      </c>
      <c r="J469" t="s">
        <v>40</v>
      </c>
      <c r="K469">
        <v>160</v>
      </c>
      <c r="L469" t="str">
        <f>_xlfn.XLOOKUP(healthcare_messy_data5[[#This Row],[Patient Id]],cleaned_medical!A469:A1468, cleaned_medical!B469:B1468)</f>
        <v>Pain relievers</v>
      </c>
      <c r="M469" s="3">
        <f>_xlfn.XLOOKUP(healthcare_messy_data5[[#This Row],[Patient Id]],cleaned_medical!A469:A1468,cleaned_medical!C469:C1468)</f>
        <v>43195</v>
      </c>
      <c r="N469" t="str">
        <f>_xlfn.XLOOKUP(healthcare_messy_data5[[#This Row],[Patient Id]],cleaned_medical!A469:A1468, cleaned_medical!D469:D1468)</f>
        <v>Dr. Clark</v>
      </c>
      <c r="O469" s="7">
        <f>_xlfn.XLOOKUP(healthcare_messy_data5[[#This Row],[Patient Id]], cleaned_medical!A469:A1468, cleaned_medical!E469:E1468)</f>
        <v>20</v>
      </c>
      <c r="P469" t="s">
        <v>1201</v>
      </c>
      <c r="Q469" s="3">
        <v>43800</v>
      </c>
      <c r="R469" s="7">
        <v>335.88</v>
      </c>
      <c r="S469" t="s">
        <v>1195</v>
      </c>
      <c r="T469" s="5" t="s">
        <v>1194</v>
      </c>
    </row>
    <row r="470" spans="2:20" x14ac:dyDescent="0.3">
      <c r="B470" t="s">
        <v>621</v>
      </c>
      <c r="C470" t="s">
        <v>130</v>
      </c>
      <c r="D470" s="2">
        <v>46</v>
      </c>
      <c r="E470" s="2" t="s">
        <v>1260</v>
      </c>
      <c r="F470" t="s">
        <v>15</v>
      </c>
      <c r="G470" t="s">
        <v>20</v>
      </c>
      <c r="H470" t="s">
        <v>1155</v>
      </c>
      <c r="I470" s="3">
        <v>43195</v>
      </c>
      <c r="J470" t="s">
        <v>1153</v>
      </c>
      <c r="K470">
        <v>146</v>
      </c>
      <c r="L470" t="str">
        <f>_xlfn.XLOOKUP(healthcare_messy_data5[[#This Row],[Patient Id]],cleaned_medical!A470:A1469, cleaned_medical!B470:B1469)</f>
        <v>Medication</v>
      </c>
      <c r="M470" s="3">
        <f>_xlfn.XLOOKUP(healthcare_messy_data5[[#This Row],[Patient Id]],cleaned_medical!A470:A1469,cleaned_medical!C470:C1469)</f>
        <v>43800</v>
      </c>
      <c r="N470" t="str">
        <f>_xlfn.XLOOKUP(healthcare_messy_data5[[#This Row],[Patient Id]],cleaned_medical!A470:A1469, cleaned_medical!D470:D1469)</f>
        <v>Dr. Williams</v>
      </c>
      <c r="O470" s="7">
        <f>_xlfn.XLOOKUP(healthcare_messy_data5[[#This Row],[Patient Id]], cleaned_medical!A470:A1469, cleaned_medical!E470:E1469)</f>
        <v>93</v>
      </c>
      <c r="P470" t="s">
        <v>1215</v>
      </c>
      <c r="Q470" s="3">
        <v>43195</v>
      </c>
      <c r="R470" s="7">
        <v>150</v>
      </c>
      <c r="S470" t="s">
        <v>1192</v>
      </c>
      <c r="T470" s="5" t="s">
        <v>1214</v>
      </c>
    </row>
    <row r="471" spans="2:20" x14ac:dyDescent="0.3">
      <c r="B471" t="s">
        <v>622</v>
      </c>
      <c r="C471" t="s">
        <v>134</v>
      </c>
      <c r="D471" s="2">
        <v>40</v>
      </c>
      <c r="E471" s="2" t="s">
        <v>1260</v>
      </c>
      <c r="F471" t="s">
        <v>10</v>
      </c>
      <c r="G471" t="s">
        <v>27</v>
      </c>
      <c r="H471" t="s">
        <v>1154</v>
      </c>
      <c r="I471" s="3">
        <v>43800</v>
      </c>
      <c r="J471" t="s">
        <v>40</v>
      </c>
      <c r="K471">
        <v>200</v>
      </c>
      <c r="L471" t="str">
        <f>_xlfn.XLOOKUP(healthcare_messy_data5[[#This Row],[Patient Id]],cleaned_medical!A471:A1470, cleaned_medical!B471:B1470)</f>
        <v>Counseling</v>
      </c>
      <c r="M471" s="3">
        <f>_xlfn.XLOOKUP(healthcare_messy_data5[[#This Row],[Patient Id]],cleaned_medical!A471:A1470,cleaned_medical!C471:C1470)</f>
        <v>43195</v>
      </c>
      <c r="N471" t="str">
        <f>_xlfn.XLOOKUP(healthcare_messy_data5[[#This Row],[Patient Id]],cleaned_medical!A471:A1470, cleaned_medical!D471:D1470)</f>
        <v>Dr. Brown</v>
      </c>
      <c r="O471" s="7">
        <f>_xlfn.XLOOKUP(healthcare_messy_data5[[#This Row],[Patient Id]], cleaned_medical!A471:A1470, cleaned_medical!E471:E1470)</f>
        <v>184.98</v>
      </c>
      <c r="P471" t="s">
        <v>1202</v>
      </c>
      <c r="Q471" s="3">
        <v>43800</v>
      </c>
      <c r="R471" s="7">
        <v>403.27</v>
      </c>
      <c r="S471" t="s">
        <v>1197</v>
      </c>
      <c r="T471" s="5" t="s">
        <v>1199</v>
      </c>
    </row>
    <row r="472" spans="2:20" x14ac:dyDescent="0.3">
      <c r="B472" t="s">
        <v>623</v>
      </c>
      <c r="C472" t="s">
        <v>120</v>
      </c>
      <c r="D472" s="2">
        <v>25</v>
      </c>
      <c r="E472" s="2" t="s">
        <v>1259</v>
      </c>
      <c r="F472" t="s">
        <v>15</v>
      </c>
      <c r="G472" t="s">
        <v>20</v>
      </c>
      <c r="H472" t="s">
        <v>1154</v>
      </c>
      <c r="I472" s="3">
        <v>43195</v>
      </c>
      <c r="J472" t="s">
        <v>17</v>
      </c>
      <c r="K472">
        <v>220</v>
      </c>
      <c r="L472" t="str">
        <f>_xlfn.XLOOKUP(healthcare_messy_data5[[#This Row],[Patient Id]],cleaned_medical!A472:A1471, cleaned_medical!B472:B1471)</f>
        <v>Physiotherapy</v>
      </c>
      <c r="M472" s="3">
        <f>_xlfn.XLOOKUP(healthcare_messy_data5[[#This Row],[Patient Id]],cleaned_medical!A472:A1471,cleaned_medical!C472:C1471)</f>
        <v>43195</v>
      </c>
      <c r="N472" t="str">
        <f>_xlfn.XLOOKUP(healthcare_messy_data5[[#This Row],[Patient Id]],cleaned_medical!A472:A1471, cleaned_medical!D472:D1471)</f>
        <v>Dr. Smith</v>
      </c>
      <c r="O472" s="7">
        <f>_xlfn.XLOOKUP(healthcare_messy_data5[[#This Row],[Patient Id]], cleaned_medical!A472:A1471, cleaned_medical!E472:E1471)</f>
        <v>49.35</v>
      </c>
      <c r="P472" t="s">
        <v>1201</v>
      </c>
      <c r="Q472" s="3">
        <v>43195</v>
      </c>
      <c r="R472" s="7">
        <v>239.04</v>
      </c>
      <c r="S472" t="s">
        <v>1197</v>
      </c>
      <c r="T472" s="5" t="s">
        <v>1200</v>
      </c>
    </row>
    <row r="473" spans="2:20" x14ac:dyDescent="0.3">
      <c r="B473" t="s">
        <v>624</v>
      </c>
      <c r="C473" t="s">
        <v>126</v>
      </c>
      <c r="D473" s="2">
        <v>60</v>
      </c>
      <c r="E473" s="2" t="s">
        <v>1262</v>
      </c>
      <c r="F473" t="s">
        <v>15</v>
      </c>
      <c r="G473" t="s">
        <v>11</v>
      </c>
      <c r="H473" t="s">
        <v>1272</v>
      </c>
      <c r="I473" s="3">
        <v>43195</v>
      </c>
      <c r="J473" t="s">
        <v>21</v>
      </c>
      <c r="K473">
        <v>220</v>
      </c>
      <c r="L473" t="str">
        <f>_xlfn.XLOOKUP(healthcare_messy_data5[[#This Row],[Patient Id]],cleaned_medical!A473:A1472, cleaned_medical!B473:B1472)</f>
        <v>Physiotherapy</v>
      </c>
      <c r="M473" s="3">
        <f>_xlfn.XLOOKUP(healthcare_messy_data5[[#This Row],[Patient Id]],cleaned_medical!A473:A1472,cleaned_medical!C473:C1472)</f>
        <v>43800</v>
      </c>
      <c r="N473" t="str">
        <f>_xlfn.XLOOKUP(healthcare_messy_data5[[#This Row],[Patient Id]],cleaned_medical!A473:A1472, cleaned_medical!D473:D1472)</f>
        <v>Dr. Smith</v>
      </c>
      <c r="O473" s="7">
        <f>_xlfn.XLOOKUP(healthcare_messy_data5[[#This Row],[Patient Id]], cleaned_medical!A473:A1472, cleaned_medical!E473:E1472)</f>
        <v>62.77</v>
      </c>
      <c r="P473" t="s">
        <v>1167</v>
      </c>
      <c r="Q473" s="3">
        <v>43195</v>
      </c>
      <c r="R473" s="7">
        <v>53.29</v>
      </c>
      <c r="S473" t="s">
        <v>1195</v>
      </c>
      <c r="T473" s="5" t="s">
        <v>1200</v>
      </c>
    </row>
    <row r="474" spans="2:20" x14ac:dyDescent="0.3">
      <c r="B474" t="s">
        <v>625</v>
      </c>
      <c r="C474" t="s">
        <v>299</v>
      </c>
      <c r="D474" s="2">
        <v>35</v>
      </c>
      <c r="E474" s="2" t="s">
        <v>1261</v>
      </c>
      <c r="F474" t="s">
        <v>15</v>
      </c>
      <c r="G474" t="s">
        <v>16</v>
      </c>
      <c r="H474" t="s">
        <v>1154</v>
      </c>
      <c r="I474" s="3">
        <v>43800</v>
      </c>
      <c r="J474" t="s">
        <v>1153</v>
      </c>
      <c r="K474">
        <v>146</v>
      </c>
      <c r="L474" t="str">
        <f>_xlfn.XLOOKUP(healthcare_messy_data5[[#This Row],[Patient Id]],cleaned_medical!A474:A1473, cleaned_medical!B474:B1473)</f>
        <v>Surgery</v>
      </c>
      <c r="M474" s="3">
        <f>_xlfn.XLOOKUP(healthcare_messy_data5[[#This Row],[Patient Id]],cleaned_medical!A474:A1473,cleaned_medical!C474:C1473)</f>
        <v>43800</v>
      </c>
      <c r="N474" t="str">
        <f>_xlfn.XLOOKUP(healthcare_messy_data5[[#This Row],[Patient Id]],cleaned_medical!A474:A1473, cleaned_medical!D474:D1473)</f>
        <v>Dr. Brown</v>
      </c>
      <c r="O474" s="7">
        <f>_xlfn.XLOOKUP(healthcare_messy_data5[[#This Row],[Patient Id]], cleaned_medical!A474:A1473, cleaned_medical!E474:E1473)</f>
        <v>103.5</v>
      </c>
      <c r="P474" t="s">
        <v>1193</v>
      </c>
      <c r="Q474" s="3">
        <v>43800</v>
      </c>
      <c r="R474" s="7">
        <v>155.84</v>
      </c>
      <c r="S474" t="s">
        <v>1192</v>
      </c>
      <c r="T474" s="5" t="s">
        <v>1194</v>
      </c>
    </row>
    <row r="475" spans="2:20" x14ac:dyDescent="0.3">
      <c r="B475" t="s">
        <v>626</v>
      </c>
      <c r="C475" t="s">
        <v>124</v>
      </c>
      <c r="D475" s="2">
        <v>40</v>
      </c>
      <c r="E475" s="2" t="s">
        <v>1260</v>
      </c>
      <c r="F475" t="s">
        <v>15</v>
      </c>
      <c r="G475" t="s">
        <v>11</v>
      </c>
      <c r="H475" t="s">
        <v>1154</v>
      </c>
      <c r="I475" s="3">
        <v>43800</v>
      </c>
      <c r="J475" t="s">
        <v>40</v>
      </c>
      <c r="K475">
        <v>160</v>
      </c>
      <c r="L475" t="str">
        <f>_xlfn.XLOOKUP(healthcare_messy_data5[[#This Row],[Patient Id]],cleaned_medical!A475:A1474, cleaned_medical!B475:B1474)</f>
        <v>Physiotherapy</v>
      </c>
      <c r="M475" s="3">
        <f>_xlfn.XLOOKUP(healthcare_messy_data5[[#This Row],[Patient Id]],cleaned_medical!A475:A1474,cleaned_medical!C475:C1474)</f>
        <v>43881</v>
      </c>
      <c r="N475" t="str">
        <f>_xlfn.XLOOKUP(healthcare_messy_data5[[#This Row],[Patient Id]],cleaned_medical!A475:A1474, cleaned_medical!D475:D1474)</f>
        <v>Dr. Johnson</v>
      </c>
      <c r="O475" s="7">
        <f>_xlfn.XLOOKUP(healthcare_messy_data5[[#This Row],[Patient Id]], cleaned_medical!A475:A1474, cleaned_medical!E475:E1474)</f>
        <v>120.11</v>
      </c>
      <c r="P475" t="s">
        <v>1198</v>
      </c>
      <c r="Q475" s="3">
        <v>43800</v>
      </c>
      <c r="R475" s="7">
        <v>385.16</v>
      </c>
      <c r="S475" t="s">
        <v>1192</v>
      </c>
      <c r="T475" s="5" t="s">
        <v>1191</v>
      </c>
    </row>
    <row r="476" spans="2:20" x14ac:dyDescent="0.3">
      <c r="B476" t="s">
        <v>627</v>
      </c>
      <c r="C476" t="s">
        <v>303</v>
      </c>
      <c r="D476" s="2">
        <v>35</v>
      </c>
      <c r="E476" s="2" t="s">
        <v>1261</v>
      </c>
      <c r="F476" t="s">
        <v>15</v>
      </c>
      <c r="G476" t="s">
        <v>11</v>
      </c>
      <c r="H476" t="s">
        <v>1157</v>
      </c>
      <c r="I476" s="3">
        <v>43881</v>
      </c>
      <c r="J476" t="s">
        <v>21</v>
      </c>
      <c r="K476">
        <v>220</v>
      </c>
      <c r="L476" t="str">
        <f>_xlfn.XLOOKUP(healthcare_messy_data5[[#This Row],[Patient Id]],cleaned_medical!A476:A1475, cleaned_medical!B476:B1475)</f>
        <v>Medication</v>
      </c>
      <c r="M476" s="3">
        <f>_xlfn.XLOOKUP(healthcare_messy_data5[[#This Row],[Patient Id]],cleaned_medical!A476:A1475,cleaned_medical!C476:C1475)</f>
        <v>43800</v>
      </c>
      <c r="N476" t="str">
        <f>_xlfn.XLOOKUP(healthcare_messy_data5[[#This Row],[Patient Id]],cleaned_medical!A476:A1475, cleaned_medical!D476:D1475)</f>
        <v>Dr. Patel</v>
      </c>
      <c r="O476" s="7">
        <f>_xlfn.XLOOKUP(healthcare_messy_data5[[#This Row],[Patient Id]], cleaned_medical!A476:A1475, cleaned_medical!E476:E1475)</f>
        <v>105.52</v>
      </c>
      <c r="P476" t="s">
        <v>1201</v>
      </c>
      <c r="Q476" s="3">
        <v>43881</v>
      </c>
      <c r="R476" s="7">
        <v>250.49</v>
      </c>
      <c r="S476" t="s">
        <v>1192</v>
      </c>
      <c r="T476" s="5" t="s">
        <v>1199</v>
      </c>
    </row>
    <row r="477" spans="2:20" x14ac:dyDescent="0.3">
      <c r="B477" t="s">
        <v>628</v>
      </c>
      <c r="C477" t="s">
        <v>122</v>
      </c>
      <c r="D477" s="2">
        <v>40</v>
      </c>
      <c r="E477" s="2" t="s">
        <v>1260</v>
      </c>
      <c r="F477" t="s">
        <v>10</v>
      </c>
      <c r="G477" t="s">
        <v>16</v>
      </c>
      <c r="H477" t="s">
        <v>1155</v>
      </c>
      <c r="I477" s="3">
        <v>43800</v>
      </c>
      <c r="J477" t="s">
        <v>1153</v>
      </c>
      <c r="K477">
        <v>220</v>
      </c>
      <c r="L477" t="str">
        <f>_xlfn.XLOOKUP(healthcare_messy_data5[[#This Row],[Patient Id]],cleaned_medical!A477:A1476, cleaned_medical!B477:B1476)</f>
        <v>Medication</v>
      </c>
      <c r="M477" s="3">
        <f>_xlfn.XLOOKUP(healthcare_messy_data5[[#This Row],[Patient Id]],cleaned_medical!A477:A1476,cleaned_medical!C477:C1476)</f>
        <v>43881</v>
      </c>
      <c r="N477" t="str">
        <f>_xlfn.XLOOKUP(healthcare_messy_data5[[#This Row],[Patient Id]],cleaned_medical!A477:A1476, cleaned_medical!D477:D1476)</f>
        <v>Dr. Williams</v>
      </c>
      <c r="O477" s="7">
        <f>_xlfn.XLOOKUP(healthcare_messy_data5[[#This Row],[Patient Id]], cleaned_medical!A477:A1476, cleaned_medical!E477:E1476)</f>
        <v>164.5</v>
      </c>
      <c r="P477" t="s">
        <v>1193</v>
      </c>
      <c r="Q477" s="3">
        <v>43800</v>
      </c>
      <c r="R477" s="7">
        <v>99.05</v>
      </c>
      <c r="S477" t="s">
        <v>1192</v>
      </c>
      <c r="T477" s="5" t="s">
        <v>1194</v>
      </c>
    </row>
    <row r="478" spans="2:20" x14ac:dyDescent="0.3">
      <c r="B478" t="s">
        <v>629</v>
      </c>
      <c r="C478" t="s">
        <v>126</v>
      </c>
      <c r="D478" s="2">
        <v>40</v>
      </c>
      <c r="E478" s="2" t="s">
        <v>1260</v>
      </c>
      <c r="F478" t="s">
        <v>10</v>
      </c>
      <c r="G478" t="s">
        <v>11</v>
      </c>
      <c r="H478" t="s">
        <v>1157</v>
      </c>
      <c r="I478" s="3">
        <v>43881</v>
      </c>
      <c r="J478" t="s">
        <v>12</v>
      </c>
      <c r="K478">
        <v>160</v>
      </c>
      <c r="L478" t="str">
        <f>_xlfn.XLOOKUP(healthcare_messy_data5[[#This Row],[Patient Id]],cleaned_medical!A478:A1477, cleaned_medical!B478:B1477)</f>
        <v>Lifestyle Modification</v>
      </c>
      <c r="M478" s="3">
        <f>_xlfn.XLOOKUP(healthcare_messy_data5[[#This Row],[Patient Id]],cleaned_medical!A478:A1477,cleaned_medical!C478:C1477)</f>
        <v>43881</v>
      </c>
      <c r="N478" t="str">
        <f>_xlfn.XLOOKUP(healthcare_messy_data5[[#This Row],[Patient Id]],cleaned_medical!A478:A1477, cleaned_medical!D478:D1477)</f>
        <v>Dr. Patel</v>
      </c>
      <c r="O478" s="7">
        <f>_xlfn.XLOOKUP(healthcare_messy_data5[[#This Row],[Patient Id]], cleaned_medical!A478:A1477, cleaned_medical!E478:E1477)</f>
        <v>16.87</v>
      </c>
      <c r="P478" t="s">
        <v>1201</v>
      </c>
      <c r="Q478" s="3">
        <v>43881</v>
      </c>
      <c r="R478" s="7">
        <v>346.91</v>
      </c>
      <c r="S478" t="s">
        <v>1195</v>
      </c>
      <c r="T478" s="5" t="s">
        <v>1199</v>
      </c>
    </row>
    <row r="479" spans="2:20" x14ac:dyDescent="0.3">
      <c r="B479" t="s">
        <v>630</v>
      </c>
      <c r="C479" t="s">
        <v>134</v>
      </c>
      <c r="D479" s="2">
        <v>70</v>
      </c>
      <c r="E479" s="2" t="s">
        <v>1262</v>
      </c>
      <c r="F479" t="s">
        <v>10</v>
      </c>
      <c r="G479" t="s">
        <v>27</v>
      </c>
      <c r="H479" t="s">
        <v>1154</v>
      </c>
      <c r="I479" s="3">
        <v>43881</v>
      </c>
      <c r="J479" t="s">
        <v>40</v>
      </c>
      <c r="K479">
        <v>200</v>
      </c>
      <c r="L479" t="str">
        <f>_xlfn.XLOOKUP(healthcare_messy_data5[[#This Row],[Patient Id]],cleaned_medical!A479:A1478, cleaned_medical!B479:B1478)</f>
        <v>Lifestyle Modification</v>
      </c>
      <c r="M479" s="3">
        <f>_xlfn.XLOOKUP(healthcare_messy_data5[[#This Row],[Patient Id]],cleaned_medical!A479:A1478,cleaned_medical!C479:C1478)</f>
        <v>43881</v>
      </c>
      <c r="N479" t="str">
        <f>_xlfn.XLOOKUP(healthcare_messy_data5[[#This Row],[Patient Id]],cleaned_medical!A479:A1478, cleaned_medical!D479:D1478)</f>
        <v>Dr. Patel</v>
      </c>
      <c r="O479" s="7">
        <f>_xlfn.XLOOKUP(healthcare_messy_data5[[#This Row],[Patient Id]], cleaned_medical!A479:A1478, cleaned_medical!E479:E1478)</f>
        <v>76.56</v>
      </c>
      <c r="P479" t="s">
        <v>1193</v>
      </c>
      <c r="Q479" s="3">
        <v>43881</v>
      </c>
      <c r="R479" s="7">
        <v>92.15</v>
      </c>
      <c r="S479" t="s">
        <v>1197</v>
      </c>
      <c r="T479" s="5" t="s">
        <v>1199</v>
      </c>
    </row>
    <row r="480" spans="2:20" x14ac:dyDescent="0.3">
      <c r="B480" t="s">
        <v>631</v>
      </c>
      <c r="C480" t="s">
        <v>124</v>
      </c>
      <c r="D480" s="2">
        <v>25</v>
      </c>
      <c r="E480" s="2" t="s">
        <v>1259</v>
      </c>
      <c r="F480" t="s">
        <v>15</v>
      </c>
      <c r="G480" t="s">
        <v>16</v>
      </c>
      <c r="H480" t="s">
        <v>1272</v>
      </c>
      <c r="I480" s="3">
        <v>43881</v>
      </c>
      <c r="J480" t="s">
        <v>12</v>
      </c>
      <c r="K480">
        <v>220</v>
      </c>
      <c r="L480" t="str">
        <f>_xlfn.XLOOKUP(healthcare_messy_data5[[#This Row],[Patient Id]],cleaned_medical!A480:A1479, cleaned_medical!B480:B1479)</f>
        <v>Physiotherapy</v>
      </c>
      <c r="M480" s="3">
        <f>_xlfn.XLOOKUP(healthcare_messy_data5[[#This Row],[Patient Id]],cleaned_medical!A480:A1479,cleaned_medical!C480:C1479)</f>
        <v>43195</v>
      </c>
      <c r="N480" t="str">
        <f>_xlfn.XLOOKUP(healthcare_messy_data5[[#This Row],[Patient Id]],cleaned_medical!A480:A1479, cleaned_medical!D480:D1479)</f>
        <v>Dr. Patel</v>
      </c>
      <c r="O480" s="7">
        <f>_xlfn.XLOOKUP(healthcare_messy_data5[[#This Row],[Patient Id]], cleaned_medical!A480:A1479, cleaned_medical!E480:E1479)</f>
        <v>40.270000000000003</v>
      </c>
      <c r="P480" t="s">
        <v>1198</v>
      </c>
      <c r="Q480" s="3">
        <v>43881</v>
      </c>
      <c r="R480" s="7">
        <v>270.64999999999998</v>
      </c>
      <c r="S480" t="s">
        <v>1197</v>
      </c>
      <c r="T480" s="5" t="s">
        <v>1199</v>
      </c>
    </row>
    <row r="481" spans="2:20" x14ac:dyDescent="0.3">
      <c r="B481" t="s">
        <v>632</v>
      </c>
      <c r="C481" t="s">
        <v>134</v>
      </c>
      <c r="D481" s="2">
        <v>35</v>
      </c>
      <c r="E481" s="2" t="s">
        <v>1261</v>
      </c>
      <c r="F481" t="s">
        <v>15</v>
      </c>
      <c r="G481" t="s">
        <v>11</v>
      </c>
      <c r="H481" t="s">
        <v>1157</v>
      </c>
      <c r="I481" s="3">
        <v>43195</v>
      </c>
      <c r="J481" t="s">
        <v>17</v>
      </c>
      <c r="K481">
        <v>180</v>
      </c>
      <c r="L481" t="str">
        <f>_xlfn.XLOOKUP(healthcare_messy_data5[[#This Row],[Patient Id]],cleaned_medical!A481:A1480, cleaned_medical!B481:B1480)</f>
        <v>Physiotherapy</v>
      </c>
      <c r="M481" s="3">
        <f>_xlfn.XLOOKUP(healthcare_messy_data5[[#This Row],[Patient Id]],cleaned_medical!A481:A1480,cleaned_medical!C481:C1480)</f>
        <v>43195</v>
      </c>
      <c r="N481" t="str">
        <f>_xlfn.XLOOKUP(healthcare_messy_data5[[#This Row],[Patient Id]],cleaned_medical!A481:A1480, cleaned_medical!D481:D1480)</f>
        <v>Dr. Smith</v>
      </c>
      <c r="O481" s="7">
        <f>_xlfn.XLOOKUP(healthcare_messy_data5[[#This Row],[Patient Id]], cleaned_medical!A481:A1480, cleaned_medical!E481:E1480)</f>
        <v>46.76</v>
      </c>
      <c r="P481" t="s">
        <v>1193</v>
      </c>
      <c r="Q481" s="3">
        <v>43195</v>
      </c>
      <c r="R481" s="7">
        <v>274.32</v>
      </c>
      <c r="S481" t="s">
        <v>1197</v>
      </c>
      <c r="T481" s="5" t="s">
        <v>1199</v>
      </c>
    </row>
    <row r="482" spans="2:20" x14ac:dyDescent="0.3">
      <c r="B482" t="s">
        <v>633</v>
      </c>
      <c r="C482" t="s">
        <v>126</v>
      </c>
      <c r="D482" s="2">
        <v>35</v>
      </c>
      <c r="E482" s="2" t="s">
        <v>1261</v>
      </c>
      <c r="F482" t="s">
        <v>10</v>
      </c>
      <c r="G482" t="s">
        <v>1272</v>
      </c>
      <c r="H482" t="s">
        <v>1157</v>
      </c>
      <c r="I482" s="3">
        <v>43195</v>
      </c>
      <c r="J482" t="s">
        <v>12</v>
      </c>
      <c r="K482">
        <v>220</v>
      </c>
      <c r="L482" t="str">
        <f>_xlfn.XLOOKUP(healthcare_messy_data5[[#This Row],[Patient Id]],cleaned_medical!A482:A1481, cleaned_medical!B482:B1481)</f>
        <v>Dietary Changes</v>
      </c>
      <c r="M482" s="3">
        <f>_xlfn.XLOOKUP(healthcare_messy_data5[[#This Row],[Patient Id]],cleaned_medical!A482:A1481,cleaned_medical!C482:C1481)</f>
        <v>43800</v>
      </c>
      <c r="N482" t="str">
        <f>_xlfn.XLOOKUP(healthcare_messy_data5[[#This Row],[Patient Id]],cleaned_medical!A482:A1481, cleaned_medical!D482:D1481)</f>
        <v>Dr. Johnson</v>
      </c>
      <c r="O482" s="7">
        <f>_xlfn.XLOOKUP(healthcare_messy_data5[[#This Row],[Patient Id]], cleaned_medical!A482:A1481, cleaned_medical!E482:E1481)</f>
        <v>167.56</v>
      </c>
      <c r="P482" t="s">
        <v>1201</v>
      </c>
      <c r="Q482" s="3">
        <v>43195</v>
      </c>
      <c r="R482" s="7">
        <v>190.11</v>
      </c>
      <c r="S482" t="s">
        <v>1192</v>
      </c>
      <c r="T482" s="5" t="s">
        <v>1194</v>
      </c>
    </row>
    <row r="483" spans="2:20" x14ac:dyDescent="0.3">
      <c r="B483" t="s">
        <v>634</v>
      </c>
      <c r="C483" t="s">
        <v>299</v>
      </c>
      <c r="D483" s="2">
        <v>70</v>
      </c>
      <c r="E483" s="2" t="s">
        <v>1262</v>
      </c>
      <c r="F483" t="s">
        <v>15</v>
      </c>
      <c r="G483" t="s">
        <v>11</v>
      </c>
      <c r="H483" t="s">
        <v>1156</v>
      </c>
      <c r="I483" s="3">
        <v>43800</v>
      </c>
      <c r="J483" t="s">
        <v>12</v>
      </c>
      <c r="K483">
        <v>200</v>
      </c>
      <c r="L483" t="str">
        <f>_xlfn.XLOOKUP(healthcare_messy_data5[[#This Row],[Patient Id]],cleaned_medical!A483:A1482, cleaned_medical!B483:B1482)</f>
        <v>Lifestyle Modification</v>
      </c>
      <c r="M483" s="3">
        <f>_xlfn.XLOOKUP(healthcare_messy_data5[[#This Row],[Patient Id]],cleaned_medical!A483:A1482,cleaned_medical!C483:C1482)</f>
        <v>43195</v>
      </c>
      <c r="N483" t="str">
        <f>_xlfn.XLOOKUP(healthcare_messy_data5[[#This Row],[Patient Id]],cleaned_medical!A483:A1482, cleaned_medical!D483:D1482)</f>
        <v>Dr. Williams</v>
      </c>
      <c r="O483" s="7">
        <f>_xlfn.XLOOKUP(healthcare_messy_data5[[#This Row],[Patient Id]], cleaned_medical!A483:A1482, cleaned_medical!E483:E1482)</f>
        <v>189.76</v>
      </c>
      <c r="P483" t="s">
        <v>1196</v>
      </c>
      <c r="Q483" s="3">
        <v>43800</v>
      </c>
      <c r="R483" s="7">
        <v>222.79</v>
      </c>
      <c r="S483" t="s">
        <v>1197</v>
      </c>
      <c r="T483" s="5" t="s">
        <v>1194</v>
      </c>
    </row>
    <row r="484" spans="2:20" x14ac:dyDescent="0.3">
      <c r="B484" t="s">
        <v>635</v>
      </c>
      <c r="C484" t="s">
        <v>124</v>
      </c>
      <c r="D484" s="2">
        <v>60</v>
      </c>
      <c r="E484" s="2" t="s">
        <v>1262</v>
      </c>
      <c r="F484" t="s">
        <v>10</v>
      </c>
      <c r="G484" t="s">
        <v>27</v>
      </c>
      <c r="H484" t="s">
        <v>1154</v>
      </c>
      <c r="I484" s="3">
        <v>43195</v>
      </c>
      <c r="J484" t="s">
        <v>40</v>
      </c>
      <c r="K484">
        <v>200</v>
      </c>
      <c r="L484" t="str">
        <f>_xlfn.XLOOKUP(healthcare_messy_data5[[#This Row],[Patient Id]],cleaned_medical!A484:A1483, cleaned_medical!B484:B1483)</f>
        <v>Medication</v>
      </c>
      <c r="M484" s="3">
        <f>_xlfn.XLOOKUP(healthcare_messy_data5[[#This Row],[Patient Id]],cleaned_medical!A484:A1483,cleaned_medical!C484:C1483)</f>
        <v>43800</v>
      </c>
      <c r="N484" t="str">
        <f>_xlfn.XLOOKUP(healthcare_messy_data5[[#This Row],[Patient Id]],cleaned_medical!A484:A1483, cleaned_medical!D484:D1483)</f>
        <v>Dr. Smith</v>
      </c>
      <c r="O484" s="7">
        <f>_xlfn.XLOOKUP(healthcare_messy_data5[[#This Row],[Patient Id]], cleaned_medical!A484:A1483, cleaned_medical!E484:E1483)</f>
        <v>95.03</v>
      </c>
      <c r="P484" t="s">
        <v>1198</v>
      </c>
      <c r="Q484" s="3">
        <v>43195</v>
      </c>
      <c r="R484" s="7">
        <v>150.25</v>
      </c>
      <c r="S484" t="s">
        <v>1192</v>
      </c>
      <c r="T484" s="5" t="s">
        <v>1199</v>
      </c>
    </row>
    <row r="485" spans="2:20" x14ac:dyDescent="0.3">
      <c r="B485" t="s">
        <v>636</v>
      </c>
      <c r="C485" t="s">
        <v>134</v>
      </c>
      <c r="D485" s="2">
        <v>60</v>
      </c>
      <c r="E485" s="2" t="s">
        <v>1262</v>
      </c>
      <c r="F485" t="s">
        <v>10</v>
      </c>
      <c r="G485" t="s">
        <v>20</v>
      </c>
      <c r="H485" t="s">
        <v>1272</v>
      </c>
      <c r="I485" s="3">
        <v>43800</v>
      </c>
      <c r="J485" t="s">
        <v>17</v>
      </c>
      <c r="K485">
        <v>146</v>
      </c>
      <c r="L485" t="str">
        <f>_xlfn.XLOOKUP(healthcare_messy_data5[[#This Row],[Patient Id]],cleaned_medical!A485:A1484, cleaned_medical!B485:B1484)</f>
        <v>Medication</v>
      </c>
      <c r="M485" s="3">
        <f>_xlfn.XLOOKUP(healthcare_messy_data5[[#This Row],[Patient Id]],cleaned_medical!A485:A1484,cleaned_medical!C485:C1484)</f>
        <v>43195</v>
      </c>
      <c r="N485" t="str">
        <f>_xlfn.XLOOKUP(healthcare_messy_data5[[#This Row],[Patient Id]],cleaned_medical!A485:A1484, cleaned_medical!D485:D1484)</f>
        <v>Dr. Williams</v>
      </c>
      <c r="O485" s="7">
        <f>_xlfn.XLOOKUP(healthcare_messy_data5[[#This Row],[Patient Id]], cleaned_medical!A485:A1484, cleaned_medical!E485:E1484)</f>
        <v>34.979999999999997</v>
      </c>
      <c r="P485" t="s">
        <v>1167</v>
      </c>
      <c r="Q485" s="3">
        <v>43800</v>
      </c>
      <c r="R485" s="7">
        <v>132.85</v>
      </c>
      <c r="S485" t="s">
        <v>1197</v>
      </c>
      <c r="T485" s="5" t="s">
        <v>1191</v>
      </c>
    </row>
    <row r="486" spans="2:20" x14ac:dyDescent="0.3">
      <c r="B486" t="s">
        <v>637</v>
      </c>
      <c r="C486" t="s">
        <v>122</v>
      </c>
      <c r="D486" s="2">
        <v>25</v>
      </c>
      <c r="E486" s="2" t="s">
        <v>1259</v>
      </c>
      <c r="F486" t="s">
        <v>10</v>
      </c>
      <c r="G486" t="s">
        <v>11</v>
      </c>
      <c r="H486" t="s">
        <v>1157</v>
      </c>
      <c r="I486" s="3">
        <v>43195</v>
      </c>
      <c r="J486" t="s">
        <v>12</v>
      </c>
      <c r="K486">
        <v>180</v>
      </c>
      <c r="L486" t="str">
        <f>_xlfn.XLOOKUP(healthcare_messy_data5[[#This Row],[Patient Id]],cleaned_medical!A486:A1485, cleaned_medical!B486:B1485)</f>
        <v>Lifestyle Modification</v>
      </c>
      <c r="M486" s="3">
        <f>_xlfn.XLOOKUP(healthcare_messy_data5[[#This Row],[Patient Id]],cleaned_medical!A486:A1485,cleaned_medical!C486:C1485)</f>
        <v>43845</v>
      </c>
      <c r="N486" t="str">
        <f>_xlfn.XLOOKUP(healthcare_messy_data5[[#This Row],[Patient Id]],cleaned_medical!A486:A1485, cleaned_medical!D486:D1485)</f>
        <v>Dr. Williams</v>
      </c>
      <c r="O486" s="7">
        <f>_xlfn.XLOOKUP(healthcare_messy_data5[[#This Row],[Patient Id]], cleaned_medical!A486:A1485, cleaned_medical!E486:E1485)</f>
        <v>161.81</v>
      </c>
      <c r="P486" t="s">
        <v>1167</v>
      </c>
      <c r="Q486" s="3">
        <v>43195</v>
      </c>
      <c r="R486" s="7">
        <v>438.62</v>
      </c>
      <c r="S486" t="s">
        <v>1197</v>
      </c>
      <c r="T486" s="5" t="s">
        <v>1200</v>
      </c>
    </row>
    <row r="487" spans="2:20" x14ac:dyDescent="0.3">
      <c r="B487" t="s">
        <v>638</v>
      </c>
      <c r="C487" t="s">
        <v>130</v>
      </c>
      <c r="D487" s="2">
        <v>25</v>
      </c>
      <c r="E487" s="2" t="s">
        <v>1259</v>
      </c>
      <c r="F487" t="s">
        <v>10</v>
      </c>
      <c r="G487" t="s">
        <v>20</v>
      </c>
      <c r="H487" t="s">
        <v>1157</v>
      </c>
      <c r="I487" s="3">
        <v>43845</v>
      </c>
      <c r="J487" t="s">
        <v>21</v>
      </c>
      <c r="K487">
        <v>200</v>
      </c>
      <c r="L487" t="str">
        <f>_xlfn.XLOOKUP(healthcare_messy_data5[[#This Row],[Patient Id]],cleaned_medical!A487:A1486, cleaned_medical!B487:B1486)</f>
        <v>Lifestyle Modification</v>
      </c>
      <c r="M487" s="3">
        <f>_xlfn.XLOOKUP(healthcare_messy_data5[[#This Row],[Patient Id]],cleaned_medical!A487:A1486,cleaned_medical!C487:C1486)</f>
        <v>43845</v>
      </c>
      <c r="N487" t="str">
        <f>_xlfn.XLOOKUP(healthcare_messy_data5[[#This Row],[Patient Id]],cleaned_medical!A487:A1486, cleaned_medical!D487:D1486)</f>
        <v>Dr. Patel</v>
      </c>
      <c r="O487" s="7">
        <f>_xlfn.XLOOKUP(healthcare_messy_data5[[#This Row],[Patient Id]], cleaned_medical!A487:A1486, cleaned_medical!E487:E1486)</f>
        <v>32.700000000000003</v>
      </c>
      <c r="P487" t="s">
        <v>1167</v>
      </c>
      <c r="Q487" s="3">
        <v>43845</v>
      </c>
      <c r="R487" s="7">
        <v>51.43</v>
      </c>
      <c r="S487" t="s">
        <v>1197</v>
      </c>
      <c r="T487" s="5" t="s">
        <v>1194</v>
      </c>
    </row>
    <row r="488" spans="2:20" x14ac:dyDescent="0.3">
      <c r="B488" t="s">
        <v>639</v>
      </c>
      <c r="C488" t="s">
        <v>9</v>
      </c>
      <c r="D488" s="2">
        <v>46</v>
      </c>
      <c r="E488" s="2" t="s">
        <v>1260</v>
      </c>
      <c r="F488" t="s">
        <v>10</v>
      </c>
      <c r="G488" t="s">
        <v>1272</v>
      </c>
      <c r="H488" t="s">
        <v>1272</v>
      </c>
      <c r="I488" s="3">
        <v>43845</v>
      </c>
      <c r="J488" t="s">
        <v>1153</v>
      </c>
      <c r="K488">
        <v>160</v>
      </c>
      <c r="L488" t="str">
        <f>_xlfn.XLOOKUP(healthcare_messy_data5[[#This Row],[Patient Id]],cleaned_medical!A488:A1487, cleaned_medical!B488:B1487)</f>
        <v>Medication</v>
      </c>
      <c r="M488" s="3">
        <f>_xlfn.XLOOKUP(healthcare_messy_data5[[#This Row],[Patient Id]],cleaned_medical!A488:A1487,cleaned_medical!C488:C1487)</f>
        <v>43800</v>
      </c>
      <c r="N488" t="str">
        <f>_xlfn.XLOOKUP(healthcare_messy_data5[[#This Row],[Patient Id]],cleaned_medical!A488:A1487, cleaned_medical!D488:D1487)</f>
        <v>Dr. Johnson</v>
      </c>
      <c r="O488" s="7">
        <f>_xlfn.XLOOKUP(healthcare_messy_data5[[#This Row],[Patient Id]], cleaned_medical!A488:A1487, cleaned_medical!E488:E1487)</f>
        <v>64.260000000000005</v>
      </c>
      <c r="P488" t="s">
        <v>1198</v>
      </c>
      <c r="Q488" s="3">
        <v>43845</v>
      </c>
      <c r="R488" s="7">
        <v>141.4</v>
      </c>
      <c r="S488" t="s">
        <v>1197</v>
      </c>
      <c r="T488" s="5" t="s">
        <v>1200</v>
      </c>
    </row>
    <row r="489" spans="2:20" x14ac:dyDescent="0.3">
      <c r="B489" t="s">
        <v>640</v>
      </c>
      <c r="C489" t="s">
        <v>130</v>
      </c>
      <c r="D489" s="2">
        <v>70</v>
      </c>
      <c r="E489" s="2" t="s">
        <v>1262</v>
      </c>
      <c r="F489" t="s">
        <v>10</v>
      </c>
      <c r="G489" t="s">
        <v>11</v>
      </c>
      <c r="H489" t="s">
        <v>1154</v>
      </c>
      <c r="I489" s="3">
        <v>43800</v>
      </c>
      <c r="J489" t="s">
        <v>12</v>
      </c>
      <c r="K489">
        <v>180</v>
      </c>
      <c r="L489" t="str">
        <f>_xlfn.XLOOKUP(healthcare_messy_data5[[#This Row],[Patient Id]],cleaned_medical!A489:A1488, cleaned_medical!B489:B1488)</f>
        <v>Physiotherapy</v>
      </c>
      <c r="M489" s="3">
        <f>_xlfn.XLOOKUP(healthcare_messy_data5[[#This Row],[Patient Id]],cleaned_medical!A489:A1488,cleaned_medical!C489:C1488)</f>
        <v>43195</v>
      </c>
      <c r="N489" t="str">
        <f>_xlfn.XLOOKUP(healthcare_messy_data5[[#This Row],[Patient Id]],cleaned_medical!A489:A1488, cleaned_medical!D489:D1488)</f>
        <v>Dr. Patel</v>
      </c>
      <c r="O489" s="7">
        <f>_xlfn.XLOOKUP(healthcare_messy_data5[[#This Row],[Patient Id]], cleaned_medical!A489:A1488, cleaned_medical!E489:E1488)</f>
        <v>137.16</v>
      </c>
      <c r="P489" t="s">
        <v>1193</v>
      </c>
      <c r="Q489" s="3">
        <v>43800</v>
      </c>
      <c r="R489" s="7">
        <v>496.5</v>
      </c>
      <c r="S489" t="s">
        <v>1197</v>
      </c>
      <c r="T489" s="5" t="s">
        <v>1200</v>
      </c>
    </row>
    <row r="490" spans="2:20" x14ac:dyDescent="0.3">
      <c r="B490" t="s">
        <v>641</v>
      </c>
      <c r="C490" t="s">
        <v>126</v>
      </c>
      <c r="D490" s="2">
        <v>60</v>
      </c>
      <c r="E490" s="2" t="s">
        <v>1262</v>
      </c>
      <c r="F490" t="s">
        <v>10</v>
      </c>
      <c r="G490" t="s">
        <v>16</v>
      </c>
      <c r="H490" t="s">
        <v>1156</v>
      </c>
      <c r="I490" s="3">
        <v>43195</v>
      </c>
      <c r="J490" t="s">
        <v>17</v>
      </c>
      <c r="K490">
        <v>180</v>
      </c>
      <c r="L490" t="str">
        <f>_xlfn.XLOOKUP(healthcare_messy_data5[[#This Row],[Patient Id]],cleaned_medical!A490:A1489, cleaned_medical!B490:B1489)</f>
        <v>Medication</v>
      </c>
      <c r="M490" s="3">
        <f>_xlfn.XLOOKUP(healthcare_messy_data5[[#This Row],[Patient Id]],cleaned_medical!A490:A1489,cleaned_medical!C490:C1489)</f>
        <v>43195</v>
      </c>
      <c r="N490" t="str">
        <f>_xlfn.XLOOKUP(healthcare_messy_data5[[#This Row],[Patient Id]],cleaned_medical!A490:A1489, cleaned_medical!D490:D1489)</f>
        <v>Dr. Brown</v>
      </c>
      <c r="O490" s="7">
        <f>_xlfn.XLOOKUP(healthcare_messy_data5[[#This Row],[Patient Id]], cleaned_medical!A490:A1489, cleaned_medical!E490:E1489)</f>
        <v>26.54</v>
      </c>
      <c r="P490" t="s">
        <v>1202</v>
      </c>
      <c r="Q490" s="3">
        <v>43195</v>
      </c>
      <c r="R490" s="7">
        <v>432.11</v>
      </c>
      <c r="S490" t="s">
        <v>1195</v>
      </c>
      <c r="T490" s="5" t="s">
        <v>1199</v>
      </c>
    </row>
    <row r="491" spans="2:20" x14ac:dyDescent="0.3">
      <c r="B491" t="s">
        <v>642</v>
      </c>
      <c r="C491" t="s">
        <v>303</v>
      </c>
      <c r="D491" s="2">
        <v>40</v>
      </c>
      <c r="E491" s="2" t="s">
        <v>1260</v>
      </c>
      <c r="F491" t="s">
        <v>15</v>
      </c>
      <c r="G491" t="s">
        <v>20</v>
      </c>
      <c r="H491" t="s">
        <v>1157</v>
      </c>
      <c r="I491" s="3">
        <v>43195</v>
      </c>
      <c r="J491" t="s">
        <v>12</v>
      </c>
      <c r="K491">
        <v>160</v>
      </c>
      <c r="L491" t="str">
        <f>_xlfn.XLOOKUP(healthcare_messy_data5[[#This Row],[Patient Id]],cleaned_medical!A491:A1490, cleaned_medical!B491:B1490)</f>
        <v>Counseling</v>
      </c>
      <c r="M491" s="3">
        <f>_xlfn.XLOOKUP(healthcare_messy_data5[[#This Row],[Patient Id]],cleaned_medical!A491:A1490,cleaned_medical!C491:C1490)</f>
        <v>43881</v>
      </c>
      <c r="N491" t="str">
        <f>_xlfn.XLOOKUP(healthcare_messy_data5[[#This Row],[Patient Id]],cleaned_medical!A491:A1490, cleaned_medical!D491:D1490)</f>
        <v>Dr. Smith</v>
      </c>
      <c r="O491" s="7">
        <f>_xlfn.XLOOKUP(healthcare_messy_data5[[#This Row],[Patient Id]], cleaned_medical!A491:A1490, cleaned_medical!E491:E1490)</f>
        <v>157.61000000000001</v>
      </c>
      <c r="P491" t="s">
        <v>1201</v>
      </c>
      <c r="Q491" s="3">
        <v>43195</v>
      </c>
      <c r="R491" s="7">
        <v>208.69</v>
      </c>
      <c r="S491" t="s">
        <v>1197</v>
      </c>
      <c r="T491" s="5" t="s">
        <v>1194</v>
      </c>
    </row>
    <row r="492" spans="2:20" x14ac:dyDescent="0.3">
      <c r="B492" t="s">
        <v>643</v>
      </c>
      <c r="C492" t="s">
        <v>9</v>
      </c>
      <c r="D492" s="2">
        <v>35</v>
      </c>
      <c r="E492" s="2" t="s">
        <v>1261</v>
      </c>
      <c r="F492" t="s">
        <v>10</v>
      </c>
      <c r="G492" t="s">
        <v>1272</v>
      </c>
      <c r="H492" t="s">
        <v>1156</v>
      </c>
      <c r="I492" s="3">
        <v>43881</v>
      </c>
      <c r="J492" t="s">
        <v>1153</v>
      </c>
      <c r="K492">
        <v>220</v>
      </c>
      <c r="L492" t="str">
        <f>_xlfn.XLOOKUP(healthcare_messy_data5[[#This Row],[Patient Id]],cleaned_medical!A492:A1491, cleaned_medical!B492:B1491)</f>
        <v>Dietary Changes</v>
      </c>
      <c r="M492" s="3">
        <f>_xlfn.XLOOKUP(healthcare_messy_data5[[#This Row],[Patient Id]],cleaned_medical!A492:A1491,cleaned_medical!C492:C1491)</f>
        <v>43549</v>
      </c>
      <c r="N492" t="str">
        <f>_xlfn.XLOOKUP(healthcare_messy_data5[[#This Row],[Patient Id]],cleaned_medical!A492:A1491, cleaned_medical!D492:D1491)</f>
        <v>Dr. Smith</v>
      </c>
      <c r="O492" s="7">
        <f>_xlfn.XLOOKUP(healthcare_messy_data5[[#This Row],[Patient Id]], cleaned_medical!A492:A1491, cleaned_medical!E492:E1491)</f>
        <v>118.21</v>
      </c>
      <c r="P492" t="s">
        <v>1202</v>
      </c>
      <c r="Q492" s="3">
        <v>43881</v>
      </c>
      <c r="R492" s="7">
        <v>334.02</v>
      </c>
      <c r="S492" t="s">
        <v>1195</v>
      </c>
      <c r="T492" s="5" t="s">
        <v>1199</v>
      </c>
    </row>
    <row r="493" spans="2:20" x14ac:dyDescent="0.3">
      <c r="B493" t="s">
        <v>644</v>
      </c>
      <c r="C493" t="s">
        <v>120</v>
      </c>
      <c r="D493" s="2">
        <v>25</v>
      </c>
      <c r="E493" s="2" t="s">
        <v>1259</v>
      </c>
      <c r="F493" t="s">
        <v>10</v>
      </c>
      <c r="G493" t="s">
        <v>16</v>
      </c>
      <c r="H493" t="s">
        <v>1155</v>
      </c>
      <c r="I493" s="3">
        <v>43549</v>
      </c>
      <c r="J493" t="s">
        <v>17</v>
      </c>
      <c r="K493">
        <v>160</v>
      </c>
      <c r="L493" t="str">
        <f>_xlfn.XLOOKUP(healthcare_messy_data5[[#This Row],[Patient Id]],cleaned_medical!A493:A1492, cleaned_medical!B493:B1492)</f>
        <v>Medication</v>
      </c>
      <c r="M493" s="3">
        <f>_xlfn.XLOOKUP(healthcare_messy_data5[[#This Row],[Patient Id]],cleaned_medical!A493:A1492,cleaned_medical!C493:C1492)</f>
        <v>43800</v>
      </c>
      <c r="N493" t="str">
        <f>_xlfn.XLOOKUP(healthcare_messy_data5[[#This Row],[Patient Id]],cleaned_medical!A493:A1492, cleaned_medical!D493:D1492)</f>
        <v>Dr. Lee</v>
      </c>
      <c r="O493" s="7">
        <f>_xlfn.XLOOKUP(healthcare_messy_data5[[#This Row],[Patient Id]], cleaned_medical!A493:A1492, cleaned_medical!E493:E1492)</f>
        <v>126.57</v>
      </c>
      <c r="P493" t="s">
        <v>1202</v>
      </c>
      <c r="Q493" s="3">
        <v>43549</v>
      </c>
      <c r="R493" s="7">
        <v>169.98</v>
      </c>
      <c r="S493" t="s">
        <v>1197</v>
      </c>
      <c r="T493" s="5" t="s">
        <v>1200</v>
      </c>
    </row>
    <row r="494" spans="2:20" x14ac:dyDescent="0.3">
      <c r="B494" t="s">
        <v>645</v>
      </c>
      <c r="C494" t="s">
        <v>122</v>
      </c>
      <c r="D494" s="2">
        <v>35</v>
      </c>
      <c r="E494" s="2" t="s">
        <v>1261</v>
      </c>
      <c r="F494" t="s">
        <v>15</v>
      </c>
      <c r="G494" t="s">
        <v>16</v>
      </c>
      <c r="H494" t="s">
        <v>1154</v>
      </c>
      <c r="I494" s="3">
        <v>43800</v>
      </c>
      <c r="J494" t="s">
        <v>40</v>
      </c>
      <c r="K494">
        <v>160</v>
      </c>
      <c r="L494" t="str">
        <f>_xlfn.XLOOKUP(healthcare_messy_data5[[#This Row],[Patient Id]],cleaned_medical!A494:A1493, cleaned_medical!B494:B1493)</f>
        <v>Surgery</v>
      </c>
      <c r="M494" s="3">
        <f>_xlfn.XLOOKUP(healthcare_messy_data5[[#This Row],[Patient Id]],cleaned_medical!A494:A1493,cleaned_medical!C494:C1493)</f>
        <v>43549</v>
      </c>
      <c r="N494" t="str">
        <f>_xlfn.XLOOKUP(healthcare_messy_data5[[#This Row],[Patient Id]],cleaned_medical!A494:A1493, cleaned_medical!D494:D1493)</f>
        <v>Dr. Brown</v>
      </c>
      <c r="O494" s="7">
        <f>_xlfn.XLOOKUP(healthcare_messy_data5[[#This Row],[Patient Id]], cleaned_medical!A494:A1493, cleaned_medical!E494:E1493)</f>
        <v>143.69</v>
      </c>
      <c r="P494" t="s">
        <v>1198</v>
      </c>
      <c r="Q494" s="3">
        <v>43800</v>
      </c>
      <c r="R494" s="7">
        <v>445.1</v>
      </c>
      <c r="S494" t="s">
        <v>1192</v>
      </c>
      <c r="T494" s="5" t="s">
        <v>1191</v>
      </c>
    </row>
    <row r="495" spans="2:20" x14ac:dyDescent="0.3">
      <c r="B495" t="s">
        <v>646</v>
      </c>
      <c r="C495" t="s">
        <v>120</v>
      </c>
      <c r="D495" s="2">
        <v>35</v>
      </c>
      <c r="E495" s="2" t="s">
        <v>1261</v>
      </c>
      <c r="F495" t="s">
        <v>15</v>
      </c>
      <c r="G495" t="s">
        <v>16</v>
      </c>
      <c r="H495" t="s">
        <v>1155</v>
      </c>
      <c r="I495" s="3">
        <v>43549</v>
      </c>
      <c r="J495" t="s">
        <v>17</v>
      </c>
      <c r="K495">
        <v>220</v>
      </c>
      <c r="L495" t="str">
        <f>_xlfn.XLOOKUP(healthcare_messy_data5[[#This Row],[Patient Id]],cleaned_medical!A495:A1494, cleaned_medical!B495:B1494)</f>
        <v>Dietary Changes</v>
      </c>
      <c r="M495" s="3">
        <f>_xlfn.XLOOKUP(healthcare_messy_data5[[#This Row],[Patient Id]],cleaned_medical!A495:A1494,cleaned_medical!C495:C1494)</f>
        <v>43549</v>
      </c>
      <c r="N495" t="str">
        <f>_xlfn.XLOOKUP(healthcare_messy_data5[[#This Row],[Patient Id]],cleaned_medical!A495:A1494, cleaned_medical!D495:D1494)</f>
        <v>Dr. Lee</v>
      </c>
      <c r="O495" s="7">
        <f>_xlfn.XLOOKUP(healthcare_messy_data5[[#This Row],[Patient Id]], cleaned_medical!A495:A1494, cleaned_medical!E495:E1494)</f>
        <v>84.66</v>
      </c>
      <c r="P495" t="s">
        <v>1202</v>
      </c>
      <c r="Q495" s="3">
        <v>43549</v>
      </c>
      <c r="R495" s="7">
        <v>315.61</v>
      </c>
      <c r="S495" t="s">
        <v>1195</v>
      </c>
      <c r="T495" s="5" t="s">
        <v>1191</v>
      </c>
    </row>
    <row r="496" spans="2:20" x14ac:dyDescent="0.3">
      <c r="B496" t="s">
        <v>647</v>
      </c>
      <c r="C496" t="s">
        <v>124</v>
      </c>
      <c r="D496" s="2">
        <v>46</v>
      </c>
      <c r="E496" s="2" t="s">
        <v>1260</v>
      </c>
      <c r="F496" t="s">
        <v>15</v>
      </c>
      <c r="G496" t="s">
        <v>16</v>
      </c>
      <c r="H496" t="s">
        <v>1155</v>
      </c>
      <c r="I496" s="3">
        <v>43549</v>
      </c>
      <c r="J496" t="s">
        <v>40</v>
      </c>
      <c r="K496">
        <v>220</v>
      </c>
      <c r="L496" t="str">
        <f>_xlfn.XLOOKUP(healthcare_messy_data5[[#This Row],[Patient Id]],cleaned_medical!A496:A1495, cleaned_medical!B496:B1495)</f>
        <v>Counseling</v>
      </c>
      <c r="M496" s="3">
        <f>_xlfn.XLOOKUP(healthcare_messy_data5[[#This Row],[Patient Id]],cleaned_medical!A496:A1495,cleaned_medical!C496:C1495)</f>
        <v>43800</v>
      </c>
      <c r="N496" t="str">
        <f>_xlfn.XLOOKUP(healthcare_messy_data5[[#This Row],[Patient Id]],cleaned_medical!A496:A1495, cleaned_medical!D496:D1495)</f>
        <v>Dr. Brown</v>
      </c>
      <c r="O496" s="7">
        <f>_xlfn.XLOOKUP(healthcare_messy_data5[[#This Row],[Patient Id]], cleaned_medical!A496:A1495, cleaned_medical!E496:E1495)</f>
        <v>130.69999999999999</v>
      </c>
      <c r="P496" t="s">
        <v>1167</v>
      </c>
      <c r="Q496" s="3">
        <v>43549</v>
      </c>
      <c r="R496" s="7">
        <v>189.47</v>
      </c>
      <c r="S496" t="s">
        <v>1195</v>
      </c>
      <c r="T496" s="5" t="s">
        <v>1200</v>
      </c>
    </row>
    <row r="497" spans="2:20" x14ac:dyDescent="0.3">
      <c r="B497" t="s">
        <v>648</v>
      </c>
      <c r="C497" t="s">
        <v>9</v>
      </c>
      <c r="D497" s="2">
        <v>60</v>
      </c>
      <c r="E497" s="2" t="s">
        <v>1262</v>
      </c>
      <c r="F497" t="s">
        <v>10</v>
      </c>
      <c r="G497" t="s">
        <v>11</v>
      </c>
      <c r="H497" t="s">
        <v>1155</v>
      </c>
      <c r="I497" s="3">
        <v>43800</v>
      </c>
      <c r="J497" t="s">
        <v>17</v>
      </c>
      <c r="K497">
        <v>220</v>
      </c>
      <c r="L497" t="str">
        <f>_xlfn.XLOOKUP(healthcare_messy_data5[[#This Row],[Patient Id]],cleaned_medical!A497:A1496, cleaned_medical!B497:B1496)</f>
        <v>Dietary Changes</v>
      </c>
      <c r="M497" s="3">
        <f>_xlfn.XLOOKUP(healthcare_messy_data5[[#This Row],[Patient Id]],cleaned_medical!A497:A1496,cleaned_medical!C497:C1496)</f>
        <v>43195</v>
      </c>
      <c r="N497" t="str">
        <f>_xlfn.XLOOKUP(healthcare_messy_data5[[#This Row],[Patient Id]],cleaned_medical!A497:A1496, cleaned_medical!D497:D1496)</f>
        <v>Dr. Smith</v>
      </c>
      <c r="O497" s="7">
        <f>_xlfn.XLOOKUP(healthcare_messy_data5[[#This Row],[Patient Id]], cleaned_medical!A497:A1496, cleaned_medical!E497:E1496)</f>
        <v>197.85</v>
      </c>
      <c r="P497" t="s">
        <v>1201</v>
      </c>
      <c r="Q497" s="3">
        <v>43800</v>
      </c>
      <c r="R497" s="7">
        <v>481.68</v>
      </c>
      <c r="S497" t="s">
        <v>1192</v>
      </c>
      <c r="T497" s="5" t="s">
        <v>1194</v>
      </c>
    </row>
    <row r="498" spans="2:20" x14ac:dyDescent="0.3">
      <c r="B498" t="s">
        <v>649</v>
      </c>
      <c r="C498" t="s">
        <v>120</v>
      </c>
      <c r="D498" s="2">
        <v>25</v>
      </c>
      <c r="E498" s="2" t="s">
        <v>1259</v>
      </c>
      <c r="F498" t="s">
        <v>15</v>
      </c>
      <c r="G498" t="s">
        <v>11</v>
      </c>
      <c r="H498" t="s">
        <v>1154</v>
      </c>
      <c r="I498" s="3">
        <v>43195</v>
      </c>
      <c r="J498" t="s">
        <v>1153</v>
      </c>
      <c r="K498">
        <v>220</v>
      </c>
      <c r="L498" t="str">
        <f>_xlfn.XLOOKUP(healthcare_messy_data5[[#This Row],[Patient Id]],cleaned_medical!A498:A1497, cleaned_medical!B498:B1497)</f>
        <v>Physiotherapy</v>
      </c>
      <c r="M498" s="3">
        <f>_xlfn.XLOOKUP(healthcare_messy_data5[[#This Row],[Patient Id]],cleaned_medical!A498:A1497,cleaned_medical!C498:C1497)</f>
        <v>43800</v>
      </c>
      <c r="N498" t="str">
        <f>_xlfn.XLOOKUP(healthcare_messy_data5[[#This Row],[Patient Id]],cleaned_medical!A498:A1497, cleaned_medical!D498:D1497)</f>
        <v>Dr. Williams</v>
      </c>
      <c r="O498" s="7">
        <f>_xlfn.XLOOKUP(healthcare_messy_data5[[#This Row],[Patient Id]], cleaned_medical!A498:A1497, cleaned_medical!E498:E1497)</f>
        <v>101.16</v>
      </c>
      <c r="P498" t="s">
        <v>1198</v>
      </c>
      <c r="Q498" s="3">
        <v>43195</v>
      </c>
      <c r="R498" s="7">
        <v>386.31</v>
      </c>
      <c r="S498" t="s">
        <v>1195</v>
      </c>
      <c r="T498" s="5" t="s">
        <v>1194</v>
      </c>
    </row>
    <row r="499" spans="2:20" x14ac:dyDescent="0.3">
      <c r="B499" t="s">
        <v>650</v>
      </c>
      <c r="C499" t="s">
        <v>120</v>
      </c>
      <c r="D499" s="2">
        <v>35</v>
      </c>
      <c r="E499" s="2" t="s">
        <v>1261</v>
      </c>
      <c r="F499" t="s">
        <v>15</v>
      </c>
      <c r="G499" t="s">
        <v>11</v>
      </c>
      <c r="H499" t="s">
        <v>1154</v>
      </c>
      <c r="I499" s="3">
        <v>43800</v>
      </c>
      <c r="J499" t="s">
        <v>1153</v>
      </c>
      <c r="K499">
        <v>220</v>
      </c>
      <c r="L499" t="str">
        <f>_xlfn.XLOOKUP(healthcare_messy_data5[[#This Row],[Patient Id]],cleaned_medical!A499:A1498, cleaned_medical!B499:B1498)</f>
        <v>Lifestyle Modification</v>
      </c>
      <c r="M499" s="3">
        <f>_xlfn.XLOOKUP(healthcare_messy_data5[[#This Row],[Patient Id]],cleaned_medical!A499:A1498,cleaned_medical!C499:C1498)</f>
        <v>43549</v>
      </c>
      <c r="N499" t="str">
        <f>_xlfn.XLOOKUP(healthcare_messy_data5[[#This Row],[Patient Id]],cleaned_medical!A499:A1498, cleaned_medical!D499:D1498)</f>
        <v>Dr. Johnson</v>
      </c>
      <c r="O499" s="7">
        <f>_xlfn.XLOOKUP(healthcare_messy_data5[[#This Row],[Patient Id]], cleaned_medical!A499:A1498, cleaned_medical!E499:E1498)</f>
        <v>134.22999999999999</v>
      </c>
      <c r="P499" t="s">
        <v>1167</v>
      </c>
      <c r="Q499" s="3">
        <v>43800</v>
      </c>
      <c r="R499" s="7">
        <v>490.6</v>
      </c>
      <c r="S499" t="s">
        <v>1197</v>
      </c>
      <c r="T499" s="5" t="s">
        <v>1200</v>
      </c>
    </row>
    <row r="500" spans="2:20" x14ac:dyDescent="0.3">
      <c r="B500" t="s">
        <v>651</v>
      </c>
      <c r="C500" t="s">
        <v>134</v>
      </c>
      <c r="D500" s="2">
        <v>25</v>
      </c>
      <c r="E500" s="2" t="s">
        <v>1259</v>
      </c>
      <c r="F500" t="s">
        <v>15</v>
      </c>
      <c r="G500" t="s">
        <v>1272</v>
      </c>
      <c r="H500" t="s">
        <v>1272</v>
      </c>
      <c r="I500" s="3">
        <v>43549</v>
      </c>
      <c r="J500" t="s">
        <v>17</v>
      </c>
      <c r="K500">
        <v>160</v>
      </c>
      <c r="L500" t="str">
        <f>_xlfn.XLOOKUP(healthcare_messy_data5[[#This Row],[Patient Id]],cleaned_medical!A500:A1499, cleaned_medical!B500:B1499)</f>
        <v>Physiotherapy</v>
      </c>
      <c r="M500" s="3">
        <f>_xlfn.XLOOKUP(healthcare_messy_data5[[#This Row],[Patient Id]],cleaned_medical!A500:A1499,cleaned_medical!C500:C1499)</f>
        <v>43195</v>
      </c>
      <c r="N500" t="str">
        <f>_xlfn.XLOOKUP(healthcare_messy_data5[[#This Row],[Patient Id]],cleaned_medical!A500:A1499, cleaned_medical!D500:D1499)</f>
        <v>Dr. Brown</v>
      </c>
      <c r="O500" s="7">
        <f>_xlfn.XLOOKUP(healthcare_messy_data5[[#This Row],[Patient Id]], cleaned_medical!A500:A1499, cleaned_medical!E500:E1499)</f>
        <v>139.9</v>
      </c>
      <c r="P500" t="s">
        <v>1167</v>
      </c>
      <c r="Q500" s="3">
        <v>43549</v>
      </c>
      <c r="R500" s="7">
        <v>410.43</v>
      </c>
      <c r="S500" t="s">
        <v>1197</v>
      </c>
      <c r="T500" s="5" t="s">
        <v>1194</v>
      </c>
    </row>
    <row r="501" spans="2:20" x14ac:dyDescent="0.3">
      <c r="B501" t="s">
        <v>652</v>
      </c>
      <c r="C501" t="s">
        <v>130</v>
      </c>
      <c r="D501" s="2">
        <v>40</v>
      </c>
      <c r="E501" s="2" t="s">
        <v>1260</v>
      </c>
      <c r="F501" t="s">
        <v>15</v>
      </c>
      <c r="G501" t="s">
        <v>1272</v>
      </c>
      <c r="H501" t="s">
        <v>1156</v>
      </c>
      <c r="I501" s="3">
        <v>43195</v>
      </c>
      <c r="J501" t="s">
        <v>12</v>
      </c>
      <c r="K501">
        <v>146</v>
      </c>
      <c r="L501" t="str">
        <f>_xlfn.XLOOKUP(healthcare_messy_data5[[#This Row],[Patient Id]],cleaned_medical!A501:A1500, cleaned_medical!B501:B1500)</f>
        <v>Physiotherapy</v>
      </c>
      <c r="M501" s="3">
        <f>_xlfn.XLOOKUP(healthcare_messy_data5[[#This Row],[Patient Id]],cleaned_medical!A501:A1500,cleaned_medical!C501:C1500)</f>
        <v>43845</v>
      </c>
      <c r="N501" t="str">
        <f>_xlfn.XLOOKUP(healthcare_messy_data5[[#This Row],[Patient Id]],cleaned_medical!A501:A1500, cleaned_medical!D501:D1500)</f>
        <v>Dr. Lee</v>
      </c>
      <c r="O501" s="7">
        <f>_xlfn.XLOOKUP(healthcare_messy_data5[[#This Row],[Patient Id]], cleaned_medical!A501:A1500, cleaned_medical!E501:E1500)</f>
        <v>154.63999999999999</v>
      </c>
      <c r="P501" t="s">
        <v>1193</v>
      </c>
      <c r="Q501" s="3">
        <v>43195</v>
      </c>
      <c r="R501" s="7">
        <v>141.99</v>
      </c>
      <c r="S501" t="s">
        <v>1195</v>
      </c>
      <c r="T501" s="5" t="s">
        <v>1194</v>
      </c>
    </row>
    <row r="502" spans="2:20" x14ac:dyDescent="0.3">
      <c r="B502" t="s">
        <v>653</v>
      </c>
      <c r="C502" t="s">
        <v>134</v>
      </c>
      <c r="D502" s="2">
        <v>46</v>
      </c>
      <c r="E502" s="2" t="s">
        <v>1260</v>
      </c>
      <c r="F502" t="s">
        <v>15</v>
      </c>
      <c r="G502" t="s">
        <v>1272</v>
      </c>
      <c r="H502" t="s">
        <v>1156</v>
      </c>
      <c r="I502" s="3">
        <v>43845</v>
      </c>
      <c r="J502" t="s">
        <v>1153</v>
      </c>
      <c r="K502">
        <v>146</v>
      </c>
      <c r="L502" t="str">
        <f>_xlfn.XLOOKUP(healthcare_messy_data5[[#This Row],[Patient Id]],cleaned_medical!A502:A1501, cleaned_medical!B502:B1501)</f>
        <v>Lifestyle Modification</v>
      </c>
      <c r="M502" s="3">
        <f>_xlfn.XLOOKUP(healthcare_messy_data5[[#This Row],[Patient Id]],cleaned_medical!A502:A1501,cleaned_medical!C502:C1501)</f>
        <v>43800</v>
      </c>
      <c r="N502" t="str">
        <f>_xlfn.XLOOKUP(healthcare_messy_data5[[#This Row],[Patient Id]],cleaned_medical!A502:A1501, cleaned_medical!D502:D1501)</f>
        <v>Dr. Smith</v>
      </c>
      <c r="O502" s="7">
        <f>_xlfn.XLOOKUP(healthcare_messy_data5[[#This Row],[Patient Id]], cleaned_medical!A502:A1501, cleaned_medical!E502:E1501)</f>
        <v>88.06</v>
      </c>
      <c r="P502" t="s">
        <v>1198</v>
      </c>
      <c r="Q502" s="3">
        <v>43845</v>
      </c>
      <c r="R502" s="7">
        <v>433.51</v>
      </c>
      <c r="S502" t="s">
        <v>1197</v>
      </c>
      <c r="T502" s="5" t="s">
        <v>1199</v>
      </c>
    </row>
    <row r="503" spans="2:20" x14ac:dyDescent="0.3">
      <c r="B503" t="s">
        <v>654</v>
      </c>
      <c r="C503" t="s">
        <v>9</v>
      </c>
      <c r="D503" s="2">
        <v>40</v>
      </c>
      <c r="E503" s="2" t="s">
        <v>1260</v>
      </c>
      <c r="F503" t="s">
        <v>10</v>
      </c>
      <c r="G503" t="s">
        <v>27</v>
      </c>
      <c r="H503" t="s">
        <v>1272</v>
      </c>
      <c r="I503" s="3">
        <v>43800</v>
      </c>
      <c r="J503" t="s">
        <v>40</v>
      </c>
      <c r="K503">
        <v>200</v>
      </c>
      <c r="L503" t="str">
        <f>_xlfn.XLOOKUP(healthcare_messy_data5[[#This Row],[Patient Id]],cleaned_medical!A503:A1502, cleaned_medical!B503:B1502)</f>
        <v>Lifestyle Modification</v>
      </c>
      <c r="M503" s="3">
        <f>_xlfn.XLOOKUP(healthcare_messy_data5[[#This Row],[Patient Id]],cleaned_medical!A503:A1502,cleaned_medical!C503:C1502)</f>
        <v>43800</v>
      </c>
      <c r="N503" t="str">
        <f>_xlfn.XLOOKUP(healthcare_messy_data5[[#This Row],[Patient Id]],cleaned_medical!A503:A1502, cleaned_medical!D503:D1502)</f>
        <v>Dr. Williams</v>
      </c>
      <c r="O503" s="7">
        <f>_xlfn.XLOOKUP(healthcare_messy_data5[[#This Row],[Patient Id]], cleaned_medical!A503:A1502, cleaned_medical!E503:E1502)</f>
        <v>142.16999999999999</v>
      </c>
      <c r="P503" t="s">
        <v>1202</v>
      </c>
      <c r="Q503" s="3">
        <v>43800</v>
      </c>
      <c r="R503" s="7">
        <v>160.91999999999999</v>
      </c>
      <c r="S503" t="s">
        <v>1197</v>
      </c>
      <c r="T503" s="5" t="s">
        <v>1191</v>
      </c>
    </row>
    <row r="504" spans="2:20" x14ac:dyDescent="0.3">
      <c r="B504" t="s">
        <v>655</v>
      </c>
      <c r="C504" t="s">
        <v>9</v>
      </c>
      <c r="D504" s="2">
        <v>25</v>
      </c>
      <c r="E504" s="2" t="s">
        <v>1259</v>
      </c>
      <c r="F504" t="s">
        <v>15</v>
      </c>
      <c r="G504" t="s">
        <v>1272</v>
      </c>
      <c r="H504" t="s">
        <v>1272</v>
      </c>
      <c r="I504" s="3">
        <v>43800</v>
      </c>
      <c r="J504" t="s">
        <v>40</v>
      </c>
      <c r="K504">
        <v>146</v>
      </c>
      <c r="L504" t="str">
        <f>_xlfn.XLOOKUP(healthcare_messy_data5[[#This Row],[Patient Id]],cleaned_medical!A504:A1503, cleaned_medical!B504:B1503)</f>
        <v>Physiotherapy</v>
      </c>
      <c r="M504" s="3">
        <f>_xlfn.XLOOKUP(healthcare_messy_data5[[#This Row],[Patient Id]],cleaned_medical!A504:A1503,cleaned_medical!C504:C1503)</f>
        <v>43195</v>
      </c>
      <c r="N504" t="str">
        <f>_xlfn.XLOOKUP(healthcare_messy_data5[[#This Row],[Patient Id]],cleaned_medical!A504:A1503, cleaned_medical!D504:D1503)</f>
        <v>Dr. Patel</v>
      </c>
      <c r="O504" s="7">
        <f>_xlfn.XLOOKUP(healthcare_messy_data5[[#This Row],[Patient Id]], cleaned_medical!A504:A1503, cleaned_medical!E504:E1503)</f>
        <v>87.78</v>
      </c>
      <c r="P504" t="s">
        <v>1167</v>
      </c>
      <c r="Q504" s="3">
        <v>43800</v>
      </c>
      <c r="R504" s="7">
        <v>321.08</v>
      </c>
      <c r="S504" t="s">
        <v>1197</v>
      </c>
      <c r="T504" s="5" t="s">
        <v>1194</v>
      </c>
    </row>
    <row r="505" spans="2:20" x14ac:dyDescent="0.3">
      <c r="B505" t="s">
        <v>656</v>
      </c>
      <c r="C505" t="s">
        <v>126</v>
      </c>
      <c r="D505" s="2">
        <v>25</v>
      </c>
      <c r="E505" s="2" t="s">
        <v>1259</v>
      </c>
      <c r="F505" t="s">
        <v>10</v>
      </c>
      <c r="G505" t="s">
        <v>11</v>
      </c>
      <c r="H505" t="s">
        <v>1155</v>
      </c>
      <c r="I505" s="3">
        <v>43195</v>
      </c>
      <c r="J505" t="s">
        <v>21</v>
      </c>
      <c r="K505">
        <v>146</v>
      </c>
      <c r="L505" t="str">
        <f>_xlfn.XLOOKUP(healthcare_messy_data5[[#This Row],[Patient Id]],cleaned_medical!A505:A1504, cleaned_medical!B505:B1504)</f>
        <v>Dietary Changes</v>
      </c>
      <c r="M505" s="3">
        <f>_xlfn.XLOOKUP(healthcare_messy_data5[[#This Row],[Patient Id]],cleaned_medical!A505:A1504,cleaned_medical!C505:C1504)</f>
        <v>43845</v>
      </c>
      <c r="N505" t="str">
        <f>_xlfn.XLOOKUP(healthcare_messy_data5[[#This Row],[Patient Id]],cleaned_medical!A505:A1504, cleaned_medical!D505:D1504)</f>
        <v>Dr. Johnson</v>
      </c>
      <c r="O505" s="7">
        <f>_xlfn.XLOOKUP(healthcare_messy_data5[[#This Row],[Patient Id]], cleaned_medical!A505:A1504, cleaned_medical!E505:E1504)</f>
        <v>124.26</v>
      </c>
      <c r="P505" t="s">
        <v>1202</v>
      </c>
      <c r="Q505" s="3">
        <v>43195</v>
      </c>
      <c r="R505" s="7">
        <v>371.34</v>
      </c>
      <c r="S505" t="s">
        <v>1192</v>
      </c>
      <c r="T505" s="5" t="s">
        <v>1199</v>
      </c>
    </row>
    <row r="506" spans="2:20" x14ac:dyDescent="0.3">
      <c r="B506" t="s">
        <v>657</v>
      </c>
      <c r="C506" t="s">
        <v>134</v>
      </c>
      <c r="D506" s="2">
        <v>60</v>
      </c>
      <c r="E506" s="2" t="s">
        <v>1262</v>
      </c>
      <c r="F506" t="s">
        <v>15</v>
      </c>
      <c r="G506" t="s">
        <v>11</v>
      </c>
      <c r="H506" t="s">
        <v>1272</v>
      </c>
      <c r="I506" s="3">
        <v>43845</v>
      </c>
      <c r="J506" t="s">
        <v>40</v>
      </c>
      <c r="K506">
        <v>160</v>
      </c>
      <c r="L506" t="str">
        <f>_xlfn.XLOOKUP(healthcare_messy_data5[[#This Row],[Patient Id]],cleaned_medical!A506:A1505, cleaned_medical!B506:B1505)</f>
        <v>Lifestyle Modification</v>
      </c>
      <c r="M506" s="3">
        <f>_xlfn.XLOOKUP(healthcare_messy_data5[[#This Row],[Patient Id]],cleaned_medical!A506:A1505,cleaned_medical!C506:C1505)</f>
        <v>43845</v>
      </c>
      <c r="N506" t="str">
        <f>_xlfn.XLOOKUP(healthcare_messy_data5[[#This Row],[Patient Id]],cleaned_medical!A506:A1505, cleaned_medical!D506:D1505)</f>
        <v>Dr. Brown</v>
      </c>
      <c r="O506" s="7">
        <f>_xlfn.XLOOKUP(healthcare_messy_data5[[#This Row],[Patient Id]], cleaned_medical!A506:A1505, cleaned_medical!E506:E1505)</f>
        <v>24.9</v>
      </c>
      <c r="P506" t="s">
        <v>1196</v>
      </c>
      <c r="Q506" s="3">
        <v>43845</v>
      </c>
      <c r="R506" s="7">
        <v>349.47</v>
      </c>
      <c r="S506" t="s">
        <v>1195</v>
      </c>
      <c r="T506" s="5" t="s">
        <v>1194</v>
      </c>
    </row>
    <row r="507" spans="2:20" x14ac:dyDescent="0.3">
      <c r="B507" t="s">
        <v>658</v>
      </c>
      <c r="C507" t="s">
        <v>132</v>
      </c>
      <c r="D507" s="2">
        <v>35</v>
      </c>
      <c r="E507" s="2" t="s">
        <v>1261</v>
      </c>
      <c r="F507" t="s">
        <v>10</v>
      </c>
      <c r="G507" t="s">
        <v>27</v>
      </c>
      <c r="H507" t="s">
        <v>1157</v>
      </c>
      <c r="I507" s="3">
        <v>43845</v>
      </c>
      <c r="J507" t="s">
        <v>21</v>
      </c>
      <c r="K507">
        <v>220</v>
      </c>
      <c r="L507" t="str">
        <f>_xlfn.XLOOKUP(healthcare_messy_data5[[#This Row],[Patient Id]],cleaned_medical!A507:A1506, cleaned_medical!B507:B1506)</f>
        <v>Dietary Changes</v>
      </c>
      <c r="M507" s="3">
        <f>_xlfn.XLOOKUP(healthcare_messy_data5[[#This Row],[Patient Id]],cleaned_medical!A507:A1506,cleaned_medical!C507:C1506)</f>
        <v>43195</v>
      </c>
      <c r="N507" t="str">
        <f>_xlfn.XLOOKUP(healthcare_messy_data5[[#This Row],[Patient Id]],cleaned_medical!A507:A1506, cleaned_medical!D507:D1506)</f>
        <v>Dr. Lee</v>
      </c>
      <c r="O507" s="7">
        <f>_xlfn.XLOOKUP(healthcare_messy_data5[[#This Row],[Patient Id]], cleaned_medical!A507:A1506, cleaned_medical!E507:E1506)</f>
        <v>38.43</v>
      </c>
      <c r="P507" t="s">
        <v>1167</v>
      </c>
      <c r="Q507" s="3">
        <v>43845</v>
      </c>
      <c r="R507" s="7">
        <v>61.56</v>
      </c>
      <c r="S507" t="s">
        <v>1195</v>
      </c>
      <c r="T507" s="5" t="s">
        <v>1200</v>
      </c>
    </row>
    <row r="508" spans="2:20" x14ac:dyDescent="0.3">
      <c r="B508" t="s">
        <v>659</v>
      </c>
      <c r="C508" t="s">
        <v>130</v>
      </c>
      <c r="D508" s="2">
        <v>35</v>
      </c>
      <c r="E508" s="2" t="s">
        <v>1261</v>
      </c>
      <c r="F508" t="s">
        <v>15</v>
      </c>
      <c r="G508" t="s">
        <v>27</v>
      </c>
      <c r="H508" t="s">
        <v>1156</v>
      </c>
      <c r="I508" s="3">
        <v>43195</v>
      </c>
      <c r="J508" t="s">
        <v>17</v>
      </c>
      <c r="K508">
        <v>220</v>
      </c>
      <c r="L508" t="str">
        <f>_xlfn.XLOOKUP(healthcare_messy_data5[[#This Row],[Patient Id]],cleaned_medical!A508:A1507, cleaned_medical!B508:B1507)</f>
        <v>Physiotherapy</v>
      </c>
      <c r="M508" s="3">
        <f>_xlfn.XLOOKUP(healthcare_messy_data5[[#This Row],[Patient Id]],cleaned_medical!A508:A1507,cleaned_medical!C508:C1507)</f>
        <v>43881</v>
      </c>
      <c r="N508" t="str">
        <f>_xlfn.XLOOKUP(healthcare_messy_data5[[#This Row],[Patient Id]],cleaned_medical!A508:A1507, cleaned_medical!D508:D1507)</f>
        <v>Dr. Johnson</v>
      </c>
      <c r="O508" s="7">
        <f>_xlfn.XLOOKUP(healthcare_messy_data5[[#This Row],[Patient Id]], cleaned_medical!A508:A1507, cleaned_medical!E508:E1507)</f>
        <v>156.09</v>
      </c>
      <c r="P508" t="s">
        <v>1167</v>
      </c>
      <c r="Q508" s="3">
        <v>43195</v>
      </c>
      <c r="R508" s="7">
        <v>370.09</v>
      </c>
      <c r="S508" t="s">
        <v>1197</v>
      </c>
      <c r="T508" s="5" t="s">
        <v>1191</v>
      </c>
    </row>
    <row r="509" spans="2:20" x14ac:dyDescent="0.3">
      <c r="B509" t="s">
        <v>660</v>
      </c>
      <c r="C509" t="s">
        <v>9</v>
      </c>
      <c r="D509" s="2">
        <v>40</v>
      </c>
      <c r="E509" s="2" t="s">
        <v>1260</v>
      </c>
      <c r="F509" t="s">
        <v>10</v>
      </c>
      <c r="G509" t="s">
        <v>1272</v>
      </c>
      <c r="H509" t="s">
        <v>1272</v>
      </c>
      <c r="I509" s="3">
        <v>43881</v>
      </c>
      <c r="J509" t="s">
        <v>17</v>
      </c>
      <c r="K509">
        <v>160</v>
      </c>
      <c r="L509" t="str">
        <f>_xlfn.XLOOKUP(healthcare_messy_data5[[#This Row],[Patient Id]],cleaned_medical!A509:A1508, cleaned_medical!B509:B1508)</f>
        <v>Blood pressure medication</v>
      </c>
      <c r="M509" s="3">
        <f>_xlfn.XLOOKUP(healthcare_messy_data5[[#This Row],[Patient Id]],cleaned_medical!A509:A1508,cleaned_medical!C509:C1508)</f>
        <v>43800</v>
      </c>
      <c r="N509" t="str">
        <f>_xlfn.XLOOKUP(healthcare_messy_data5[[#This Row],[Patient Id]],cleaned_medical!A509:A1508, cleaned_medical!D509:D1508)</f>
        <v>Dr. Smith</v>
      </c>
      <c r="O509" s="7">
        <f>_xlfn.XLOOKUP(healthcare_messy_data5[[#This Row],[Patient Id]], cleaned_medical!A509:A1508, cleaned_medical!E509:E1508)</f>
        <v>81.61</v>
      </c>
      <c r="P509" t="s">
        <v>1196</v>
      </c>
      <c r="Q509" s="3">
        <v>43881</v>
      </c>
      <c r="R509" s="7">
        <v>167.98</v>
      </c>
      <c r="S509" t="s">
        <v>1192</v>
      </c>
      <c r="T509" s="5" t="s">
        <v>1199</v>
      </c>
    </row>
    <row r="510" spans="2:20" x14ac:dyDescent="0.3">
      <c r="B510" t="s">
        <v>661</v>
      </c>
      <c r="C510" t="s">
        <v>126</v>
      </c>
      <c r="D510" s="2">
        <v>46</v>
      </c>
      <c r="E510" s="2" t="s">
        <v>1260</v>
      </c>
      <c r="F510" t="s">
        <v>10</v>
      </c>
      <c r="G510" t="s">
        <v>20</v>
      </c>
      <c r="H510" t="s">
        <v>1157</v>
      </c>
      <c r="I510" s="3">
        <v>43800</v>
      </c>
      <c r="J510" t="s">
        <v>17</v>
      </c>
      <c r="K510">
        <v>146</v>
      </c>
      <c r="L510" t="str">
        <f>_xlfn.XLOOKUP(healthcare_messy_data5[[#This Row],[Patient Id]],cleaned_medical!A510:A1509, cleaned_medical!B510:B1509)</f>
        <v>Surgery</v>
      </c>
      <c r="M510" s="3">
        <f>_xlfn.XLOOKUP(healthcare_messy_data5[[#This Row],[Patient Id]],cleaned_medical!A510:A1509,cleaned_medical!C510:C1509)</f>
        <v>43800</v>
      </c>
      <c r="N510" t="str">
        <f>_xlfn.XLOOKUP(healthcare_messy_data5[[#This Row],[Patient Id]],cleaned_medical!A510:A1509, cleaned_medical!D510:D1509)</f>
        <v>Dr. Patel</v>
      </c>
      <c r="O510" s="7">
        <f>_xlfn.XLOOKUP(healthcare_messy_data5[[#This Row],[Patient Id]], cleaned_medical!A510:A1509, cleaned_medical!E510:E1509)</f>
        <v>95.65</v>
      </c>
      <c r="P510" t="s">
        <v>1196</v>
      </c>
      <c r="Q510" s="3">
        <v>43800</v>
      </c>
      <c r="R510" s="7">
        <v>75</v>
      </c>
      <c r="S510" t="s">
        <v>1197</v>
      </c>
      <c r="T510" s="5" t="s">
        <v>1194</v>
      </c>
    </row>
    <row r="511" spans="2:20" x14ac:dyDescent="0.3">
      <c r="B511" t="s">
        <v>662</v>
      </c>
      <c r="C511" t="s">
        <v>134</v>
      </c>
      <c r="D511" s="2">
        <v>70</v>
      </c>
      <c r="E511" s="2" t="s">
        <v>1262</v>
      </c>
      <c r="F511" t="s">
        <v>15</v>
      </c>
      <c r="G511" t="s">
        <v>27</v>
      </c>
      <c r="H511" t="s">
        <v>1157</v>
      </c>
      <c r="I511" s="3">
        <v>43800</v>
      </c>
      <c r="J511" t="s">
        <v>12</v>
      </c>
      <c r="K511">
        <v>160</v>
      </c>
      <c r="L511" t="str">
        <f>_xlfn.XLOOKUP(healthcare_messy_data5[[#This Row],[Patient Id]],cleaned_medical!A511:A1510, cleaned_medical!B511:B1510)</f>
        <v>Dietary Changes</v>
      </c>
      <c r="M511" s="3">
        <f>_xlfn.XLOOKUP(healthcare_messy_data5[[#This Row],[Patient Id]],cleaned_medical!A511:A1510,cleaned_medical!C511:C1510)</f>
        <v>43549</v>
      </c>
      <c r="N511" t="str">
        <f>_xlfn.XLOOKUP(healthcare_messy_data5[[#This Row],[Patient Id]],cleaned_medical!A511:A1510, cleaned_medical!D511:D1510)</f>
        <v>Dr. Johnson</v>
      </c>
      <c r="O511" s="7">
        <f>_xlfn.XLOOKUP(healthcare_messy_data5[[#This Row],[Patient Id]], cleaned_medical!A511:A1510, cleaned_medical!E511:E1510)</f>
        <v>110.03</v>
      </c>
      <c r="P511" t="s">
        <v>1202</v>
      </c>
      <c r="Q511" s="3">
        <v>43800</v>
      </c>
      <c r="R511" s="7">
        <v>428.2</v>
      </c>
      <c r="S511" t="s">
        <v>1197</v>
      </c>
      <c r="T511" s="5" t="s">
        <v>1199</v>
      </c>
    </row>
    <row r="512" spans="2:20" x14ac:dyDescent="0.3">
      <c r="B512" t="s">
        <v>663</v>
      </c>
      <c r="C512" t="s">
        <v>130</v>
      </c>
      <c r="D512" s="2">
        <v>35</v>
      </c>
      <c r="E512" s="2" t="s">
        <v>1261</v>
      </c>
      <c r="F512" t="s">
        <v>10</v>
      </c>
      <c r="G512" t="s">
        <v>16</v>
      </c>
      <c r="H512" t="s">
        <v>1157</v>
      </c>
      <c r="I512" s="3">
        <v>43549</v>
      </c>
      <c r="J512" t="s">
        <v>12</v>
      </c>
      <c r="K512">
        <v>200</v>
      </c>
      <c r="L512" t="str">
        <f>_xlfn.XLOOKUP(healthcare_messy_data5[[#This Row],[Patient Id]],cleaned_medical!A512:A1511, cleaned_medical!B512:B1511)</f>
        <v>Surgery</v>
      </c>
      <c r="M512" s="3">
        <f>_xlfn.XLOOKUP(healthcare_messy_data5[[#This Row],[Patient Id]],cleaned_medical!A512:A1511,cleaned_medical!C512:C1511)</f>
        <v>43195</v>
      </c>
      <c r="N512" t="str">
        <f>_xlfn.XLOOKUP(healthcare_messy_data5[[#This Row],[Patient Id]],cleaned_medical!A512:A1511, cleaned_medical!D512:D1511)</f>
        <v>Dr. Williams</v>
      </c>
      <c r="O512" s="7">
        <f>_xlfn.XLOOKUP(healthcare_messy_data5[[#This Row],[Patient Id]], cleaned_medical!A512:A1511, cleaned_medical!E512:E1511)</f>
        <v>179.45</v>
      </c>
      <c r="P512" t="s">
        <v>1198</v>
      </c>
      <c r="Q512" s="3">
        <v>43549</v>
      </c>
      <c r="R512" s="7">
        <v>375.06</v>
      </c>
      <c r="S512" t="s">
        <v>1197</v>
      </c>
      <c r="T512" s="5" t="s">
        <v>1199</v>
      </c>
    </row>
    <row r="513" spans="2:20" x14ac:dyDescent="0.3">
      <c r="B513" t="s">
        <v>664</v>
      </c>
      <c r="C513" t="s">
        <v>134</v>
      </c>
      <c r="D513" s="2">
        <v>60</v>
      </c>
      <c r="E513" s="2" t="s">
        <v>1262</v>
      </c>
      <c r="F513" t="s">
        <v>10</v>
      </c>
      <c r="G513" t="s">
        <v>11</v>
      </c>
      <c r="H513" t="s">
        <v>1157</v>
      </c>
      <c r="I513" s="3">
        <v>43195</v>
      </c>
      <c r="J513" t="s">
        <v>21</v>
      </c>
      <c r="K513">
        <v>220</v>
      </c>
      <c r="L513" t="str">
        <f>_xlfn.XLOOKUP(healthcare_messy_data5[[#This Row],[Patient Id]],cleaned_medical!A513:A1512, cleaned_medical!B513:B1512)</f>
        <v>Counseling</v>
      </c>
      <c r="M513" s="3">
        <f>_xlfn.XLOOKUP(healthcare_messy_data5[[#This Row],[Patient Id]],cleaned_medical!A513:A1512,cleaned_medical!C513:C1512)</f>
        <v>43549</v>
      </c>
      <c r="N513" t="str">
        <f>_xlfn.XLOOKUP(healthcare_messy_data5[[#This Row],[Patient Id]],cleaned_medical!A513:A1512, cleaned_medical!D513:D1512)</f>
        <v>Dr. Patel</v>
      </c>
      <c r="O513" s="7">
        <f>_xlfn.XLOOKUP(healthcare_messy_data5[[#This Row],[Patient Id]], cleaned_medical!A513:A1512, cleaned_medical!E513:E1512)</f>
        <v>144.44999999999999</v>
      </c>
      <c r="P513" t="s">
        <v>1202</v>
      </c>
      <c r="Q513" s="3">
        <v>43195</v>
      </c>
      <c r="R513" s="7">
        <v>472.05</v>
      </c>
      <c r="S513" t="s">
        <v>1197</v>
      </c>
      <c r="T513" s="5" t="s">
        <v>1200</v>
      </c>
    </row>
    <row r="514" spans="2:20" x14ac:dyDescent="0.3">
      <c r="B514" t="s">
        <v>665</v>
      </c>
      <c r="C514" t="s">
        <v>9</v>
      </c>
      <c r="D514" s="2">
        <v>40</v>
      </c>
      <c r="E514" s="2" t="s">
        <v>1260</v>
      </c>
      <c r="F514" t="s">
        <v>10</v>
      </c>
      <c r="G514" t="s">
        <v>16</v>
      </c>
      <c r="H514" t="s">
        <v>1155</v>
      </c>
      <c r="I514" s="3">
        <v>43549</v>
      </c>
      <c r="J514" t="s">
        <v>40</v>
      </c>
      <c r="K514">
        <v>180</v>
      </c>
      <c r="L514" t="str">
        <f>_xlfn.XLOOKUP(healthcare_messy_data5[[#This Row],[Patient Id]],cleaned_medical!A514:A1513, cleaned_medical!B514:B1513)</f>
        <v>Lifestyle Modification</v>
      </c>
      <c r="M514" s="3">
        <f>_xlfn.XLOOKUP(healthcare_messy_data5[[#This Row],[Patient Id]],cleaned_medical!A514:A1513,cleaned_medical!C514:C1513)</f>
        <v>43549</v>
      </c>
      <c r="N514" t="str">
        <f>_xlfn.XLOOKUP(healthcare_messy_data5[[#This Row],[Patient Id]],cleaned_medical!A514:A1513, cleaned_medical!D514:D1513)</f>
        <v>Dr. Patel</v>
      </c>
      <c r="O514" s="7">
        <f>_xlfn.XLOOKUP(healthcare_messy_data5[[#This Row],[Patient Id]], cleaned_medical!A514:A1513, cleaned_medical!E514:E1513)</f>
        <v>198.48</v>
      </c>
      <c r="P514" t="s">
        <v>1198</v>
      </c>
      <c r="Q514" s="3">
        <v>43549</v>
      </c>
      <c r="R514" s="7">
        <v>385.55</v>
      </c>
      <c r="S514" t="s">
        <v>1197</v>
      </c>
      <c r="T514" s="5" t="s">
        <v>1199</v>
      </c>
    </row>
    <row r="515" spans="2:20" x14ac:dyDescent="0.3">
      <c r="B515" t="s">
        <v>666</v>
      </c>
      <c r="C515" t="s">
        <v>14</v>
      </c>
      <c r="D515" s="2">
        <v>40</v>
      </c>
      <c r="E515" s="2" t="s">
        <v>1260</v>
      </c>
      <c r="F515" t="s">
        <v>15</v>
      </c>
      <c r="G515" t="s">
        <v>11</v>
      </c>
      <c r="H515" t="s">
        <v>1157</v>
      </c>
      <c r="I515" s="3">
        <v>43549</v>
      </c>
      <c r="J515" t="s">
        <v>40</v>
      </c>
      <c r="K515">
        <v>200</v>
      </c>
      <c r="L515" t="str">
        <f>_xlfn.XLOOKUP(healthcare_messy_data5[[#This Row],[Patient Id]],cleaned_medical!A515:A1514, cleaned_medical!B515:B1514)</f>
        <v>Dietary Changes</v>
      </c>
      <c r="M515" s="3">
        <f>_xlfn.XLOOKUP(healthcare_messy_data5[[#This Row],[Patient Id]],cleaned_medical!A515:A1514,cleaned_medical!C515:C1514)</f>
        <v>43845</v>
      </c>
      <c r="N515" t="str">
        <f>_xlfn.XLOOKUP(healthcare_messy_data5[[#This Row],[Patient Id]],cleaned_medical!A515:A1514, cleaned_medical!D515:D1514)</f>
        <v>Dr. Johnson</v>
      </c>
      <c r="O515" s="7">
        <f>_xlfn.XLOOKUP(healthcare_messy_data5[[#This Row],[Patient Id]], cleaned_medical!A515:A1514, cleaned_medical!E515:E1514)</f>
        <v>44.22</v>
      </c>
      <c r="P515" t="s">
        <v>1201</v>
      </c>
      <c r="Q515" s="3">
        <v>43549</v>
      </c>
      <c r="R515" s="7">
        <v>93.72</v>
      </c>
      <c r="S515" t="s">
        <v>1192</v>
      </c>
      <c r="T515" s="5" t="s">
        <v>1194</v>
      </c>
    </row>
    <row r="516" spans="2:20" x14ac:dyDescent="0.3">
      <c r="B516" t="s">
        <v>667</v>
      </c>
      <c r="C516" t="s">
        <v>19</v>
      </c>
      <c r="D516" s="2">
        <v>70</v>
      </c>
      <c r="E516" s="2" t="s">
        <v>1262</v>
      </c>
      <c r="F516" t="s">
        <v>15</v>
      </c>
      <c r="G516" t="s">
        <v>11</v>
      </c>
      <c r="H516" t="s">
        <v>1155</v>
      </c>
      <c r="I516" s="3">
        <v>43845</v>
      </c>
      <c r="J516" t="s">
        <v>17</v>
      </c>
      <c r="K516">
        <v>200</v>
      </c>
      <c r="L516" t="str">
        <f>_xlfn.XLOOKUP(healthcare_messy_data5[[#This Row],[Patient Id]],cleaned_medical!A516:A1515, cleaned_medical!B516:B1515)</f>
        <v>Dietary Changes</v>
      </c>
      <c r="M516" s="3">
        <f>_xlfn.XLOOKUP(healthcare_messy_data5[[#This Row],[Patient Id]],cleaned_medical!A516:A1515,cleaned_medical!C516:C1515)</f>
        <v>43800</v>
      </c>
      <c r="N516" t="str">
        <f>_xlfn.XLOOKUP(healthcare_messy_data5[[#This Row],[Patient Id]],cleaned_medical!A516:A1515, cleaned_medical!D516:D1515)</f>
        <v>Dr. Brown</v>
      </c>
      <c r="O516" s="7">
        <f>_xlfn.XLOOKUP(healthcare_messy_data5[[#This Row],[Patient Id]], cleaned_medical!A516:A1515, cleaned_medical!E516:E1515)</f>
        <v>37.32</v>
      </c>
      <c r="P516" t="s">
        <v>1201</v>
      </c>
      <c r="Q516" s="3">
        <v>43845</v>
      </c>
      <c r="R516" s="7">
        <v>98.4</v>
      </c>
      <c r="S516" t="s">
        <v>1197</v>
      </c>
      <c r="T516" s="5" t="s">
        <v>1194</v>
      </c>
    </row>
    <row r="517" spans="2:20" x14ac:dyDescent="0.3">
      <c r="B517" t="s">
        <v>668</v>
      </c>
      <c r="C517" t="s">
        <v>1222</v>
      </c>
      <c r="D517" s="2">
        <v>60</v>
      </c>
      <c r="E517" s="2" t="s">
        <v>1262</v>
      </c>
      <c r="F517" t="s">
        <v>10</v>
      </c>
      <c r="G517" t="s">
        <v>27</v>
      </c>
      <c r="H517" t="s">
        <v>1155</v>
      </c>
      <c r="I517" s="3">
        <v>43800</v>
      </c>
      <c r="J517" t="s">
        <v>1153</v>
      </c>
      <c r="K517">
        <v>160</v>
      </c>
      <c r="L517" t="str">
        <f>_xlfn.XLOOKUP(healthcare_messy_data5[[#This Row],[Patient Id]],cleaned_medical!A517:A1516, cleaned_medical!B517:B1516)</f>
        <v>Lifestyle Modification</v>
      </c>
      <c r="M517" s="3">
        <f>_xlfn.XLOOKUP(healthcare_messy_data5[[#This Row],[Patient Id]],cleaned_medical!A517:A1516,cleaned_medical!C517:C1516)</f>
        <v>43549</v>
      </c>
      <c r="N517" t="str">
        <f>_xlfn.XLOOKUP(healthcare_messy_data5[[#This Row],[Patient Id]],cleaned_medical!A517:A1516, cleaned_medical!D517:D1516)</f>
        <v>Dr. Brown</v>
      </c>
      <c r="O517" s="7">
        <f>_xlfn.XLOOKUP(healthcare_messy_data5[[#This Row],[Patient Id]], cleaned_medical!A517:A1516, cleaned_medical!E517:E1516)</f>
        <v>84.15</v>
      </c>
      <c r="P517" t="s">
        <v>1202</v>
      </c>
      <c r="Q517" s="3">
        <v>43800</v>
      </c>
      <c r="R517" s="7">
        <v>421.41</v>
      </c>
      <c r="S517" t="s">
        <v>1197</v>
      </c>
      <c r="T517" s="5" t="s">
        <v>1194</v>
      </c>
    </row>
    <row r="518" spans="2:20" x14ac:dyDescent="0.3">
      <c r="B518" t="s">
        <v>669</v>
      </c>
      <c r="C518" t="s">
        <v>24</v>
      </c>
      <c r="D518" s="2">
        <v>46</v>
      </c>
      <c r="E518" s="2" t="s">
        <v>1260</v>
      </c>
      <c r="F518" t="s">
        <v>10</v>
      </c>
      <c r="G518" t="s">
        <v>27</v>
      </c>
      <c r="H518" t="s">
        <v>1157</v>
      </c>
      <c r="I518" s="3">
        <v>43549</v>
      </c>
      <c r="J518" t="s">
        <v>12</v>
      </c>
      <c r="K518">
        <v>146</v>
      </c>
      <c r="L518" t="str">
        <f>_xlfn.XLOOKUP(healthcare_messy_data5[[#This Row],[Patient Id]],cleaned_medical!A518:A1517, cleaned_medical!B518:B1517)</f>
        <v>Cast application</v>
      </c>
      <c r="M518" s="3">
        <f>_xlfn.XLOOKUP(healthcare_messy_data5[[#This Row],[Patient Id]],cleaned_medical!A518:A1517,cleaned_medical!C518:C1517)</f>
        <v>43845</v>
      </c>
      <c r="N518" t="str">
        <f>_xlfn.XLOOKUP(healthcare_messy_data5[[#This Row],[Patient Id]],cleaned_medical!A518:A1517, cleaned_medical!D518:D1517)</f>
        <v>Dr. Brown</v>
      </c>
      <c r="O518" s="7">
        <f>_xlfn.XLOOKUP(healthcare_messy_data5[[#This Row],[Patient Id]], cleaned_medical!A518:A1517, cleaned_medical!E518:E1517)</f>
        <v>120.5</v>
      </c>
      <c r="P518" t="s">
        <v>1196</v>
      </c>
      <c r="Q518" s="3">
        <v>43549</v>
      </c>
      <c r="R518" s="7">
        <v>498.29</v>
      </c>
      <c r="S518" t="s">
        <v>1197</v>
      </c>
      <c r="T518" s="5" t="s">
        <v>1194</v>
      </c>
    </row>
    <row r="519" spans="2:20" x14ac:dyDescent="0.3">
      <c r="B519" t="s">
        <v>670</v>
      </c>
      <c r="C519" t="s">
        <v>26</v>
      </c>
      <c r="D519" s="2">
        <v>60</v>
      </c>
      <c r="E519" s="2" t="s">
        <v>1262</v>
      </c>
      <c r="F519" t="s">
        <v>15</v>
      </c>
      <c r="G519" t="s">
        <v>16</v>
      </c>
      <c r="H519" t="s">
        <v>1156</v>
      </c>
      <c r="I519" s="3">
        <v>43845</v>
      </c>
      <c r="J519" t="s">
        <v>12</v>
      </c>
      <c r="K519">
        <v>220</v>
      </c>
      <c r="L519" t="str">
        <f>_xlfn.XLOOKUP(healthcare_messy_data5[[#This Row],[Patient Id]],cleaned_medical!A519:A1518, cleaned_medical!B519:B1518)</f>
        <v>Surgery</v>
      </c>
      <c r="M519" s="3">
        <f>_xlfn.XLOOKUP(healthcare_messy_data5[[#This Row],[Patient Id]],cleaned_medical!A519:A1518,cleaned_medical!C519:C1518)</f>
        <v>43195</v>
      </c>
      <c r="N519" t="str">
        <f>_xlfn.XLOOKUP(healthcare_messy_data5[[#This Row],[Patient Id]],cleaned_medical!A519:A1518, cleaned_medical!D519:D1518)</f>
        <v>Dr. Smith</v>
      </c>
      <c r="O519" s="7">
        <f>_xlfn.XLOOKUP(healthcare_messy_data5[[#This Row],[Patient Id]], cleaned_medical!A519:A1518, cleaned_medical!E519:E1518)</f>
        <v>44.73</v>
      </c>
      <c r="P519" t="s">
        <v>1201</v>
      </c>
      <c r="Q519" s="3">
        <v>43845</v>
      </c>
      <c r="R519" s="7">
        <v>58.48</v>
      </c>
      <c r="S519" t="s">
        <v>1197</v>
      </c>
      <c r="T519" s="5" t="s">
        <v>1200</v>
      </c>
    </row>
    <row r="520" spans="2:20" x14ac:dyDescent="0.3">
      <c r="B520" t="s">
        <v>671</v>
      </c>
      <c r="C520" t="s">
        <v>1223</v>
      </c>
      <c r="D520" s="2">
        <v>46</v>
      </c>
      <c r="E520" s="2" t="s">
        <v>1260</v>
      </c>
      <c r="F520" t="s">
        <v>15</v>
      </c>
      <c r="G520" t="s">
        <v>11</v>
      </c>
      <c r="H520" t="s">
        <v>1157</v>
      </c>
      <c r="I520" s="3">
        <v>43195</v>
      </c>
      <c r="J520" t="s">
        <v>17</v>
      </c>
      <c r="K520">
        <v>180</v>
      </c>
      <c r="L520" t="str">
        <f>_xlfn.XLOOKUP(healthcare_messy_data5[[#This Row],[Patient Id]],cleaned_medical!A520:A1519, cleaned_medical!B520:B1519)</f>
        <v>Medication</v>
      </c>
      <c r="M520" s="3">
        <f>_xlfn.XLOOKUP(healthcare_messy_data5[[#This Row],[Patient Id]],cleaned_medical!A520:A1519,cleaned_medical!C520:C1519)</f>
        <v>43549</v>
      </c>
      <c r="N520" t="str">
        <f>_xlfn.XLOOKUP(healthcare_messy_data5[[#This Row],[Patient Id]],cleaned_medical!A520:A1519, cleaned_medical!D520:D1519)</f>
        <v>Dr. Johnson</v>
      </c>
      <c r="O520" s="7">
        <f>_xlfn.XLOOKUP(healthcare_messy_data5[[#This Row],[Patient Id]], cleaned_medical!A520:A1519, cleaned_medical!E520:E1519)</f>
        <v>36.950000000000003</v>
      </c>
      <c r="P520" t="s">
        <v>1201</v>
      </c>
      <c r="Q520" s="3">
        <v>43195</v>
      </c>
      <c r="R520" s="7">
        <v>78.77</v>
      </c>
      <c r="S520" t="s">
        <v>1192</v>
      </c>
      <c r="T520" s="5" t="s">
        <v>1199</v>
      </c>
    </row>
    <row r="521" spans="2:20" x14ac:dyDescent="0.3">
      <c r="B521" t="s">
        <v>672</v>
      </c>
      <c r="C521" t="s">
        <v>30</v>
      </c>
      <c r="D521" s="2">
        <v>60</v>
      </c>
      <c r="E521" s="2" t="s">
        <v>1262</v>
      </c>
      <c r="F521" t="s">
        <v>10</v>
      </c>
      <c r="G521" t="s">
        <v>16</v>
      </c>
      <c r="H521" t="s">
        <v>1157</v>
      </c>
      <c r="I521" s="3">
        <v>43549</v>
      </c>
      <c r="J521" t="s">
        <v>12</v>
      </c>
      <c r="K521">
        <v>200</v>
      </c>
      <c r="L521" t="str">
        <f>_xlfn.XLOOKUP(healthcare_messy_data5[[#This Row],[Patient Id]],cleaned_medical!A521:A1520, cleaned_medical!B521:B1520)</f>
        <v>Surgery</v>
      </c>
      <c r="M521" s="3">
        <f>_xlfn.XLOOKUP(healthcare_messy_data5[[#This Row],[Patient Id]],cleaned_medical!A521:A1520,cleaned_medical!C521:C1520)</f>
        <v>43800</v>
      </c>
      <c r="N521" t="str">
        <f>_xlfn.XLOOKUP(healthcare_messy_data5[[#This Row],[Patient Id]],cleaned_medical!A521:A1520, cleaned_medical!D521:D1520)</f>
        <v>Dr. Johnson</v>
      </c>
      <c r="O521" s="7">
        <f>_xlfn.XLOOKUP(healthcare_messy_data5[[#This Row],[Patient Id]], cleaned_medical!A521:A1520, cleaned_medical!E521:E1520)</f>
        <v>41.13</v>
      </c>
      <c r="P521" t="s">
        <v>1198</v>
      </c>
      <c r="Q521" s="3">
        <v>43549</v>
      </c>
      <c r="R521" s="7">
        <v>108.36</v>
      </c>
      <c r="S521" t="s">
        <v>1197</v>
      </c>
      <c r="T521" s="5" t="s">
        <v>1199</v>
      </c>
    </row>
    <row r="522" spans="2:20" x14ac:dyDescent="0.3">
      <c r="B522" t="s">
        <v>673</v>
      </c>
      <c r="C522" t="s">
        <v>33</v>
      </c>
      <c r="D522" s="2">
        <v>60</v>
      </c>
      <c r="E522" s="2" t="s">
        <v>1262</v>
      </c>
      <c r="F522" t="s">
        <v>10</v>
      </c>
      <c r="G522" t="s">
        <v>20</v>
      </c>
      <c r="H522" t="s">
        <v>1157</v>
      </c>
      <c r="I522" s="3">
        <v>43800</v>
      </c>
      <c r="J522" t="s">
        <v>17</v>
      </c>
      <c r="K522">
        <v>180</v>
      </c>
      <c r="L522" t="str">
        <f>_xlfn.XLOOKUP(healthcare_messy_data5[[#This Row],[Patient Id]],cleaned_medical!A522:A1521, cleaned_medical!B522:B1521)</f>
        <v>Physiotherapy</v>
      </c>
      <c r="M522" s="3">
        <f>_xlfn.XLOOKUP(healthcare_messy_data5[[#This Row],[Patient Id]],cleaned_medical!A522:A1521,cleaned_medical!C522:C1521)</f>
        <v>43549</v>
      </c>
      <c r="N522" t="str">
        <f>_xlfn.XLOOKUP(healthcare_messy_data5[[#This Row],[Patient Id]],cleaned_medical!A522:A1521, cleaned_medical!D522:D1521)</f>
        <v>Dr. Johnson</v>
      </c>
      <c r="O522" s="7">
        <f>_xlfn.XLOOKUP(healthcare_messy_data5[[#This Row],[Patient Id]], cleaned_medical!A522:A1521, cleaned_medical!E522:E1521)</f>
        <v>154.91</v>
      </c>
      <c r="P522" t="s">
        <v>1202</v>
      </c>
      <c r="Q522" s="3">
        <v>43800</v>
      </c>
      <c r="R522" s="7">
        <v>92.72</v>
      </c>
      <c r="S522" t="s">
        <v>1192</v>
      </c>
      <c r="T522" s="5" t="s">
        <v>1191</v>
      </c>
    </row>
    <row r="523" spans="2:20" x14ac:dyDescent="0.3">
      <c r="B523" t="s">
        <v>674</v>
      </c>
      <c r="C523" t="s">
        <v>35</v>
      </c>
      <c r="D523" s="2">
        <v>25</v>
      </c>
      <c r="E523" s="2" t="s">
        <v>1259</v>
      </c>
      <c r="F523" t="s">
        <v>10</v>
      </c>
      <c r="G523" t="s">
        <v>16</v>
      </c>
      <c r="H523" t="s">
        <v>1156</v>
      </c>
      <c r="I523" s="3">
        <v>43549</v>
      </c>
      <c r="J523" t="s">
        <v>21</v>
      </c>
      <c r="K523">
        <v>146</v>
      </c>
      <c r="L523" t="str">
        <f>_xlfn.XLOOKUP(healthcare_messy_data5[[#This Row],[Patient Id]],cleaned_medical!A523:A1522, cleaned_medical!B523:B1522)</f>
        <v>Lifestyle Modification</v>
      </c>
      <c r="M523" s="3">
        <f>_xlfn.XLOOKUP(healthcare_messy_data5[[#This Row],[Patient Id]],cleaned_medical!A523:A1522,cleaned_medical!C523:C1522)</f>
        <v>43195</v>
      </c>
      <c r="N523" t="str">
        <f>_xlfn.XLOOKUP(healthcare_messy_data5[[#This Row],[Patient Id]],cleaned_medical!A523:A1522, cleaned_medical!D523:D1522)</f>
        <v>Dr. Lee</v>
      </c>
      <c r="O523" s="7">
        <f>_xlfn.XLOOKUP(healthcare_messy_data5[[#This Row],[Patient Id]], cleaned_medical!A523:A1522, cleaned_medical!E523:E1522)</f>
        <v>106.2</v>
      </c>
      <c r="P523" t="s">
        <v>1201</v>
      </c>
      <c r="Q523" s="3">
        <v>43549</v>
      </c>
      <c r="R523" s="7">
        <v>317.22000000000003</v>
      </c>
      <c r="S523" t="s">
        <v>1197</v>
      </c>
      <c r="T523" s="5" t="s">
        <v>1199</v>
      </c>
    </row>
    <row r="524" spans="2:20" x14ac:dyDescent="0.3">
      <c r="B524" t="s">
        <v>675</v>
      </c>
      <c r="C524" t="s">
        <v>37</v>
      </c>
      <c r="D524" s="2">
        <v>40</v>
      </c>
      <c r="E524" s="2" t="s">
        <v>1260</v>
      </c>
      <c r="F524" t="s">
        <v>15</v>
      </c>
      <c r="G524" t="s">
        <v>1272</v>
      </c>
      <c r="H524" t="s">
        <v>1154</v>
      </c>
      <c r="I524" s="3">
        <v>43195</v>
      </c>
      <c r="J524" t="s">
        <v>40</v>
      </c>
      <c r="K524">
        <v>146</v>
      </c>
      <c r="L524" t="str">
        <f>_xlfn.XLOOKUP(healthcare_messy_data5[[#This Row],[Patient Id]],cleaned_medical!A524:A1523, cleaned_medical!B524:B1523)</f>
        <v>Surgery</v>
      </c>
      <c r="M524" s="3">
        <f>_xlfn.XLOOKUP(healthcare_messy_data5[[#This Row],[Patient Id]],cleaned_medical!A524:A1523,cleaned_medical!C524:C1523)</f>
        <v>43549</v>
      </c>
      <c r="N524" t="str">
        <f>_xlfn.XLOOKUP(healthcare_messy_data5[[#This Row],[Patient Id]],cleaned_medical!A524:A1523, cleaned_medical!D524:D1523)</f>
        <v>Dr. Johnson</v>
      </c>
      <c r="O524" s="7">
        <f>_xlfn.XLOOKUP(healthcare_messy_data5[[#This Row],[Patient Id]], cleaned_medical!A524:A1523, cleaned_medical!E524:E1523)</f>
        <v>68.16</v>
      </c>
      <c r="P524" t="s">
        <v>1202</v>
      </c>
      <c r="Q524" s="3">
        <v>43195</v>
      </c>
      <c r="R524" s="7">
        <v>287.64</v>
      </c>
      <c r="S524" t="s">
        <v>1197</v>
      </c>
      <c r="T524" s="5" t="s">
        <v>1199</v>
      </c>
    </row>
    <row r="525" spans="2:20" x14ac:dyDescent="0.3">
      <c r="B525" t="s">
        <v>676</v>
      </c>
      <c r="C525" t="s">
        <v>39</v>
      </c>
      <c r="D525" s="2">
        <v>60</v>
      </c>
      <c r="E525" s="2" t="s">
        <v>1262</v>
      </c>
      <c r="F525" t="s">
        <v>15</v>
      </c>
      <c r="G525" t="s">
        <v>16</v>
      </c>
      <c r="H525" t="s">
        <v>1154</v>
      </c>
      <c r="I525" s="3">
        <v>43549</v>
      </c>
      <c r="J525" t="s">
        <v>1153</v>
      </c>
      <c r="K525">
        <v>180</v>
      </c>
      <c r="L525" t="str">
        <f>_xlfn.XLOOKUP(healthcare_messy_data5[[#This Row],[Patient Id]],cleaned_medical!A525:A1524, cleaned_medical!B525:B1524)</f>
        <v>Lifestyle Modification</v>
      </c>
      <c r="M525" s="3">
        <f>_xlfn.XLOOKUP(healthcare_messy_data5[[#This Row],[Patient Id]],cleaned_medical!A525:A1524,cleaned_medical!C525:C1524)</f>
        <v>43800</v>
      </c>
      <c r="N525" t="str">
        <f>_xlfn.XLOOKUP(healthcare_messy_data5[[#This Row],[Patient Id]],cleaned_medical!A525:A1524, cleaned_medical!D525:D1524)</f>
        <v>Dr. Smith</v>
      </c>
      <c r="O525" s="7">
        <f>_xlfn.XLOOKUP(healthcare_messy_data5[[#This Row],[Patient Id]], cleaned_medical!A525:A1524, cleaned_medical!E525:E1524)</f>
        <v>30.87</v>
      </c>
      <c r="P525" t="s">
        <v>1198</v>
      </c>
      <c r="Q525" s="3">
        <v>43549</v>
      </c>
      <c r="R525" s="7">
        <v>207.3</v>
      </c>
      <c r="S525" t="s">
        <v>1192</v>
      </c>
      <c r="T525" s="5" t="s">
        <v>1194</v>
      </c>
    </row>
    <row r="526" spans="2:20" x14ac:dyDescent="0.3">
      <c r="B526" t="s">
        <v>677</v>
      </c>
      <c r="C526" t="s">
        <v>42</v>
      </c>
      <c r="D526" s="2">
        <v>70</v>
      </c>
      <c r="E526" s="2" t="s">
        <v>1262</v>
      </c>
      <c r="F526" t="s">
        <v>15</v>
      </c>
      <c r="G526" t="s">
        <v>1272</v>
      </c>
      <c r="H526" t="s">
        <v>1155</v>
      </c>
      <c r="I526" s="3">
        <v>43800</v>
      </c>
      <c r="J526" t="s">
        <v>40</v>
      </c>
      <c r="K526">
        <v>220</v>
      </c>
      <c r="L526" t="str">
        <f>_xlfn.XLOOKUP(healthcare_messy_data5[[#This Row],[Patient Id]],cleaned_medical!A526:A1525, cleaned_medical!B526:B1525)</f>
        <v>Surgery</v>
      </c>
      <c r="M526" s="3">
        <f>_xlfn.XLOOKUP(healthcare_messy_data5[[#This Row],[Patient Id]],cleaned_medical!A526:A1525,cleaned_medical!C526:C1525)</f>
        <v>43845</v>
      </c>
      <c r="N526" t="str">
        <f>_xlfn.XLOOKUP(healthcare_messy_data5[[#This Row],[Patient Id]],cleaned_medical!A526:A1525, cleaned_medical!D526:D1525)</f>
        <v>Dr. Smith</v>
      </c>
      <c r="O526" s="7">
        <f>_xlfn.XLOOKUP(healthcare_messy_data5[[#This Row],[Patient Id]], cleaned_medical!A526:A1525, cleaned_medical!E526:E1525)</f>
        <v>45.88</v>
      </c>
      <c r="P526" t="s">
        <v>1201</v>
      </c>
      <c r="Q526" s="3">
        <v>43800</v>
      </c>
      <c r="R526" s="7">
        <v>335.39</v>
      </c>
      <c r="S526" t="s">
        <v>1192</v>
      </c>
      <c r="T526" s="5" t="s">
        <v>1194</v>
      </c>
    </row>
    <row r="527" spans="2:20" x14ac:dyDescent="0.3">
      <c r="B527" t="s">
        <v>678</v>
      </c>
      <c r="C527" t="s">
        <v>44</v>
      </c>
      <c r="D527" s="2">
        <v>60</v>
      </c>
      <c r="E527" s="2" t="s">
        <v>1262</v>
      </c>
      <c r="F527" t="s">
        <v>15</v>
      </c>
      <c r="G527" t="s">
        <v>1272</v>
      </c>
      <c r="H527" t="s">
        <v>1155</v>
      </c>
      <c r="I527" s="3">
        <v>43845</v>
      </c>
      <c r="J527" t="s">
        <v>40</v>
      </c>
      <c r="K527">
        <v>146</v>
      </c>
      <c r="L527" t="str">
        <f>_xlfn.XLOOKUP(healthcare_messy_data5[[#This Row],[Patient Id]],cleaned_medical!A527:A1526, cleaned_medical!B527:B1526)</f>
        <v>Physiotherapy</v>
      </c>
      <c r="M527" s="3">
        <f>_xlfn.XLOOKUP(healthcare_messy_data5[[#This Row],[Patient Id]],cleaned_medical!A527:A1526,cleaned_medical!C527:C1526)</f>
        <v>43800</v>
      </c>
      <c r="N527" t="str">
        <f>_xlfn.XLOOKUP(healthcare_messy_data5[[#This Row],[Patient Id]],cleaned_medical!A527:A1526, cleaned_medical!D527:D1526)</f>
        <v>Dr. Patel</v>
      </c>
      <c r="O527" s="7">
        <f>_xlfn.XLOOKUP(healthcare_messy_data5[[#This Row],[Patient Id]], cleaned_medical!A527:A1526, cleaned_medical!E527:E1526)</f>
        <v>148.01</v>
      </c>
      <c r="P527" t="s">
        <v>1202</v>
      </c>
      <c r="Q527" s="3">
        <v>43845</v>
      </c>
      <c r="R527" s="7">
        <v>490.38</v>
      </c>
      <c r="S527" t="s">
        <v>1197</v>
      </c>
      <c r="T527" s="5" t="s">
        <v>1200</v>
      </c>
    </row>
    <row r="528" spans="2:20" x14ac:dyDescent="0.3">
      <c r="B528" t="s">
        <v>679</v>
      </c>
      <c r="C528" t="s">
        <v>120</v>
      </c>
      <c r="D528" s="2">
        <v>35</v>
      </c>
      <c r="E528" s="2" t="s">
        <v>1261</v>
      </c>
      <c r="F528" t="s">
        <v>15</v>
      </c>
      <c r="G528" t="s">
        <v>1272</v>
      </c>
      <c r="H528" t="s">
        <v>1156</v>
      </c>
      <c r="I528" s="3">
        <v>43800</v>
      </c>
      <c r="J528" t="s">
        <v>21</v>
      </c>
      <c r="K528">
        <v>180</v>
      </c>
      <c r="L528" t="str">
        <f>_xlfn.XLOOKUP(healthcare_messy_data5[[#This Row],[Patient Id]],cleaned_medical!A528:A1527, cleaned_medical!B528:B1527)</f>
        <v>Lifestyle Modification</v>
      </c>
      <c r="M528" s="3">
        <f>_xlfn.XLOOKUP(healthcare_messy_data5[[#This Row],[Patient Id]],cleaned_medical!A528:A1527,cleaned_medical!C528:C1527)</f>
        <v>43845</v>
      </c>
      <c r="N528" t="str">
        <f>_xlfn.XLOOKUP(healthcare_messy_data5[[#This Row],[Patient Id]],cleaned_medical!A528:A1527, cleaned_medical!D528:D1527)</f>
        <v>Dr. Williams</v>
      </c>
      <c r="O528" s="7">
        <f>_xlfn.XLOOKUP(healthcare_messy_data5[[#This Row],[Patient Id]], cleaned_medical!A528:A1527, cleaned_medical!E528:E1527)</f>
        <v>159.35</v>
      </c>
      <c r="P528" t="s">
        <v>1201</v>
      </c>
      <c r="Q528" s="3">
        <v>43800</v>
      </c>
      <c r="R528" s="7">
        <v>470.73</v>
      </c>
      <c r="S528" t="s">
        <v>1197</v>
      </c>
      <c r="T528" s="5" t="s">
        <v>1194</v>
      </c>
    </row>
    <row r="529" spans="2:20" x14ac:dyDescent="0.3">
      <c r="B529" t="s">
        <v>680</v>
      </c>
      <c r="C529" t="s">
        <v>47</v>
      </c>
      <c r="D529" s="2">
        <v>40</v>
      </c>
      <c r="E529" s="2" t="s">
        <v>1260</v>
      </c>
      <c r="F529" t="s">
        <v>15</v>
      </c>
      <c r="G529" t="s">
        <v>20</v>
      </c>
      <c r="H529" t="s">
        <v>1272</v>
      </c>
      <c r="I529" s="3">
        <v>43845</v>
      </c>
      <c r="J529" t="s">
        <v>12</v>
      </c>
      <c r="K529">
        <v>200</v>
      </c>
      <c r="L529" t="str">
        <f>_xlfn.XLOOKUP(healthcare_messy_data5[[#This Row],[Patient Id]],cleaned_medical!A529:A1528, cleaned_medical!B529:B1528)</f>
        <v>Lifestyle Modification</v>
      </c>
      <c r="M529" s="3">
        <f>_xlfn.XLOOKUP(healthcare_messy_data5[[#This Row],[Patient Id]],cleaned_medical!A529:A1528,cleaned_medical!C529:C1528)</f>
        <v>43881</v>
      </c>
      <c r="N529" t="str">
        <f>_xlfn.XLOOKUP(healthcare_messy_data5[[#This Row],[Patient Id]],cleaned_medical!A529:A1528, cleaned_medical!D529:D1528)</f>
        <v>Dr. Williams</v>
      </c>
      <c r="O529" s="7">
        <f>_xlfn.XLOOKUP(healthcare_messy_data5[[#This Row],[Patient Id]], cleaned_medical!A529:A1528, cleaned_medical!E529:E1528)</f>
        <v>108.34</v>
      </c>
      <c r="P529" t="s">
        <v>1201</v>
      </c>
      <c r="Q529" s="3">
        <v>43845</v>
      </c>
      <c r="R529" s="7">
        <v>476.41</v>
      </c>
      <c r="S529" t="s">
        <v>1197</v>
      </c>
      <c r="T529" s="5" t="s">
        <v>1199</v>
      </c>
    </row>
    <row r="530" spans="2:20" x14ac:dyDescent="0.3">
      <c r="B530" t="s">
        <v>681</v>
      </c>
      <c r="C530" t="s">
        <v>49</v>
      </c>
      <c r="D530" s="2">
        <v>35</v>
      </c>
      <c r="E530" s="2" t="s">
        <v>1261</v>
      </c>
      <c r="F530" t="s">
        <v>15</v>
      </c>
      <c r="G530" t="s">
        <v>16</v>
      </c>
      <c r="H530" t="s">
        <v>1154</v>
      </c>
      <c r="I530" s="3">
        <v>43881</v>
      </c>
      <c r="J530" t="s">
        <v>1153</v>
      </c>
      <c r="K530">
        <v>180</v>
      </c>
      <c r="L530" t="str">
        <f>_xlfn.XLOOKUP(healthcare_messy_data5[[#This Row],[Patient Id]],cleaned_medical!A530:A1529, cleaned_medical!B530:B1529)</f>
        <v>Counseling</v>
      </c>
      <c r="M530" s="3">
        <f>_xlfn.XLOOKUP(healthcare_messy_data5[[#This Row],[Patient Id]],cleaned_medical!A530:A1529,cleaned_medical!C530:C1529)</f>
        <v>43800</v>
      </c>
      <c r="N530" t="str">
        <f>_xlfn.XLOOKUP(healthcare_messy_data5[[#This Row],[Patient Id]],cleaned_medical!A530:A1529, cleaned_medical!D530:D1529)</f>
        <v>Dr. Patel</v>
      </c>
      <c r="O530" s="7">
        <f>_xlfn.XLOOKUP(healthcare_messy_data5[[#This Row],[Patient Id]], cleaned_medical!A530:A1529, cleaned_medical!E530:E1529)</f>
        <v>27.95</v>
      </c>
      <c r="P530" t="s">
        <v>1201</v>
      </c>
      <c r="Q530" s="3">
        <v>43881</v>
      </c>
      <c r="R530" s="7">
        <v>445.34</v>
      </c>
      <c r="S530" t="s">
        <v>1197</v>
      </c>
      <c r="T530" s="5" t="s">
        <v>1199</v>
      </c>
    </row>
    <row r="531" spans="2:20" x14ac:dyDescent="0.3">
      <c r="B531" t="s">
        <v>682</v>
      </c>
      <c r="C531" t="s">
        <v>1224</v>
      </c>
      <c r="D531" s="2">
        <v>40</v>
      </c>
      <c r="E531" s="2" t="s">
        <v>1260</v>
      </c>
      <c r="F531" t="s">
        <v>15</v>
      </c>
      <c r="G531" t="s">
        <v>16</v>
      </c>
      <c r="H531" t="s">
        <v>1155</v>
      </c>
      <c r="I531" s="3">
        <v>43800</v>
      </c>
      <c r="J531" t="s">
        <v>12</v>
      </c>
      <c r="K531">
        <v>180</v>
      </c>
      <c r="L531" t="str">
        <f>_xlfn.XLOOKUP(healthcare_messy_data5[[#This Row],[Patient Id]],cleaned_medical!A531:A1530, cleaned_medical!B531:B1530)</f>
        <v>Physiotherapy</v>
      </c>
      <c r="M531" s="3">
        <f>_xlfn.XLOOKUP(healthcare_messy_data5[[#This Row],[Patient Id]],cleaned_medical!A531:A1530,cleaned_medical!C531:C1530)</f>
        <v>43800</v>
      </c>
      <c r="N531" t="str">
        <f>_xlfn.XLOOKUP(healthcare_messy_data5[[#This Row],[Patient Id]],cleaned_medical!A531:A1530, cleaned_medical!D531:D1530)</f>
        <v>Dr. Johnson</v>
      </c>
      <c r="O531" s="7">
        <f>_xlfn.XLOOKUP(healthcare_messy_data5[[#This Row],[Patient Id]], cleaned_medical!A531:A1530, cleaned_medical!E531:E1530)</f>
        <v>140.04</v>
      </c>
      <c r="P531" t="s">
        <v>1196</v>
      </c>
      <c r="Q531" s="3">
        <v>43800</v>
      </c>
      <c r="R531" s="7">
        <v>198.73</v>
      </c>
      <c r="S531" t="s">
        <v>1192</v>
      </c>
      <c r="T531" s="5" t="s">
        <v>1194</v>
      </c>
    </row>
    <row r="532" spans="2:20" x14ac:dyDescent="0.3">
      <c r="B532" t="s">
        <v>683</v>
      </c>
      <c r="C532" t="s">
        <v>52</v>
      </c>
      <c r="D532" s="2">
        <v>35</v>
      </c>
      <c r="E532" s="2" t="s">
        <v>1261</v>
      </c>
      <c r="F532" t="s">
        <v>15</v>
      </c>
      <c r="G532" t="s">
        <v>20</v>
      </c>
      <c r="H532" t="s">
        <v>1154</v>
      </c>
      <c r="I532" s="3">
        <v>43800</v>
      </c>
      <c r="J532" t="s">
        <v>40</v>
      </c>
      <c r="K532">
        <v>160</v>
      </c>
      <c r="L532" t="str">
        <f>_xlfn.XLOOKUP(healthcare_messy_data5[[#This Row],[Patient Id]],cleaned_medical!A532:A1531, cleaned_medical!B532:B1531)</f>
        <v>Lifestyle Modification</v>
      </c>
      <c r="M532" s="3">
        <f>_xlfn.XLOOKUP(healthcare_messy_data5[[#This Row],[Patient Id]],cleaned_medical!A532:A1531,cleaned_medical!C532:C1531)</f>
        <v>43195</v>
      </c>
      <c r="N532" t="str">
        <f>_xlfn.XLOOKUP(healthcare_messy_data5[[#This Row],[Patient Id]],cleaned_medical!A532:A1531, cleaned_medical!D532:D1531)</f>
        <v>Dr. Smith</v>
      </c>
      <c r="O532" s="7">
        <f>_xlfn.XLOOKUP(healthcare_messy_data5[[#This Row],[Patient Id]], cleaned_medical!A532:A1531, cleaned_medical!E532:E1531)</f>
        <v>117.85</v>
      </c>
      <c r="P532" t="s">
        <v>1198</v>
      </c>
      <c r="Q532" s="3">
        <v>43800</v>
      </c>
      <c r="R532" s="7">
        <v>317.77999999999997</v>
      </c>
      <c r="S532" t="s">
        <v>1197</v>
      </c>
      <c r="T532" s="5" t="s">
        <v>1194</v>
      </c>
    </row>
    <row r="533" spans="2:20" x14ac:dyDescent="0.3">
      <c r="B533" t="s">
        <v>684</v>
      </c>
      <c r="C533" t="s">
        <v>1225</v>
      </c>
      <c r="D533" s="2">
        <v>60</v>
      </c>
      <c r="E533" s="2" t="s">
        <v>1262</v>
      </c>
      <c r="F533" t="s">
        <v>15</v>
      </c>
      <c r="G533" t="s">
        <v>11</v>
      </c>
      <c r="H533" t="s">
        <v>1156</v>
      </c>
      <c r="I533" s="3">
        <v>43195</v>
      </c>
      <c r="J533" t="s">
        <v>17</v>
      </c>
      <c r="K533">
        <v>146</v>
      </c>
      <c r="L533" t="str">
        <f>_xlfn.XLOOKUP(healthcare_messy_data5[[#This Row],[Patient Id]],cleaned_medical!A533:A1532, cleaned_medical!B533:B1532)</f>
        <v>Physical therapy</v>
      </c>
      <c r="M533" s="3">
        <f>_xlfn.XLOOKUP(healthcare_messy_data5[[#This Row],[Patient Id]],cleaned_medical!A533:A1532,cleaned_medical!C533:C1532)</f>
        <v>43549</v>
      </c>
      <c r="N533" t="str">
        <f>_xlfn.XLOOKUP(healthcare_messy_data5[[#This Row],[Patient Id]],cleaned_medical!A533:A1532, cleaned_medical!D533:D1532)</f>
        <v>Dr. Foster</v>
      </c>
      <c r="O533" s="7">
        <f>_xlfn.XLOOKUP(healthcare_messy_data5[[#This Row],[Patient Id]], cleaned_medical!A533:A1532, cleaned_medical!E533:E1532)</f>
        <v>60</v>
      </c>
      <c r="P533" t="s">
        <v>1196</v>
      </c>
      <c r="Q533" s="3">
        <v>43195</v>
      </c>
      <c r="R533" s="7">
        <v>453.33</v>
      </c>
      <c r="S533" t="s">
        <v>1195</v>
      </c>
      <c r="T533" s="5" t="s">
        <v>1194</v>
      </c>
    </row>
    <row r="534" spans="2:20" x14ac:dyDescent="0.3">
      <c r="B534" t="s">
        <v>685</v>
      </c>
      <c r="C534" t="s">
        <v>1226</v>
      </c>
      <c r="D534" s="2">
        <v>60</v>
      </c>
      <c r="E534" s="2" t="s">
        <v>1262</v>
      </c>
      <c r="F534" t="s">
        <v>15</v>
      </c>
      <c r="G534" t="s">
        <v>27</v>
      </c>
      <c r="H534" t="s">
        <v>1156</v>
      </c>
      <c r="I534" s="3">
        <v>43549</v>
      </c>
      <c r="J534" t="s">
        <v>40</v>
      </c>
      <c r="K534">
        <v>220</v>
      </c>
      <c r="L534" t="str">
        <f>_xlfn.XLOOKUP(healthcare_messy_data5[[#This Row],[Patient Id]],cleaned_medical!A534:A1533, cleaned_medical!B534:B1533)</f>
        <v>Dietary Changes</v>
      </c>
      <c r="M534" s="3">
        <f>_xlfn.XLOOKUP(healthcare_messy_data5[[#This Row],[Patient Id]],cleaned_medical!A534:A1533,cleaned_medical!C534:C1533)</f>
        <v>43845</v>
      </c>
      <c r="N534" t="str">
        <f>_xlfn.XLOOKUP(healthcare_messy_data5[[#This Row],[Patient Id]],cleaned_medical!A534:A1533, cleaned_medical!D534:D1533)</f>
        <v>Dr. Williams</v>
      </c>
      <c r="O534" s="7">
        <f>_xlfn.XLOOKUP(healthcare_messy_data5[[#This Row],[Patient Id]], cleaned_medical!A534:A1533, cleaned_medical!E534:E1533)</f>
        <v>187.04</v>
      </c>
      <c r="P534" t="s">
        <v>1211</v>
      </c>
      <c r="Q534" s="3">
        <v>43549</v>
      </c>
      <c r="R534" s="7">
        <v>300</v>
      </c>
      <c r="S534" t="s">
        <v>1192</v>
      </c>
      <c r="T534" s="5" t="s">
        <v>1194</v>
      </c>
    </row>
    <row r="535" spans="2:20" x14ac:dyDescent="0.3">
      <c r="B535" t="s">
        <v>686</v>
      </c>
      <c r="C535" t="s">
        <v>56</v>
      </c>
      <c r="D535" s="2">
        <v>25</v>
      </c>
      <c r="E535" s="2" t="s">
        <v>1259</v>
      </c>
      <c r="F535" t="s">
        <v>10</v>
      </c>
      <c r="G535" t="s">
        <v>16</v>
      </c>
      <c r="H535" t="s">
        <v>1272</v>
      </c>
      <c r="I535" s="3">
        <v>43845</v>
      </c>
      <c r="J535" t="s">
        <v>12</v>
      </c>
      <c r="K535">
        <v>220</v>
      </c>
      <c r="L535" t="str">
        <f>_xlfn.XLOOKUP(healthcare_messy_data5[[#This Row],[Patient Id]],cleaned_medical!A535:A1534, cleaned_medical!B535:B1534)</f>
        <v>Medication</v>
      </c>
      <c r="M535" s="3">
        <f>_xlfn.XLOOKUP(healthcare_messy_data5[[#This Row],[Patient Id]],cleaned_medical!A535:A1534,cleaned_medical!C535:C1534)</f>
        <v>43845</v>
      </c>
      <c r="N535" t="str">
        <f>_xlfn.XLOOKUP(healthcare_messy_data5[[#This Row],[Patient Id]],cleaned_medical!A535:A1534, cleaned_medical!D535:D1534)</f>
        <v>Dr. Johnson</v>
      </c>
      <c r="O535" s="7">
        <f>_xlfn.XLOOKUP(healthcare_messy_data5[[#This Row],[Patient Id]], cleaned_medical!A535:A1534, cleaned_medical!E535:E1534)</f>
        <v>154.52000000000001</v>
      </c>
      <c r="P535" t="s">
        <v>1167</v>
      </c>
      <c r="Q535" s="3">
        <v>43845</v>
      </c>
      <c r="R535" s="7">
        <v>322.08</v>
      </c>
      <c r="S535" t="s">
        <v>1192</v>
      </c>
      <c r="T535" s="5" t="s">
        <v>1191</v>
      </c>
    </row>
    <row r="536" spans="2:20" x14ac:dyDescent="0.3">
      <c r="B536" t="s">
        <v>687</v>
      </c>
      <c r="C536" t="s">
        <v>58</v>
      </c>
      <c r="D536" s="2">
        <v>70</v>
      </c>
      <c r="E536" s="2" t="s">
        <v>1262</v>
      </c>
      <c r="F536" t="s">
        <v>10</v>
      </c>
      <c r="G536" t="s">
        <v>27</v>
      </c>
      <c r="H536" t="s">
        <v>1272</v>
      </c>
      <c r="I536" s="3">
        <v>43845</v>
      </c>
      <c r="J536" t="s">
        <v>40</v>
      </c>
      <c r="K536">
        <v>160</v>
      </c>
      <c r="L536" t="str">
        <f>_xlfn.XLOOKUP(healthcare_messy_data5[[#This Row],[Patient Id]],cleaned_medical!A536:A1535, cleaned_medical!B536:B1535)</f>
        <v>Surgery</v>
      </c>
      <c r="M536" s="3">
        <f>_xlfn.XLOOKUP(healthcare_messy_data5[[#This Row],[Patient Id]],cleaned_medical!A536:A1535,cleaned_medical!C536:C1535)</f>
        <v>43195</v>
      </c>
      <c r="N536" t="str">
        <f>_xlfn.XLOOKUP(healthcare_messy_data5[[#This Row],[Patient Id]],cleaned_medical!A536:A1535, cleaned_medical!D536:D1535)</f>
        <v>Dr. Williams</v>
      </c>
      <c r="O536" s="7">
        <f>_xlfn.XLOOKUP(healthcare_messy_data5[[#This Row],[Patient Id]], cleaned_medical!A536:A1535, cleaned_medical!E536:E1535)</f>
        <v>162.76</v>
      </c>
      <c r="P536" t="s">
        <v>1196</v>
      </c>
      <c r="Q536" s="3">
        <v>43845</v>
      </c>
      <c r="R536" s="7">
        <v>164.49</v>
      </c>
      <c r="S536" t="s">
        <v>1197</v>
      </c>
      <c r="T536" s="5" t="s">
        <v>1199</v>
      </c>
    </row>
    <row r="537" spans="2:20" x14ac:dyDescent="0.3">
      <c r="B537" t="s">
        <v>688</v>
      </c>
      <c r="C537" t="s">
        <v>1227</v>
      </c>
      <c r="D537" s="2">
        <v>35</v>
      </c>
      <c r="E537" s="2" t="s">
        <v>1261</v>
      </c>
      <c r="F537" t="s">
        <v>15</v>
      </c>
      <c r="G537" t="s">
        <v>20</v>
      </c>
      <c r="H537" t="s">
        <v>1156</v>
      </c>
      <c r="I537" s="3">
        <v>43195</v>
      </c>
      <c r="J537" t="s">
        <v>17</v>
      </c>
      <c r="K537">
        <v>220</v>
      </c>
      <c r="L537" t="str">
        <f>_xlfn.XLOOKUP(healthcare_messy_data5[[#This Row],[Patient Id]],cleaned_medical!A537:A1536, cleaned_medical!B537:B1536)</f>
        <v>Medication</v>
      </c>
      <c r="M537" s="3">
        <f>_xlfn.XLOOKUP(healthcare_messy_data5[[#This Row],[Patient Id]],cleaned_medical!A537:A1536,cleaned_medical!C537:C1536)</f>
        <v>43195</v>
      </c>
      <c r="N537" t="str">
        <f>_xlfn.XLOOKUP(healthcare_messy_data5[[#This Row],[Patient Id]],cleaned_medical!A537:A1536, cleaned_medical!D537:D1536)</f>
        <v>Dr. Lee</v>
      </c>
      <c r="O537" s="7">
        <f>_xlfn.XLOOKUP(healthcare_messy_data5[[#This Row],[Patient Id]], cleaned_medical!A537:A1536, cleaned_medical!E537:E1536)</f>
        <v>133.30000000000001</v>
      </c>
      <c r="P537" t="s">
        <v>1196</v>
      </c>
      <c r="Q537" s="3">
        <v>43195</v>
      </c>
      <c r="R537" s="7">
        <v>188.26</v>
      </c>
      <c r="S537" t="s">
        <v>1197</v>
      </c>
      <c r="T537" s="5" t="s">
        <v>1200</v>
      </c>
    </row>
    <row r="538" spans="2:20" x14ac:dyDescent="0.3">
      <c r="B538" t="s">
        <v>689</v>
      </c>
      <c r="C538" t="s">
        <v>61</v>
      </c>
      <c r="D538" s="2">
        <v>46</v>
      </c>
      <c r="E538" s="2" t="s">
        <v>1260</v>
      </c>
      <c r="F538" t="s">
        <v>15</v>
      </c>
      <c r="G538" t="s">
        <v>11</v>
      </c>
      <c r="H538" t="s">
        <v>1155</v>
      </c>
      <c r="I538" s="3">
        <v>43195</v>
      </c>
      <c r="J538" t="s">
        <v>21</v>
      </c>
      <c r="K538">
        <v>180</v>
      </c>
      <c r="L538" t="str">
        <f>_xlfn.XLOOKUP(healthcare_messy_data5[[#This Row],[Patient Id]],cleaned_medical!A538:A1537, cleaned_medical!B538:B1537)</f>
        <v>Dietary Changes</v>
      </c>
      <c r="M538" s="3">
        <f>_xlfn.XLOOKUP(healthcare_messy_data5[[#This Row],[Patient Id]],cleaned_medical!A538:A1537,cleaned_medical!C538:C1537)</f>
        <v>43549</v>
      </c>
      <c r="N538" t="str">
        <f>_xlfn.XLOOKUP(healthcare_messy_data5[[#This Row],[Patient Id]],cleaned_medical!A538:A1537, cleaned_medical!D538:D1537)</f>
        <v>Dr. Patel</v>
      </c>
      <c r="O538" s="7">
        <f>_xlfn.XLOOKUP(healthcare_messy_data5[[#This Row],[Patient Id]], cleaned_medical!A538:A1537, cleaned_medical!E538:E1537)</f>
        <v>86.47</v>
      </c>
      <c r="P538" t="s">
        <v>1198</v>
      </c>
      <c r="Q538" s="3">
        <v>43195</v>
      </c>
      <c r="R538" s="7">
        <v>238.15</v>
      </c>
      <c r="S538" t="s">
        <v>1197</v>
      </c>
      <c r="T538" s="5" t="s">
        <v>1199</v>
      </c>
    </row>
    <row r="539" spans="2:20" x14ac:dyDescent="0.3">
      <c r="B539" t="s">
        <v>690</v>
      </c>
      <c r="C539" t="s">
        <v>63</v>
      </c>
      <c r="D539" s="2">
        <v>25</v>
      </c>
      <c r="E539" s="2" t="s">
        <v>1259</v>
      </c>
      <c r="F539" t="s">
        <v>15</v>
      </c>
      <c r="G539" t="s">
        <v>11</v>
      </c>
      <c r="H539" t="s">
        <v>1154</v>
      </c>
      <c r="I539" s="3">
        <v>43549</v>
      </c>
      <c r="J539" t="s">
        <v>12</v>
      </c>
      <c r="K539">
        <v>160</v>
      </c>
      <c r="L539" t="str">
        <f>_xlfn.XLOOKUP(healthcare_messy_data5[[#This Row],[Patient Id]],cleaned_medical!A539:A1538, cleaned_medical!B539:B1538)</f>
        <v>Physiotherapy</v>
      </c>
      <c r="M539" s="3">
        <f>_xlfn.XLOOKUP(healthcare_messy_data5[[#This Row],[Patient Id]],cleaned_medical!A539:A1538,cleaned_medical!C539:C1538)</f>
        <v>43549</v>
      </c>
      <c r="N539" t="str">
        <f>_xlfn.XLOOKUP(healthcare_messy_data5[[#This Row],[Patient Id]],cleaned_medical!A539:A1538, cleaned_medical!D539:D1538)</f>
        <v>Dr. Brown</v>
      </c>
      <c r="O539" s="7">
        <f>_xlfn.XLOOKUP(healthcare_messy_data5[[#This Row],[Patient Id]], cleaned_medical!A539:A1538, cleaned_medical!E539:E1538)</f>
        <v>96.18</v>
      </c>
      <c r="P539" t="s">
        <v>1193</v>
      </c>
      <c r="Q539" s="3">
        <v>43549</v>
      </c>
      <c r="R539" s="7">
        <v>245.37</v>
      </c>
      <c r="S539" t="s">
        <v>1197</v>
      </c>
      <c r="T539" s="5" t="s">
        <v>1200</v>
      </c>
    </row>
    <row r="540" spans="2:20" x14ac:dyDescent="0.3">
      <c r="B540" t="s">
        <v>691</v>
      </c>
      <c r="C540" t="s">
        <v>1247</v>
      </c>
      <c r="D540" s="2">
        <v>35</v>
      </c>
      <c r="E540" s="2" t="s">
        <v>1261</v>
      </c>
      <c r="F540" t="s">
        <v>15</v>
      </c>
      <c r="G540" t="s">
        <v>11</v>
      </c>
      <c r="H540" t="s">
        <v>1157</v>
      </c>
      <c r="I540" s="3">
        <v>43549</v>
      </c>
      <c r="J540" t="s">
        <v>40</v>
      </c>
      <c r="K540">
        <v>200</v>
      </c>
      <c r="L540" t="str">
        <f>_xlfn.XLOOKUP(healthcare_messy_data5[[#This Row],[Patient Id]],cleaned_medical!A540:A1539, cleaned_medical!B540:B1539)</f>
        <v>Counseling</v>
      </c>
      <c r="M540" s="3">
        <f>_xlfn.XLOOKUP(healthcare_messy_data5[[#This Row],[Patient Id]],cleaned_medical!A540:A1539,cleaned_medical!C540:C1539)</f>
        <v>43800</v>
      </c>
      <c r="N540" t="str">
        <f>_xlfn.XLOOKUP(healthcare_messy_data5[[#This Row],[Patient Id]],cleaned_medical!A540:A1539, cleaned_medical!D540:D1539)</f>
        <v>Dr. Johnson</v>
      </c>
      <c r="O540" s="7">
        <f>_xlfn.XLOOKUP(healthcare_messy_data5[[#This Row],[Patient Id]], cleaned_medical!A540:A1539, cleaned_medical!E540:E1539)</f>
        <v>24.78</v>
      </c>
      <c r="P540" t="s">
        <v>1198</v>
      </c>
      <c r="Q540" s="3">
        <v>43549</v>
      </c>
      <c r="R540" s="7">
        <v>204.73</v>
      </c>
      <c r="S540" t="s">
        <v>1192</v>
      </c>
      <c r="T540" s="5" t="s">
        <v>1194</v>
      </c>
    </row>
    <row r="541" spans="2:20" x14ac:dyDescent="0.3">
      <c r="B541" t="s">
        <v>692</v>
      </c>
      <c r="C541" t="s">
        <v>66</v>
      </c>
      <c r="D541" s="2">
        <v>35</v>
      </c>
      <c r="E541" s="2" t="s">
        <v>1261</v>
      </c>
      <c r="F541" t="s">
        <v>15</v>
      </c>
      <c r="G541" t="s">
        <v>20</v>
      </c>
      <c r="H541" t="s">
        <v>1272</v>
      </c>
      <c r="I541" s="3">
        <v>43800</v>
      </c>
      <c r="J541" t="s">
        <v>12</v>
      </c>
      <c r="K541">
        <v>146</v>
      </c>
      <c r="L541" t="str">
        <f>_xlfn.XLOOKUP(healthcare_messy_data5[[#This Row],[Patient Id]],cleaned_medical!A541:A1540, cleaned_medical!B541:B1540)</f>
        <v>Therapy sessions</v>
      </c>
      <c r="M541" s="3">
        <f>_xlfn.XLOOKUP(healthcare_messy_data5[[#This Row],[Patient Id]],cleaned_medical!A541:A1540,cleaned_medical!C541:C1540)</f>
        <v>43881</v>
      </c>
      <c r="N541" t="str">
        <f>_xlfn.XLOOKUP(healthcare_messy_data5[[#This Row],[Patient Id]],cleaned_medical!A541:A1540, cleaned_medical!D541:D1540)</f>
        <v>Dr. Evans</v>
      </c>
      <c r="O541" s="7">
        <f>_xlfn.XLOOKUP(healthcare_messy_data5[[#This Row],[Patient Id]], cleaned_medical!A541:A1540, cleaned_medical!E541:E1540)</f>
        <v>168.97</v>
      </c>
      <c r="P541" t="s">
        <v>1193</v>
      </c>
      <c r="Q541" s="3">
        <v>43800</v>
      </c>
      <c r="R541" s="7">
        <v>282.27</v>
      </c>
      <c r="S541" t="s">
        <v>1197</v>
      </c>
      <c r="T541" s="5" t="s">
        <v>1191</v>
      </c>
    </row>
    <row r="542" spans="2:20" x14ac:dyDescent="0.3">
      <c r="B542" t="s">
        <v>693</v>
      </c>
      <c r="C542" t="s">
        <v>68</v>
      </c>
      <c r="D542" s="2">
        <v>25</v>
      </c>
      <c r="E542" s="2" t="s">
        <v>1259</v>
      </c>
      <c r="F542" t="s">
        <v>10</v>
      </c>
      <c r="G542" t="s">
        <v>1272</v>
      </c>
      <c r="H542" t="s">
        <v>1157</v>
      </c>
      <c r="I542" s="3">
        <v>43881</v>
      </c>
      <c r="J542" t="s">
        <v>21</v>
      </c>
      <c r="K542">
        <v>146</v>
      </c>
      <c r="L542" t="str">
        <f>_xlfn.XLOOKUP(healthcare_messy_data5[[#This Row],[Patient Id]],cleaned_medical!A542:A1541, cleaned_medical!B542:B1541)</f>
        <v>Physiotherapy</v>
      </c>
      <c r="M542" s="3">
        <f>_xlfn.XLOOKUP(healthcare_messy_data5[[#This Row],[Patient Id]],cleaned_medical!A542:A1541,cleaned_medical!C542:C1541)</f>
        <v>43549</v>
      </c>
      <c r="N542" t="str">
        <f>_xlfn.XLOOKUP(healthcare_messy_data5[[#This Row],[Patient Id]],cleaned_medical!A542:A1541, cleaned_medical!D542:D1541)</f>
        <v>Dr. Smith</v>
      </c>
      <c r="O542" s="7">
        <f>_xlfn.XLOOKUP(healthcare_messy_data5[[#This Row],[Patient Id]], cleaned_medical!A542:A1541, cleaned_medical!E542:E1541)</f>
        <v>89.54</v>
      </c>
      <c r="P542" t="s">
        <v>1213</v>
      </c>
      <c r="Q542" s="3">
        <v>43881</v>
      </c>
      <c r="R542" s="7">
        <v>50</v>
      </c>
      <c r="S542" t="s">
        <v>1197</v>
      </c>
      <c r="T542" s="5" t="s">
        <v>1212</v>
      </c>
    </row>
    <row r="543" spans="2:20" x14ac:dyDescent="0.3">
      <c r="B543" t="s">
        <v>694</v>
      </c>
      <c r="C543" t="s">
        <v>70</v>
      </c>
      <c r="D543" s="2">
        <v>60</v>
      </c>
      <c r="E543" s="2" t="s">
        <v>1262</v>
      </c>
      <c r="F543" t="s">
        <v>15</v>
      </c>
      <c r="G543" t="s">
        <v>1272</v>
      </c>
      <c r="H543" t="s">
        <v>1155</v>
      </c>
      <c r="I543" s="3">
        <v>43549</v>
      </c>
      <c r="J543" t="s">
        <v>40</v>
      </c>
      <c r="K543">
        <v>146</v>
      </c>
      <c r="L543" t="str">
        <f>_xlfn.XLOOKUP(healthcare_messy_data5[[#This Row],[Patient Id]],cleaned_medical!A543:A1542, cleaned_medical!B543:B1542)</f>
        <v>Physiotherapy</v>
      </c>
      <c r="M543" s="3">
        <f>_xlfn.XLOOKUP(healthcare_messy_data5[[#This Row],[Patient Id]],cleaned_medical!A543:A1542,cleaned_medical!C543:C1542)</f>
        <v>43195</v>
      </c>
      <c r="N543" t="str">
        <f>_xlfn.XLOOKUP(healthcare_messy_data5[[#This Row],[Patient Id]],cleaned_medical!A543:A1542, cleaned_medical!D543:D1542)</f>
        <v>Dr. Patel</v>
      </c>
      <c r="O543" s="7">
        <f>_xlfn.XLOOKUP(healthcare_messy_data5[[#This Row],[Patient Id]], cleaned_medical!A543:A1542, cleaned_medical!E543:E1542)</f>
        <v>95.38</v>
      </c>
      <c r="P543" t="s">
        <v>1201</v>
      </c>
      <c r="Q543" s="3">
        <v>43549</v>
      </c>
      <c r="R543" s="7">
        <v>218.37</v>
      </c>
      <c r="S543" t="s">
        <v>1195</v>
      </c>
      <c r="T543" s="5" t="s">
        <v>1194</v>
      </c>
    </row>
    <row r="544" spans="2:20" x14ac:dyDescent="0.3">
      <c r="B544" t="s">
        <v>695</v>
      </c>
      <c r="C544" t="s">
        <v>72</v>
      </c>
      <c r="D544" s="2">
        <v>35</v>
      </c>
      <c r="E544" s="2" t="s">
        <v>1261</v>
      </c>
      <c r="F544" t="s">
        <v>10</v>
      </c>
      <c r="G544" t="s">
        <v>27</v>
      </c>
      <c r="H544" t="s">
        <v>1272</v>
      </c>
      <c r="I544" s="3">
        <v>43195</v>
      </c>
      <c r="J544" t="s">
        <v>40</v>
      </c>
      <c r="K544">
        <v>180</v>
      </c>
      <c r="L544" t="str">
        <f>_xlfn.XLOOKUP(healthcare_messy_data5[[#This Row],[Patient Id]],cleaned_medical!A544:A1543, cleaned_medical!B544:B1543)</f>
        <v>Dietary Changes</v>
      </c>
      <c r="M544" s="3">
        <f>_xlfn.XLOOKUP(healthcare_messy_data5[[#This Row],[Patient Id]],cleaned_medical!A544:A1543,cleaned_medical!C544:C1543)</f>
        <v>43549</v>
      </c>
      <c r="N544" t="str">
        <f>_xlfn.XLOOKUP(healthcare_messy_data5[[#This Row],[Patient Id]],cleaned_medical!A544:A1543, cleaned_medical!D544:D1543)</f>
        <v>Dr. Smith</v>
      </c>
      <c r="O544" s="7">
        <f>_xlfn.XLOOKUP(healthcare_messy_data5[[#This Row],[Patient Id]], cleaned_medical!A544:A1543, cleaned_medical!E544:E1543)</f>
        <v>16.89</v>
      </c>
      <c r="P544" t="s">
        <v>1167</v>
      </c>
      <c r="Q544" s="3">
        <v>43195</v>
      </c>
      <c r="R544" s="7">
        <v>94.48</v>
      </c>
      <c r="S544" t="s">
        <v>1197</v>
      </c>
      <c r="T544" s="5" t="s">
        <v>1199</v>
      </c>
    </row>
    <row r="545" spans="2:20" x14ac:dyDescent="0.3">
      <c r="B545" t="s">
        <v>696</v>
      </c>
      <c r="C545" t="s">
        <v>74</v>
      </c>
      <c r="D545" s="2">
        <v>60</v>
      </c>
      <c r="E545" s="2" t="s">
        <v>1262</v>
      </c>
      <c r="F545" t="s">
        <v>10</v>
      </c>
      <c r="G545" t="s">
        <v>1272</v>
      </c>
      <c r="H545" t="s">
        <v>1157</v>
      </c>
      <c r="I545" s="3">
        <v>43549</v>
      </c>
      <c r="J545" t="s">
        <v>12</v>
      </c>
      <c r="K545">
        <v>200</v>
      </c>
      <c r="L545" t="str">
        <f>_xlfn.XLOOKUP(healthcare_messy_data5[[#This Row],[Patient Id]],cleaned_medical!A545:A1544, cleaned_medical!B545:B1544)</f>
        <v>Medication</v>
      </c>
      <c r="M545" s="3">
        <f>_xlfn.XLOOKUP(healthcare_messy_data5[[#This Row],[Patient Id]],cleaned_medical!A545:A1544,cleaned_medical!C545:C1544)</f>
        <v>43845</v>
      </c>
      <c r="N545" t="str">
        <f>_xlfn.XLOOKUP(healthcare_messy_data5[[#This Row],[Patient Id]],cleaned_medical!A545:A1544, cleaned_medical!D545:D1544)</f>
        <v>Dr. Patel</v>
      </c>
      <c r="O545" s="7">
        <f>_xlfn.XLOOKUP(healthcare_messy_data5[[#This Row],[Patient Id]], cleaned_medical!A545:A1544, cleaned_medical!E545:E1544)</f>
        <v>28.91</v>
      </c>
      <c r="P545" t="s">
        <v>1196</v>
      </c>
      <c r="Q545" s="3">
        <v>43549</v>
      </c>
      <c r="R545" s="7">
        <v>307.97000000000003</v>
      </c>
      <c r="S545" t="s">
        <v>1192</v>
      </c>
      <c r="T545" s="5" t="s">
        <v>1194</v>
      </c>
    </row>
    <row r="546" spans="2:20" x14ac:dyDescent="0.3">
      <c r="B546" t="s">
        <v>697</v>
      </c>
      <c r="C546" t="s">
        <v>1229</v>
      </c>
      <c r="D546" s="2">
        <v>25</v>
      </c>
      <c r="E546" s="2" t="s">
        <v>1259</v>
      </c>
      <c r="F546" t="s">
        <v>15</v>
      </c>
      <c r="G546" t="s">
        <v>1272</v>
      </c>
      <c r="H546" t="s">
        <v>1155</v>
      </c>
      <c r="I546" s="3">
        <v>43845</v>
      </c>
      <c r="J546" t="s">
        <v>12</v>
      </c>
      <c r="K546">
        <v>160</v>
      </c>
      <c r="L546" t="str">
        <f>_xlfn.XLOOKUP(healthcare_messy_data5[[#This Row],[Patient Id]],cleaned_medical!A546:A1545, cleaned_medical!B546:B1545)</f>
        <v>Counseling</v>
      </c>
      <c r="M546" s="3">
        <f>_xlfn.XLOOKUP(healthcare_messy_data5[[#This Row],[Patient Id]],cleaned_medical!A546:A1545,cleaned_medical!C546:C1545)</f>
        <v>43881</v>
      </c>
      <c r="N546" t="str">
        <f>_xlfn.XLOOKUP(healthcare_messy_data5[[#This Row],[Patient Id]],cleaned_medical!A546:A1545, cleaned_medical!D546:D1545)</f>
        <v>Dr. Smith</v>
      </c>
      <c r="O546" s="7">
        <f>_xlfn.XLOOKUP(healthcare_messy_data5[[#This Row],[Patient Id]], cleaned_medical!A546:A1545, cleaned_medical!E546:E1545)</f>
        <v>60.5</v>
      </c>
      <c r="P546" t="s">
        <v>1196</v>
      </c>
      <c r="Q546" s="3">
        <v>43845</v>
      </c>
      <c r="R546" s="7">
        <v>105.4</v>
      </c>
      <c r="S546" t="s">
        <v>1192</v>
      </c>
      <c r="T546" s="5" t="s">
        <v>1199</v>
      </c>
    </row>
    <row r="547" spans="2:20" x14ac:dyDescent="0.3">
      <c r="B547" t="s">
        <v>698</v>
      </c>
      <c r="C547" t="s">
        <v>77</v>
      </c>
      <c r="D547" s="2">
        <v>60</v>
      </c>
      <c r="E547" s="2" t="s">
        <v>1262</v>
      </c>
      <c r="F547" t="s">
        <v>15</v>
      </c>
      <c r="G547" t="s">
        <v>11</v>
      </c>
      <c r="H547" t="s">
        <v>1154</v>
      </c>
      <c r="I547" s="3">
        <v>43881</v>
      </c>
      <c r="J547" t="s">
        <v>17</v>
      </c>
      <c r="K547">
        <v>160</v>
      </c>
      <c r="L547" t="str">
        <f>_xlfn.XLOOKUP(healthcare_messy_data5[[#This Row],[Patient Id]],cleaned_medical!A547:A1546, cleaned_medical!B547:B1546)</f>
        <v>Physiotherapy</v>
      </c>
      <c r="M547" s="3">
        <f>_xlfn.XLOOKUP(healthcare_messy_data5[[#This Row],[Patient Id]],cleaned_medical!A547:A1546,cleaned_medical!C547:C1546)</f>
        <v>43800</v>
      </c>
      <c r="N547" t="str">
        <f>_xlfn.XLOOKUP(healthcare_messy_data5[[#This Row],[Patient Id]],cleaned_medical!A547:A1546, cleaned_medical!D547:D1546)</f>
        <v>Dr. Brown</v>
      </c>
      <c r="O547" s="7">
        <f>_xlfn.XLOOKUP(healthcare_messy_data5[[#This Row],[Patient Id]], cleaned_medical!A547:A1546, cleaned_medical!E547:E1546)</f>
        <v>59.2</v>
      </c>
      <c r="P547" t="s">
        <v>1201</v>
      </c>
      <c r="Q547" s="3">
        <v>43881</v>
      </c>
      <c r="R547" s="7">
        <v>479.56</v>
      </c>
      <c r="S547" t="s">
        <v>1197</v>
      </c>
      <c r="T547" s="5" t="s">
        <v>1194</v>
      </c>
    </row>
    <row r="548" spans="2:20" x14ac:dyDescent="0.3">
      <c r="B548" t="s">
        <v>699</v>
      </c>
      <c r="C548" t="s">
        <v>79</v>
      </c>
      <c r="D548" s="2">
        <v>40</v>
      </c>
      <c r="E548" s="2" t="s">
        <v>1260</v>
      </c>
      <c r="F548" t="s">
        <v>15</v>
      </c>
      <c r="G548" t="s">
        <v>11</v>
      </c>
      <c r="H548" t="s">
        <v>1155</v>
      </c>
      <c r="I548" s="3">
        <v>43800</v>
      </c>
      <c r="J548" t="s">
        <v>21</v>
      </c>
      <c r="K548">
        <v>146</v>
      </c>
      <c r="L548" t="str">
        <f>_xlfn.XLOOKUP(healthcare_messy_data5[[#This Row],[Patient Id]],cleaned_medical!A548:A1547, cleaned_medical!B548:B1547)</f>
        <v>Surgery</v>
      </c>
      <c r="M548" s="3">
        <f>_xlfn.XLOOKUP(healthcare_messy_data5[[#This Row],[Patient Id]],cleaned_medical!A548:A1547,cleaned_medical!C548:C1547)</f>
        <v>43845</v>
      </c>
      <c r="N548" t="str">
        <f>_xlfn.XLOOKUP(healthcare_messy_data5[[#This Row],[Patient Id]],cleaned_medical!A548:A1547, cleaned_medical!D548:D1547)</f>
        <v>Dr. Smith</v>
      </c>
      <c r="O548" s="7">
        <f>_xlfn.XLOOKUP(healthcare_messy_data5[[#This Row],[Patient Id]], cleaned_medical!A548:A1547, cleaned_medical!E548:E1547)</f>
        <v>115.05</v>
      </c>
      <c r="P548" t="s">
        <v>1196</v>
      </c>
      <c r="Q548" s="3">
        <v>43800</v>
      </c>
      <c r="R548" s="7">
        <v>411.4</v>
      </c>
      <c r="S548" t="s">
        <v>1195</v>
      </c>
      <c r="T548" s="5" t="s">
        <v>1191</v>
      </c>
    </row>
    <row r="549" spans="2:20" x14ac:dyDescent="0.3">
      <c r="B549" t="s">
        <v>700</v>
      </c>
      <c r="C549" t="s">
        <v>81</v>
      </c>
      <c r="D549" s="2">
        <v>46</v>
      </c>
      <c r="E549" s="2" t="s">
        <v>1260</v>
      </c>
      <c r="F549" t="s">
        <v>15</v>
      </c>
      <c r="G549" t="s">
        <v>27</v>
      </c>
      <c r="H549" t="s">
        <v>1272</v>
      </c>
      <c r="I549" s="3">
        <v>43845</v>
      </c>
      <c r="J549" t="s">
        <v>17</v>
      </c>
      <c r="K549">
        <v>200</v>
      </c>
      <c r="L549" t="str">
        <f>_xlfn.XLOOKUP(healthcare_messy_data5[[#This Row],[Patient Id]],cleaned_medical!A549:A1548, cleaned_medical!B549:B1548)</f>
        <v>Lifestyle Modification</v>
      </c>
      <c r="M549" s="3">
        <f>_xlfn.XLOOKUP(healthcare_messy_data5[[#This Row],[Patient Id]],cleaned_medical!A549:A1548,cleaned_medical!C549:C1548)</f>
        <v>43845</v>
      </c>
      <c r="N549" t="str">
        <f>_xlfn.XLOOKUP(healthcare_messy_data5[[#This Row],[Patient Id]],cleaned_medical!A549:A1548, cleaned_medical!D549:D1548)</f>
        <v>Dr. Williams</v>
      </c>
      <c r="O549" s="7">
        <f>_xlfn.XLOOKUP(healthcare_messy_data5[[#This Row],[Patient Id]], cleaned_medical!A549:A1548, cleaned_medical!E549:E1548)</f>
        <v>47.66</v>
      </c>
      <c r="P549" t="s">
        <v>1167</v>
      </c>
      <c r="Q549" s="3">
        <v>43845</v>
      </c>
      <c r="R549" s="7">
        <v>162.11000000000001</v>
      </c>
      <c r="S549" t="s">
        <v>1197</v>
      </c>
      <c r="T549" s="5" t="s">
        <v>1191</v>
      </c>
    </row>
    <row r="550" spans="2:20" x14ac:dyDescent="0.3">
      <c r="B550" t="s">
        <v>701</v>
      </c>
      <c r="C550" t="s">
        <v>83</v>
      </c>
      <c r="D550" s="2">
        <v>35</v>
      </c>
      <c r="E550" s="2" t="s">
        <v>1261</v>
      </c>
      <c r="F550" t="s">
        <v>10</v>
      </c>
      <c r="G550" t="s">
        <v>16</v>
      </c>
      <c r="H550" t="s">
        <v>1156</v>
      </c>
      <c r="I550" s="3">
        <v>43845</v>
      </c>
      <c r="J550" t="s">
        <v>40</v>
      </c>
      <c r="K550">
        <v>200</v>
      </c>
      <c r="L550" t="str">
        <f>_xlfn.XLOOKUP(healthcare_messy_data5[[#This Row],[Patient Id]],cleaned_medical!A550:A1549, cleaned_medical!B550:B1549)</f>
        <v>Medication</v>
      </c>
      <c r="M550" s="3">
        <f>_xlfn.XLOOKUP(healthcare_messy_data5[[#This Row],[Patient Id]],cleaned_medical!A550:A1549,cleaned_medical!C550:C1549)</f>
        <v>43881</v>
      </c>
      <c r="N550" t="str">
        <f>_xlfn.XLOOKUP(healthcare_messy_data5[[#This Row],[Patient Id]],cleaned_medical!A550:A1549, cleaned_medical!D550:D1549)</f>
        <v>Dr. Johnson</v>
      </c>
      <c r="O550" s="7">
        <f>_xlfn.XLOOKUP(healthcare_messy_data5[[#This Row],[Patient Id]], cleaned_medical!A550:A1549, cleaned_medical!E550:E1549)</f>
        <v>20.96</v>
      </c>
      <c r="P550" t="s">
        <v>1198</v>
      </c>
      <c r="Q550" s="3">
        <v>43845</v>
      </c>
      <c r="R550" s="7">
        <v>248.49</v>
      </c>
      <c r="S550" t="s">
        <v>1197</v>
      </c>
      <c r="T550" s="5" t="s">
        <v>1191</v>
      </c>
    </row>
    <row r="551" spans="2:20" x14ac:dyDescent="0.3">
      <c r="B551" t="s">
        <v>702</v>
      </c>
      <c r="C551" t="s">
        <v>85</v>
      </c>
      <c r="D551" s="2">
        <v>70</v>
      </c>
      <c r="E551" s="2" t="s">
        <v>1262</v>
      </c>
      <c r="F551" t="s">
        <v>15</v>
      </c>
      <c r="G551" t="s">
        <v>27</v>
      </c>
      <c r="H551" t="s">
        <v>1154</v>
      </c>
      <c r="I551" s="3">
        <v>43881</v>
      </c>
      <c r="J551" t="s">
        <v>12</v>
      </c>
      <c r="K551">
        <v>200</v>
      </c>
      <c r="L551" t="str">
        <f>_xlfn.XLOOKUP(healthcare_messy_data5[[#This Row],[Patient Id]],cleaned_medical!A551:A1550, cleaned_medical!B551:B1550)</f>
        <v>Lifestyle Modification</v>
      </c>
      <c r="M551" s="3">
        <f>_xlfn.XLOOKUP(healthcare_messy_data5[[#This Row],[Patient Id]],cleaned_medical!A551:A1550,cleaned_medical!C551:C1550)</f>
        <v>43800</v>
      </c>
      <c r="N551" t="str">
        <f>_xlfn.XLOOKUP(healthcare_messy_data5[[#This Row],[Patient Id]],cleaned_medical!A551:A1550, cleaned_medical!D551:D1550)</f>
        <v>Dr. Johnson</v>
      </c>
      <c r="O551" s="7">
        <f>_xlfn.XLOOKUP(healthcare_messy_data5[[#This Row],[Patient Id]], cleaned_medical!A551:A1550, cleaned_medical!E551:E1550)</f>
        <v>12.09</v>
      </c>
      <c r="P551" t="s">
        <v>1193</v>
      </c>
      <c r="Q551" s="3">
        <v>43881</v>
      </c>
      <c r="R551" s="7">
        <v>498.85</v>
      </c>
      <c r="S551" t="s">
        <v>1192</v>
      </c>
      <c r="T551" s="5" t="s">
        <v>1199</v>
      </c>
    </row>
    <row r="552" spans="2:20" x14ac:dyDescent="0.3">
      <c r="B552" t="s">
        <v>703</v>
      </c>
      <c r="C552" t="s">
        <v>1230</v>
      </c>
      <c r="D552" s="2">
        <v>46</v>
      </c>
      <c r="E552" s="2" t="s">
        <v>1260</v>
      </c>
      <c r="F552" t="s">
        <v>15</v>
      </c>
      <c r="G552" t="s">
        <v>27</v>
      </c>
      <c r="H552" t="s">
        <v>1157</v>
      </c>
      <c r="I552" s="3">
        <v>43800</v>
      </c>
      <c r="J552" t="s">
        <v>40</v>
      </c>
      <c r="K552">
        <v>220</v>
      </c>
      <c r="L552" t="str">
        <f>_xlfn.XLOOKUP(healthcare_messy_data5[[#This Row],[Patient Id]],cleaned_medical!A552:A1551, cleaned_medical!B552:B1551)</f>
        <v>Dietary Changes</v>
      </c>
      <c r="M552" s="3">
        <f>_xlfn.XLOOKUP(healthcare_messy_data5[[#This Row],[Patient Id]],cleaned_medical!A552:A1551,cleaned_medical!C552:C1551)</f>
        <v>43195</v>
      </c>
      <c r="N552" t="str">
        <f>_xlfn.XLOOKUP(healthcare_messy_data5[[#This Row],[Patient Id]],cleaned_medical!A552:A1551, cleaned_medical!D552:D1551)</f>
        <v>Dr. Lee</v>
      </c>
      <c r="O552" s="7">
        <f>_xlfn.XLOOKUP(healthcare_messy_data5[[#This Row],[Patient Id]], cleaned_medical!A552:A1551, cleaned_medical!E552:E1551)</f>
        <v>57.16</v>
      </c>
      <c r="P552" t="s">
        <v>1198</v>
      </c>
      <c r="Q552" s="3">
        <v>43800</v>
      </c>
      <c r="R552" s="7">
        <v>310.01</v>
      </c>
      <c r="S552" t="s">
        <v>1197</v>
      </c>
      <c r="T552" s="5" t="s">
        <v>1194</v>
      </c>
    </row>
    <row r="553" spans="2:20" x14ac:dyDescent="0.3">
      <c r="B553" t="s">
        <v>704</v>
      </c>
      <c r="C553" t="s">
        <v>88</v>
      </c>
      <c r="D553" s="2">
        <v>60</v>
      </c>
      <c r="E553" s="2" t="s">
        <v>1262</v>
      </c>
      <c r="F553" t="s">
        <v>10</v>
      </c>
      <c r="G553" t="s">
        <v>20</v>
      </c>
      <c r="H553" t="s">
        <v>1272</v>
      </c>
      <c r="I553" s="3">
        <v>43195</v>
      </c>
      <c r="J553" t="s">
        <v>40</v>
      </c>
      <c r="K553">
        <v>220</v>
      </c>
      <c r="L553" t="str">
        <f>_xlfn.XLOOKUP(healthcare_messy_data5[[#This Row],[Patient Id]],cleaned_medical!A553:A1552, cleaned_medical!B553:B1552)</f>
        <v>Surgery</v>
      </c>
      <c r="M553" s="3">
        <f>_xlfn.XLOOKUP(healthcare_messy_data5[[#This Row],[Patient Id]],cleaned_medical!A553:A1552,cleaned_medical!C553:C1552)</f>
        <v>43800</v>
      </c>
      <c r="N553" t="str">
        <f>_xlfn.XLOOKUP(healthcare_messy_data5[[#This Row],[Patient Id]],cleaned_medical!A553:A1552, cleaned_medical!D553:D1552)</f>
        <v>Dr. Williams</v>
      </c>
      <c r="O553" s="7">
        <f>_xlfn.XLOOKUP(healthcare_messy_data5[[#This Row],[Patient Id]], cleaned_medical!A553:A1552, cleaned_medical!E553:E1552)</f>
        <v>170.2</v>
      </c>
      <c r="P553" t="s">
        <v>1201</v>
      </c>
      <c r="Q553" s="3">
        <v>43195</v>
      </c>
      <c r="R553" s="7">
        <v>245.18</v>
      </c>
      <c r="S553" t="s">
        <v>1197</v>
      </c>
      <c r="T553" s="5" t="s">
        <v>1194</v>
      </c>
    </row>
    <row r="554" spans="2:20" x14ac:dyDescent="0.3">
      <c r="B554" t="s">
        <v>705</v>
      </c>
      <c r="C554" t="s">
        <v>90</v>
      </c>
      <c r="D554" s="2">
        <v>35</v>
      </c>
      <c r="E554" s="2" t="s">
        <v>1261</v>
      </c>
      <c r="F554" t="s">
        <v>10</v>
      </c>
      <c r="G554" t="s">
        <v>20</v>
      </c>
      <c r="H554" t="s">
        <v>1156</v>
      </c>
      <c r="I554" s="3">
        <v>43800</v>
      </c>
      <c r="J554" t="s">
        <v>1153</v>
      </c>
      <c r="K554">
        <v>146</v>
      </c>
      <c r="L554" t="str">
        <f>_xlfn.XLOOKUP(healthcare_messy_data5[[#This Row],[Patient Id]],cleaned_medical!A554:A1553, cleaned_medical!B554:B1553)</f>
        <v>Dietary Changes</v>
      </c>
      <c r="M554" s="3">
        <f>_xlfn.XLOOKUP(healthcare_messy_data5[[#This Row],[Patient Id]],cleaned_medical!A554:A1553,cleaned_medical!C554:C1553)</f>
        <v>43549</v>
      </c>
      <c r="N554" t="str">
        <f>_xlfn.XLOOKUP(healthcare_messy_data5[[#This Row],[Patient Id]],cleaned_medical!A554:A1553, cleaned_medical!D554:D1553)</f>
        <v>Dr. Brown</v>
      </c>
      <c r="O554" s="7">
        <f>_xlfn.XLOOKUP(healthcare_messy_data5[[#This Row],[Patient Id]], cleaned_medical!A554:A1553, cleaned_medical!E554:E1553)</f>
        <v>191.21</v>
      </c>
      <c r="P554" t="s">
        <v>1193</v>
      </c>
      <c r="Q554" s="3">
        <v>43800</v>
      </c>
      <c r="R554" s="7">
        <v>206.85</v>
      </c>
      <c r="S554" t="s">
        <v>1197</v>
      </c>
      <c r="T554" s="5" t="s">
        <v>1200</v>
      </c>
    </row>
    <row r="555" spans="2:20" x14ac:dyDescent="0.3">
      <c r="B555" t="s">
        <v>706</v>
      </c>
      <c r="C555" t="s">
        <v>92</v>
      </c>
      <c r="D555" s="2">
        <v>60</v>
      </c>
      <c r="E555" s="2" t="s">
        <v>1262</v>
      </c>
      <c r="F555" t="s">
        <v>10</v>
      </c>
      <c r="G555" t="s">
        <v>27</v>
      </c>
      <c r="H555" t="s">
        <v>1155</v>
      </c>
      <c r="I555" s="3">
        <v>43549</v>
      </c>
      <c r="J555" t="s">
        <v>1153</v>
      </c>
      <c r="K555">
        <v>200</v>
      </c>
      <c r="L555" t="str">
        <f>_xlfn.XLOOKUP(healthcare_messy_data5[[#This Row],[Patient Id]],cleaned_medical!A555:A1554, cleaned_medical!B555:B1554)</f>
        <v>Lifestyle Modification</v>
      </c>
      <c r="M555" s="3">
        <f>_xlfn.XLOOKUP(healthcare_messy_data5[[#This Row],[Patient Id]],cleaned_medical!A555:A1554,cleaned_medical!C555:C1554)</f>
        <v>43845</v>
      </c>
      <c r="N555" t="str">
        <f>_xlfn.XLOOKUP(healthcare_messy_data5[[#This Row],[Patient Id]],cleaned_medical!A555:A1554, cleaned_medical!D555:D1554)</f>
        <v>Dr. Lee</v>
      </c>
      <c r="O555" s="7">
        <f>_xlfn.XLOOKUP(healthcare_messy_data5[[#This Row],[Patient Id]], cleaned_medical!A555:A1554, cleaned_medical!E555:E1554)</f>
        <v>35.79</v>
      </c>
      <c r="P555" t="s">
        <v>1202</v>
      </c>
      <c r="Q555" s="3">
        <v>43549</v>
      </c>
      <c r="R555" s="7">
        <v>163.22999999999999</v>
      </c>
      <c r="S555" t="s">
        <v>1192</v>
      </c>
      <c r="T555" s="5" t="s">
        <v>1191</v>
      </c>
    </row>
    <row r="556" spans="2:20" x14ac:dyDescent="0.3">
      <c r="B556" t="s">
        <v>707</v>
      </c>
      <c r="C556" t="s">
        <v>94</v>
      </c>
      <c r="D556" s="2">
        <v>40</v>
      </c>
      <c r="E556" s="2" t="s">
        <v>1260</v>
      </c>
      <c r="F556" t="s">
        <v>15</v>
      </c>
      <c r="G556" t="s">
        <v>27</v>
      </c>
      <c r="H556" t="s">
        <v>1156</v>
      </c>
      <c r="I556" s="3">
        <v>43845</v>
      </c>
      <c r="J556" t="s">
        <v>40</v>
      </c>
      <c r="K556">
        <v>200</v>
      </c>
      <c r="L556" t="str">
        <f>_xlfn.XLOOKUP(healthcare_messy_data5[[#This Row],[Patient Id]],cleaned_medical!A556:A1555, cleaned_medical!B556:B1555)</f>
        <v>Lifestyle Modification</v>
      </c>
      <c r="M556" s="3">
        <f>_xlfn.XLOOKUP(healthcare_messy_data5[[#This Row],[Patient Id]],cleaned_medical!A556:A1555,cleaned_medical!C556:C1555)</f>
        <v>43549</v>
      </c>
      <c r="N556" t="str">
        <f>_xlfn.XLOOKUP(healthcare_messy_data5[[#This Row],[Patient Id]],cleaned_medical!A556:A1555, cleaned_medical!D556:D1555)</f>
        <v>Dr. Williams</v>
      </c>
      <c r="O556" s="7">
        <f>_xlfn.XLOOKUP(healthcare_messy_data5[[#This Row],[Patient Id]], cleaned_medical!A556:A1555, cleaned_medical!E556:E1555)</f>
        <v>177.82</v>
      </c>
      <c r="P556" t="s">
        <v>1196</v>
      </c>
      <c r="Q556" s="3">
        <v>43845</v>
      </c>
      <c r="R556" s="7">
        <v>443.91</v>
      </c>
      <c r="S556" t="s">
        <v>1197</v>
      </c>
      <c r="T556" s="5" t="s">
        <v>1191</v>
      </c>
    </row>
    <row r="557" spans="2:20" x14ac:dyDescent="0.3">
      <c r="B557" t="s">
        <v>708</v>
      </c>
      <c r="C557" t="s">
        <v>96</v>
      </c>
      <c r="D557" s="2">
        <v>25</v>
      </c>
      <c r="E557" s="2" t="s">
        <v>1259</v>
      </c>
      <c r="F557" t="s">
        <v>15</v>
      </c>
      <c r="G557" t="s">
        <v>27</v>
      </c>
      <c r="H557" t="s">
        <v>1272</v>
      </c>
      <c r="I557" s="3">
        <v>43549</v>
      </c>
      <c r="J557" t="s">
        <v>12</v>
      </c>
      <c r="K557">
        <v>160</v>
      </c>
      <c r="L557" t="str">
        <f>_xlfn.XLOOKUP(healthcare_messy_data5[[#This Row],[Patient Id]],cleaned_medical!A557:A1556, cleaned_medical!B557:B1556)</f>
        <v>Dietary Changes</v>
      </c>
      <c r="M557" s="3">
        <f>_xlfn.XLOOKUP(healthcare_messy_data5[[#This Row],[Patient Id]],cleaned_medical!A557:A1556,cleaned_medical!C557:C1556)</f>
        <v>43195</v>
      </c>
      <c r="N557" t="str">
        <f>_xlfn.XLOOKUP(healthcare_messy_data5[[#This Row],[Patient Id]],cleaned_medical!A557:A1556, cleaned_medical!D557:D1556)</f>
        <v>Dr. Williams</v>
      </c>
      <c r="O557" s="7">
        <f>_xlfn.XLOOKUP(healthcare_messy_data5[[#This Row],[Patient Id]], cleaned_medical!A557:A1556, cleaned_medical!E557:E1556)</f>
        <v>34.96</v>
      </c>
      <c r="P557" t="s">
        <v>1202</v>
      </c>
      <c r="Q557" s="3">
        <v>43549</v>
      </c>
      <c r="R557" s="7">
        <v>163.79</v>
      </c>
      <c r="S557" t="s">
        <v>1195</v>
      </c>
      <c r="T557" s="5" t="s">
        <v>1199</v>
      </c>
    </row>
    <row r="558" spans="2:20" x14ac:dyDescent="0.3">
      <c r="B558" t="s">
        <v>709</v>
      </c>
      <c r="C558" t="s">
        <v>98</v>
      </c>
      <c r="D558" s="2">
        <v>35</v>
      </c>
      <c r="E558" s="2" t="s">
        <v>1261</v>
      </c>
      <c r="F558" t="s">
        <v>15</v>
      </c>
      <c r="G558" t="s">
        <v>1272</v>
      </c>
      <c r="H558" t="s">
        <v>1272</v>
      </c>
      <c r="I558" s="3">
        <v>43195</v>
      </c>
      <c r="J558" t="s">
        <v>40</v>
      </c>
      <c r="K558">
        <v>160</v>
      </c>
      <c r="L558" t="str">
        <f>_xlfn.XLOOKUP(healthcare_messy_data5[[#This Row],[Patient Id]],cleaned_medical!A558:A1557, cleaned_medical!B558:B1557)</f>
        <v>Medication</v>
      </c>
      <c r="M558" s="3">
        <f>_xlfn.XLOOKUP(healthcare_messy_data5[[#This Row],[Patient Id]],cleaned_medical!A558:A1557,cleaned_medical!C558:C1557)</f>
        <v>43549</v>
      </c>
      <c r="N558" t="str">
        <f>_xlfn.XLOOKUP(healthcare_messy_data5[[#This Row],[Patient Id]],cleaned_medical!A558:A1557, cleaned_medical!D558:D1557)</f>
        <v>Dr. Williams</v>
      </c>
      <c r="O558" s="7">
        <f>_xlfn.XLOOKUP(healthcare_messy_data5[[#This Row],[Patient Id]], cleaned_medical!A558:A1557, cleaned_medical!E558:E1557)</f>
        <v>152.01</v>
      </c>
      <c r="P558" t="s">
        <v>1198</v>
      </c>
      <c r="Q558" s="3">
        <v>43195</v>
      </c>
      <c r="R558" s="7">
        <v>168.49</v>
      </c>
      <c r="S558" t="s">
        <v>1192</v>
      </c>
      <c r="T558" s="5" t="s">
        <v>1199</v>
      </c>
    </row>
    <row r="559" spans="2:20" x14ac:dyDescent="0.3">
      <c r="B559" t="s">
        <v>710</v>
      </c>
      <c r="C559" t="s">
        <v>1231</v>
      </c>
      <c r="D559" s="2">
        <v>40</v>
      </c>
      <c r="E559" s="2" t="s">
        <v>1260</v>
      </c>
      <c r="F559" t="s">
        <v>15</v>
      </c>
      <c r="G559" t="s">
        <v>20</v>
      </c>
      <c r="H559" t="s">
        <v>1156</v>
      </c>
      <c r="I559" s="3">
        <v>43549</v>
      </c>
      <c r="J559" t="s">
        <v>1153</v>
      </c>
      <c r="K559">
        <v>146</v>
      </c>
      <c r="L559" t="str">
        <f>_xlfn.XLOOKUP(healthcare_messy_data5[[#This Row],[Patient Id]],cleaned_medical!A559:A1558, cleaned_medical!B559:B1558)</f>
        <v>Lifestyle Modification</v>
      </c>
      <c r="M559" s="3">
        <f>_xlfn.XLOOKUP(healthcare_messy_data5[[#This Row],[Patient Id]],cleaned_medical!A559:A1558,cleaned_medical!C559:C1558)</f>
        <v>43800</v>
      </c>
      <c r="N559" t="str">
        <f>_xlfn.XLOOKUP(healthcare_messy_data5[[#This Row],[Patient Id]],cleaned_medical!A559:A1558, cleaned_medical!D559:D1558)</f>
        <v>Dr. Smith</v>
      </c>
      <c r="O559" s="7">
        <f>_xlfn.XLOOKUP(healthcare_messy_data5[[#This Row],[Patient Id]], cleaned_medical!A559:A1558, cleaned_medical!E559:E1558)</f>
        <v>69.739999999999995</v>
      </c>
      <c r="P559" t="s">
        <v>1202</v>
      </c>
      <c r="Q559" s="3">
        <v>43549</v>
      </c>
      <c r="R559" s="7">
        <v>208.24</v>
      </c>
      <c r="S559" t="s">
        <v>1195</v>
      </c>
      <c r="T559" s="5" t="s">
        <v>1199</v>
      </c>
    </row>
    <row r="560" spans="2:20" x14ac:dyDescent="0.3">
      <c r="B560" t="s">
        <v>711</v>
      </c>
      <c r="C560" t="s">
        <v>101</v>
      </c>
      <c r="D560" s="2">
        <v>40</v>
      </c>
      <c r="E560" s="2" t="s">
        <v>1260</v>
      </c>
      <c r="F560" t="s">
        <v>15</v>
      </c>
      <c r="G560" t="s">
        <v>27</v>
      </c>
      <c r="H560" t="s">
        <v>1155</v>
      </c>
      <c r="I560" s="3">
        <v>43800</v>
      </c>
      <c r="J560" t="s">
        <v>12</v>
      </c>
      <c r="K560">
        <v>200</v>
      </c>
      <c r="L560" t="str">
        <f>_xlfn.XLOOKUP(healthcare_messy_data5[[#This Row],[Patient Id]],cleaned_medical!A560:A1559, cleaned_medical!B560:B1559)</f>
        <v>Physiotherapy</v>
      </c>
      <c r="M560" s="3">
        <f>_xlfn.XLOOKUP(healthcare_messy_data5[[#This Row],[Patient Id]],cleaned_medical!A560:A1559,cleaned_medical!C560:C1559)</f>
        <v>43549</v>
      </c>
      <c r="N560" t="str">
        <f>_xlfn.XLOOKUP(healthcare_messy_data5[[#This Row],[Patient Id]],cleaned_medical!A560:A1559, cleaned_medical!D560:D1559)</f>
        <v>Dr. Patel</v>
      </c>
      <c r="O560" s="7">
        <f>_xlfn.XLOOKUP(healthcare_messy_data5[[#This Row],[Patient Id]], cleaned_medical!A560:A1559, cleaned_medical!E560:E1559)</f>
        <v>88.79</v>
      </c>
      <c r="P560" t="s">
        <v>1198</v>
      </c>
      <c r="Q560" s="3">
        <v>43800</v>
      </c>
      <c r="R560" s="7">
        <v>320.77999999999997</v>
      </c>
      <c r="S560" t="s">
        <v>1195</v>
      </c>
      <c r="T560" s="5" t="s">
        <v>1200</v>
      </c>
    </row>
    <row r="561" spans="2:20" x14ac:dyDescent="0.3">
      <c r="B561" t="s">
        <v>712</v>
      </c>
      <c r="C561" t="s">
        <v>103</v>
      </c>
      <c r="D561" s="2">
        <v>35</v>
      </c>
      <c r="E561" s="2" t="s">
        <v>1261</v>
      </c>
      <c r="F561" t="s">
        <v>15</v>
      </c>
      <c r="G561" t="s">
        <v>11</v>
      </c>
      <c r="H561" t="s">
        <v>1156</v>
      </c>
      <c r="I561" s="3">
        <v>43549</v>
      </c>
      <c r="J561" t="s">
        <v>40</v>
      </c>
      <c r="K561">
        <v>146</v>
      </c>
      <c r="L561" t="str">
        <f>_xlfn.XLOOKUP(healthcare_messy_data5[[#This Row],[Patient Id]],cleaned_medical!A561:A1560, cleaned_medical!B561:B1560)</f>
        <v>Surgery</v>
      </c>
      <c r="M561" s="3">
        <f>_xlfn.XLOOKUP(healthcare_messy_data5[[#This Row],[Patient Id]],cleaned_medical!A561:A1560,cleaned_medical!C561:C1560)</f>
        <v>43195</v>
      </c>
      <c r="N561" t="str">
        <f>_xlfn.XLOOKUP(healthcare_messy_data5[[#This Row],[Patient Id]],cleaned_medical!A561:A1560, cleaned_medical!D561:D1560)</f>
        <v>Dr. Patel</v>
      </c>
      <c r="O561" s="7">
        <f>_xlfn.XLOOKUP(healthcare_messy_data5[[#This Row],[Patient Id]], cleaned_medical!A561:A1560, cleaned_medical!E561:E1560)</f>
        <v>31.42</v>
      </c>
      <c r="P561" t="s">
        <v>1201</v>
      </c>
      <c r="Q561" s="3">
        <v>43549</v>
      </c>
      <c r="R561" s="7">
        <v>456.26</v>
      </c>
      <c r="S561" t="s">
        <v>1195</v>
      </c>
      <c r="T561" s="5" t="s">
        <v>1191</v>
      </c>
    </row>
    <row r="562" spans="2:20" x14ac:dyDescent="0.3">
      <c r="B562" t="s">
        <v>713</v>
      </c>
      <c r="C562" t="s">
        <v>105</v>
      </c>
      <c r="D562" s="2">
        <v>60</v>
      </c>
      <c r="E562" s="2" t="s">
        <v>1262</v>
      </c>
      <c r="F562" t="s">
        <v>10</v>
      </c>
      <c r="G562" t="s">
        <v>11</v>
      </c>
      <c r="H562" t="s">
        <v>1272</v>
      </c>
      <c r="I562" s="3">
        <v>43195</v>
      </c>
      <c r="J562" t="s">
        <v>21</v>
      </c>
      <c r="K562">
        <v>160</v>
      </c>
      <c r="L562" t="str">
        <f>_xlfn.XLOOKUP(healthcare_messy_data5[[#This Row],[Patient Id]],cleaned_medical!A562:A1561, cleaned_medical!B562:B1561)</f>
        <v>Medication</v>
      </c>
      <c r="M562" s="3">
        <f>_xlfn.XLOOKUP(healthcare_messy_data5[[#This Row],[Patient Id]],cleaned_medical!A562:A1561,cleaned_medical!C562:C1561)</f>
        <v>43195</v>
      </c>
      <c r="N562" t="str">
        <f>_xlfn.XLOOKUP(healthcare_messy_data5[[#This Row],[Patient Id]],cleaned_medical!A562:A1561, cleaned_medical!D562:D1561)</f>
        <v>Dr. Lee</v>
      </c>
      <c r="O562" s="7">
        <f>_xlfn.XLOOKUP(healthcare_messy_data5[[#This Row],[Patient Id]], cleaned_medical!A562:A1561, cleaned_medical!E562:E1561)</f>
        <v>102.44</v>
      </c>
      <c r="P562" t="s">
        <v>1198</v>
      </c>
      <c r="Q562" s="3">
        <v>43195</v>
      </c>
      <c r="R562" s="7">
        <v>243.93</v>
      </c>
      <c r="S562" t="s">
        <v>1195</v>
      </c>
      <c r="T562" s="5" t="s">
        <v>1199</v>
      </c>
    </row>
    <row r="563" spans="2:20" x14ac:dyDescent="0.3">
      <c r="B563" t="s">
        <v>714</v>
      </c>
      <c r="C563" t="s">
        <v>1232</v>
      </c>
      <c r="D563" s="2">
        <v>70</v>
      </c>
      <c r="E563" s="2" t="s">
        <v>1262</v>
      </c>
      <c r="F563" t="s">
        <v>15</v>
      </c>
      <c r="G563" t="s">
        <v>1272</v>
      </c>
      <c r="H563" t="s">
        <v>1272</v>
      </c>
      <c r="I563" s="3">
        <v>43195</v>
      </c>
      <c r="J563" t="s">
        <v>21</v>
      </c>
      <c r="K563">
        <v>160</v>
      </c>
      <c r="L563" t="str">
        <f>_xlfn.XLOOKUP(healthcare_messy_data5[[#This Row],[Patient Id]],cleaned_medical!A563:A1562, cleaned_medical!B563:B1562)</f>
        <v>Physiotherapy</v>
      </c>
      <c r="M563" s="3">
        <f>_xlfn.XLOOKUP(healthcare_messy_data5[[#This Row],[Patient Id]],cleaned_medical!A563:A1562,cleaned_medical!C563:C1562)</f>
        <v>43195</v>
      </c>
      <c r="N563" t="str">
        <f>_xlfn.XLOOKUP(healthcare_messy_data5[[#This Row],[Patient Id]],cleaned_medical!A563:A1562, cleaned_medical!D563:D1562)</f>
        <v>Dr. Lee</v>
      </c>
      <c r="O563" s="7">
        <f>_xlfn.XLOOKUP(healthcare_messy_data5[[#This Row],[Patient Id]], cleaned_medical!A563:A1562, cleaned_medical!E563:E1562)</f>
        <v>175.47</v>
      </c>
      <c r="P563" t="s">
        <v>1198</v>
      </c>
      <c r="Q563" s="3">
        <v>43195</v>
      </c>
      <c r="R563" s="7">
        <v>340.11</v>
      </c>
      <c r="S563" t="s">
        <v>1197</v>
      </c>
      <c r="T563" s="5" t="s">
        <v>1194</v>
      </c>
    </row>
    <row r="564" spans="2:20" x14ac:dyDescent="0.3">
      <c r="B564" t="s">
        <v>715</v>
      </c>
      <c r="C564" t="s">
        <v>108</v>
      </c>
      <c r="D564" s="2">
        <v>40</v>
      </c>
      <c r="E564" s="2" t="s">
        <v>1260</v>
      </c>
      <c r="F564" t="s">
        <v>15</v>
      </c>
      <c r="G564" t="s">
        <v>1272</v>
      </c>
      <c r="H564" t="s">
        <v>1157</v>
      </c>
      <c r="I564" s="3">
        <v>43195</v>
      </c>
      <c r="J564" t="s">
        <v>40</v>
      </c>
      <c r="K564">
        <v>220</v>
      </c>
      <c r="L564" t="str">
        <f>_xlfn.XLOOKUP(healthcare_messy_data5[[#This Row],[Patient Id]],cleaned_medical!A564:A1563, cleaned_medical!B564:B1563)</f>
        <v>Dietary Changes</v>
      </c>
      <c r="M564" s="3">
        <f>_xlfn.XLOOKUP(healthcare_messy_data5[[#This Row],[Patient Id]],cleaned_medical!A564:A1563,cleaned_medical!C564:C1563)</f>
        <v>43800</v>
      </c>
      <c r="N564" t="str">
        <f>_xlfn.XLOOKUP(healthcare_messy_data5[[#This Row],[Patient Id]],cleaned_medical!A564:A1563, cleaned_medical!D564:D1563)</f>
        <v>Dr. Johnson</v>
      </c>
      <c r="O564" s="7">
        <f>_xlfn.XLOOKUP(healthcare_messy_data5[[#This Row],[Patient Id]], cleaned_medical!A564:A1563, cleaned_medical!E564:E1563)</f>
        <v>13.17</v>
      </c>
      <c r="P564" t="s">
        <v>1202</v>
      </c>
      <c r="Q564" s="3">
        <v>43195</v>
      </c>
      <c r="R564" s="7">
        <v>375.75</v>
      </c>
      <c r="S564" t="s">
        <v>1197</v>
      </c>
      <c r="T564" s="5" t="s">
        <v>1200</v>
      </c>
    </row>
    <row r="565" spans="2:20" x14ac:dyDescent="0.3">
      <c r="B565" t="s">
        <v>716</v>
      </c>
      <c r="C565" t="s">
        <v>110</v>
      </c>
      <c r="D565" s="2">
        <v>46</v>
      </c>
      <c r="E565" s="2" t="s">
        <v>1260</v>
      </c>
      <c r="F565" t="s">
        <v>15</v>
      </c>
      <c r="G565" t="s">
        <v>16</v>
      </c>
      <c r="H565" t="s">
        <v>1157</v>
      </c>
      <c r="I565" s="3">
        <v>43800</v>
      </c>
      <c r="J565" t="s">
        <v>12</v>
      </c>
      <c r="K565">
        <v>146</v>
      </c>
      <c r="L565" t="str">
        <f>_xlfn.XLOOKUP(healthcare_messy_data5[[#This Row],[Patient Id]],cleaned_medical!A565:A1564, cleaned_medical!B565:B1564)</f>
        <v>Lifestyle Modification</v>
      </c>
      <c r="M565" s="3">
        <f>_xlfn.XLOOKUP(healthcare_messy_data5[[#This Row],[Patient Id]],cleaned_medical!A565:A1564,cleaned_medical!C565:C1564)</f>
        <v>43195</v>
      </c>
      <c r="N565" t="str">
        <f>_xlfn.XLOOKUP(healthcare_messy_data5[[#This Row],[Patient Id]],cleaned_medical!A565:A1564, cleaned_medical!D565:D1564)</f>
        <v>Dr. Smith</v>
      </c>
      <c r="O565" s="7">
        <f>_xlfn.XLOOKUP(healthcare_messy_data5[[#This Row],[Patient Id]], cleaned_medical!A565:A1564, cleaned_medical!E565:E1564)</f>
        <v>155.68</v>
      </c>
      <c r="P565" t="s">
        <v>1201</v>
      </c>
      <c r="Q565" s="3">
        <v>43800</v>
      </c>
      <c r="R565" s="7">
        <v>221.25</v>
      </c>
      <c r="S565" t="s">
        <v>1195</v>
      </c>
      <c r="T565" s="5" t="s">
        <v>1199</v>
      </c>
    </row>
    <row r="566" spans="2:20" x14ac:dyDescent="0.3">
      <c r="B566" t="s">
        <v>717</v>
      </c>
      <c r="C566" t="s">
        <v>112</v>
      </c>
      <c r="D566" s="2">
        <v>40</v>
      </c>
      <c r="E566" s="2" t="s">
        <v>1260</v>
      </c>
      <c r="F566" t="s">
        <v>10</v>
      </c>
      <c r="G566" t="s">
        <v>16</v>
      </c>
      <c r="H566" t="s">
        <v>1154</v>
      </c>
      <c r="I566" s="3">
        <v>43195</v>
      </c>
      <c r="J566" t="s">
        <v>40</v>
      </c>
      <c r="K566">
        <v>146</v>
      </c>
      <c r="L566" t="str">
        <f>_xlfn.XLOOKUP(healthcare_messy_data5[[#This Row],[Patient Id]],cleaned_medical!A566:A1565, cleaned_medical!B566:B1565)</f>
        <v>Surgery</v>
      </c>
      <c r="M566" s="3">
        <f>_xlfn.XLOOKUP(healthcare_messy_data5[[#This Row],[Patient Id]],cleaned_medical!A566:A1565,cleaned_medical!C566:C1565)</f>
        <v>43845</v>
      </c>
      <c r="N566" t="str">
        <f>_xlfn.XLOOKUP(healthcare_messy_data5[[#This Row],[Patient Id]],cleaned_medical!A566:A1565, cleaned_medical!D566:D1565)</f>
        <v>Dr. Patel</v>
      </c>
      <c r="O566" s="7">
        <f>_xlfn.XLOOKUP(healthcare_messy_data5[[#This Row],[Patient Id]], cleaned_medical!A566:A1565, cleaned_medical!E566:E1565)</f>
        <v>112.17</v>
      </c>
      <c r="P566" t="s">
        <v>1202</v>
      </c>
      <c r="Q566" s="3">
        <v>43195</v>
      </c>
      <c r="R566" s="7">
        <v>424.4</v>
      </c>
      <c r="S566" t="s">
        <v>1197</v>
      </c>
      <c r="T566" s="5" t="s">
        <v>1194</v>
      </c>
    </row>
    <row r="567" spans="2:20" x14ac:dyDescent="0.3">
      <c r="B567" t="s">
        <v>718</v>
      </c>
      <c r="C567" t="s">
        <v>114</v>
      </c>
      <c r="D567" s="2">
        <v>70</v>
      </c>
      <c r="E567" s="2" t="s">
        <v>1262</v>
      </c>
      <c r="F567" t="s">
        <v>10</v>
      </c>
      <c r="G567" t="s">
        <v>16</v>
      </c>
      <c r="H567" t="s">
        <v>1272</v>
      </c>
      <c r="I567" s="3">
        <v>43845</v>
      </c>
      <c r="J567" t="s">
        <v>40</v>
      </c>
      <c r="K567">
        <v>200</v>
      </c>
      <c r="L567" t="str">
        <f>_xlfn.XLOOKUP(healthcare_messy_data5[[#This Row],[Patient Id]],cleaned_medical!A567:A1566, cleaned_medical!B567:B1566)</f>
        <v>Surgery</v>
      </c>
      <c r="M567" s="3">
        <f>_xlfn.XLOOKUP(healthcare_messy_data5[[#This Row],[Patient Id]],cleaned_medical!A567:A1566,cleaned_medical!C567:C1566)</f>
        <v>43195</v>
      </c>
      <c r="N567" t="str">
        <f>_xlfn.XLOOKUP(healthcare_messy_data5[[#This Row],[Patient Id]],cleaned_medical!A567:A1566, cleaned_medical!D567:D1566)</f>
        <v>Dr. Smith</v>
      </c>
      <c r="O567" s="7">
        <f>_xlfn.XLOOKUP(healthcare_messy_data5[[#This Row],[Patient Id]], cleaned_medical!A567:A1566, cleaned_medical!E567:E1566)</f>
        <v>152.62</v>
      </c>
      <c r="P567" t="s">
        <v>1167</v>
      </c>
      <c r="Q567" s="3">
        <v>43845</v>
      </c>
      <c r="R567" s="7">
        <v>51.39</v>
      </c>
      <c r="S567" t="s">
        <v>1195</v>
      </c>
      <c r="T567" s="5" t="s">
        <v>1200</v>
      </c>
    </row>
    <row r="568" spans="2:20" x14ac:dyDescent="0.3">
      <c r="B568" t="s">
        <v>719</v>
      </c>
      <c r="C568" t="s">
        <v>116</v>
      </c>
      <c r="D568" s="2">
        <v>60</v>
      </c>
      <c r="E568" s="2" t="s">
        <v>1262</v>
      </c>
      <c r="F568" t="s">
        <v>15</v>
      </c>
      <c r="G568" t="s">
        <v>1272</v>
      </c>
      <c r="H568" t="s">
        <v>1157</v>
      </c>
      <c r="I568" s="3">
        <v>43195</v>
      </c>
      <c r="J568" t="s">
        <v>1153</v>
      </c>
      <c r="K568">
        <v>200</v>
      </c>
      <c r="L568" t="str">
        <f>_xlfn.XLOOKUP(healthcare_messy_data5[[#This Row],[Patient Id]],cleaned_medical!A568:A1567, cleaned_medical!B568:B1567)</f>
        <v>Surgery</v>
      </c>
      <c r="M568" s="3">
        <f>_xlfn.XLOOKUP(healthcare_messy_data5[[#This Row],[Patient Id]],cleaned_medical!A568:A1567,cleaned_medical!C568:C1567)</f>
        <v>43549</v>
      </c>
      <c r="N568" t="str">
        <f>_xlfn.XLOOKUP(healthcare_messy_data5[[#This Row],[Patient Id]],cleaned_medical!A568:A1567, cleaned_medical!D568:D1567)</f>
        <v>Dr. Brown</v>
      </c>
      <c r="O568" s="7">
        <f>_xlfn.XLOOKUP(healthcare_messy_data5[[#This Row],[Patient Id]], cleaned_medical!A568:A1567, cleaned_medical!E568:E1567)</f>
        <v>187.06</v>
      </c>
      <c r="P568" t="s">
        <v>1193</v>
      </c>
      <c r="Q568" s="3">
        <v>43195</v>
      </c>
      <c r="R568" s="7">
        <v>53.03</v>
      </c>
      <c r="S568" t="s">
        <v>1197</v>
      </c>
      <c r="T568" s="5" t="s">
        <v>1199</v>
      </c>
    </row>
    <row r="569" spans="2:20" x14ac:dyDescent="0.3">
      <c r="B569" t="s">
        <v>720</v>
      </c>
      <c r="C569" t="s">
        <v>118</v>
      </c>
      <c r="D569" s="2">
        <v>60</v>
      </c>
      <c r="E569" s="2" t="s">
        <v>1262</v>
      </c>
      <c r="F569" t="s">
        <v>15</v>
      </c>
      <c r="G569" t="s">
        <v>1272</v>
      </c>
      <c r="H569" t="s">
        <v>1156</v>
      </c>
      <c r="I569" s="3">
        <v>43549</v>
      </c>
      <c r="J569" t="s">
        <v>21</v>
      </c>
      <c r="K569">
        <v>220</v>
      </c>
      <c r="L569" t="str">
        <f>_xlfn.XLOOKUP(healthcare_messy_data5[[#This Row],[Patient Id]],cleaned_medical!A569:A1568, cleaned_medical!B569:B1568)</f>
        <v>Dietary Changes</v>
      </c>
      <c r="M569" s="3">
        <f>_xlfn.XLOOKUP(healthcare_messy_data5[[#This Row],[Patient Id]],cleaned_medical!A569:A1568,cleaned_medical!C569:C1568)</f>
        <v>43549</v>
      </c>
      <c r="N569" t="str">
        <f>_xlfn.XLOOKUP(healthcare_messy_data5[[#This Row],[Patient Id]],cleaned_medical!A569:A1568, cleaned_medical!D569:D1568)</f>
        <v>Dr. Williams</v>
      </c>
      <c r="O569" s="7">
        <f>_xlfn.XLOOKUP(healthcare_messy_data5[[#This Row],[Patient Id]], cleaned_medical!A569:A1568, cleaned_medical!E569:E1568)</f>
        <v>84.31</v>
      </c>
      <c r="P569" t="s">
        <v>1193</v>
      </c>
      <c r="Q569" s="3">
        <v>43549</v>
      </c>
      <c r="R569" s="7">
        <v>161.03</v>
      </c>
      <c r="S569" t="s">
        <v>1197</v>
      </c>
      <c r="T569" s="5" t="s">
        <v>1199</v>
      </c>
    </row>
    <row r="570" spans="2:20" x14ac:dyDescent="0.3">
      <c r="B570" t="s">
        <v>721</v>
      </c>
      <c r="C570" t="s">
        <v>120</v>
      </c>
      <c r="D570" s="2">
        <v>46</v>
      </c>
      <c r="E570" s="2" t="s">
        <v>1260</v>
      </c>
      <c r="F570" t="s">
        <v>15</v>
      </c>
      <c r="G570" t="s">
        <v>1272</v>
      </c>
      <c r="H570" t="s">
        <v>1155</v>
      </c>
      <c r="I570" s="3">
        <v>43549</v>
      </c>
      <c r="J570" t="s">
        <v>1153</v>
      </c>
      <c r="K570">
        <v>180</v>
      </c>
      <c r="L570" t="str">
        <f>_xlfn.XLOOKUP(healthcare_messy_data5[[#This Row],[Patient Id]],cleaned_medical!A570:A1569, cleaned_medical!B570:B1569)</f>
        <v>Medication</v>
      </c>
      <c r="M570" s="3">
        <f>_xlfn.XLOOKUP(healthcare_messy_data5[[#This Row],[Patient Id]],cleaned_medical!A570:A1569,cleaned_medical!C570:C1569)</f>
        <v>43549</v>
      </c>
      <c r="N570" t="str">
        <f>_xlfn.XLOOKUP(healthcare_messy_data5[[#This Row],[Patient Id]],cleaned_medical!A570:A1569, cleaned_medical!D570:D1569)</f>
        <v>Dr. Lee</v>
      </c>
      <c r="O570" s="7">
        <f>_xlfn.XLOOKUP(healthcare_messy_data5[[#This Row],[Patient Id]], cleaned_medical!A570:A1569, cleaned_medical!E570:E1569)</f>
        <v>30.47</v>
      </c>
      <c r="P570" t="s">
        <v>1202</v>
      </c>
      <c r="Q570" s="3">
        <v>43549</v>
      </c>
      <c r="R570" s="7">
        <v>79.34</v>
      </c>
      <c r="S570" t="s">
        <v>1197</v>
      </c>
      <c r="T570" s="5" t="s">
        <v>1199</v>
      </c>
    </row>
    <row r="571" spans="2:20" x14ac:dyDescent="0.3">
      <c r="B571" t="s">
        <v>722</v>
      </c>
      <c r="C571" t="s">
        <v>122</v>
      </c>
      <c r="D571" s="2">
        <v>40</v>
      </c>
      <c r="E571" s="2" t="s">
        <v>1260</v>
      </c>
      <c r="F571" t="s">
        <v>15</v>
      </c>
      <c r="G571" t="s">
        <v>11</v>
      </c>
      <c r="H571" t="s">
        <v>1156</v>
      </c>
      <c r="I571" s="3">
        <v>43549</v>
      </c>
      <c r="J571" t="s">
        <v>1153</v>
      </c>
      <c r="K571">
        <v>180</v>
      </c>
      <c r="L571" t="str">
        <f>_xlfn.XLOOKUP(healthcare_messy_data5[[#This Row],[Patient Id]],cleaned_medical!A571:A1570, cleaned_medical!B571:B1570)</f>
        <v>Surgery</v>
      </c>
      <c r="M571" s="3">
        <f>_xlfn.XLOOKUP(healthcare_messy_data5[[#This Row],[Patient Id]],cleaned_medical!A571:A1570,cleaned_medical!C571:C1570)</f>
        <v>43800</v>
      </c>
      <c r="N571" t="str">
        <f>_xlfn.XLOOKUP(healthcare_messy_data5[[#This Row],[Patient Id]],cleaned_medical!A571:A1570, cleaned_medical!D571:D1570)</f>
        <v>Dr. Williams</v>
      </c>
      <c r="O571" s="7">
        <f>_xlfn.XLOOKUP(healthcare_messy_data5[[#This Row],[Patient Id]], cleaned_medical!A571:A1570, cleaned_medical!E571:E1570)</f>
        <v>126.86</v>
      </c>
      <c r="P571" t="s">
        <v>1193</v>
      </c>
      <c r="Q571" s="3">
        <v>43549</v>
      </c>
      <c r="R571" s="7">
        <v>440.53</v>
      </c>
      <c r="S571" t="s">
        <v>1197</v>
      </c>
      <c r="T571" s="5" t="s">
        <v>1191</v>
      </c>
    </row>
    <row r="572" spans="2:20" x14ac:dyDescent="0.3">
      <c r="B572" t="s">
        <v>723</v>
      </c>
      <c r="C572" t="s">
        <v>124</v>
      </c>
      <c r="D572" s="2">
        <v>60</v>
      </c>
      <c r="E572" s="2" t="s">
        <v>1262</v>
      </c>
      <c r="F572" t="s">
        <v>15</v>
      </c>
      <c r="G572" t="s">
        <v>1272</v>
      </c>
      <c r="H572" t="s">
        <v>1155</v>
      </c>
      <c r="I572" s="3">
        <v>43800</v>
      </c>
      <c r="J572" t="s">
        <v>40</v>
      </c>
      <c r="K572">
        <v>180</v>
      </c>
      <c r="L572" t="str">
        <f>_xlfn.XLOOKUP(healthcare_messy_data5[[#This Row],[Patient Id]],cleaned_medical!A572:A1571, cleaned_medical!B572:B1571)</f>
        <v>Counseling</v>
      </c>
      <c r="M572" s="3">
        <f>_xlfn.XLOOKUP(healthcare_messy_data5[[#This Row],[Patient Id]],cleaned_medical!A572:A1571,cleaned_medical!C572:C1571)</f>
        <v>43549</v>
      </c>
      <c r="N572" t="str">
        <f>_xlfn.XLOOKUP(healthcare_messy_data5[[#This Row],[Patient Id]],cleaned_medical!A572:A1571, cleaned_medical!D572:D1571)</f>
        <v>Dr. Brown</v>
      </c>
      <c r="O572" s="7">
        <f>_xlfn.XLOOKUP(healthcare_messy_data5[[#This Row],[Patient Id]], cleaned_medical!A572:A1571, cleaned_medical!E572:E1571)</f>
        <v>25.27</v>
      </c>
      <c r="P572" t="s">
        <v>1196</v>
      </c>
      <c r="Q572" s="3">
        <v>43800</v>
      </c>
      <c r="R572" s="7">
        <v>187.42</v>
      </c>
      <c r="S572" t="s">
        <v>1197</v>
      </c>
      <c r="T572" s="5" t="s">
        <v>1200</v>
      </c>
    </row>
    <row r="573" spans="2:20" x14ac:dyDescent="0.3">
      <c r="B573" t="s">
        <v>724</v>
      </c>
      <c r="C573" t="s">
        <v>126</v>
      </c>
      <c r="D573" s="2">
        <v>70</v>
      </c>
      <c r="E573" s="2" t="s">
        <v>1262</v>
      </c>
      <c r="F573" t="s">
        <v>10</v>
      </c>
      <c r="G573" t="s">
        <v>11</v>
      </c>
      <c r="H573" t="s">
        <v>1157</v>
      </c>
      <c r="I573" s="3">
        <v>43549</v>
      </c>
      <c r="J573" t="s">
        <v>1153</v>
      </c>
      <c r="K573">
        <v>146</v>
      </c>
      <c r="L573" t="str">
        <f>_xlfn.XLOOKUP(healthcare_messy_data5[[#This Row],[Patient Id]],cleaned_medical!A573:A1572, cleaned_medical!B573:B1572)</f>
        <v>Physiotherapy</v>
      </c>
      <c r="M573" s="3">
        <f>_xlfn.XLOOKUP(healthcare_messy_data5[[#This Row],[Patient Id]],cleaned_medical!A573:A1572,cleaned_medical!C573:C1572)</f>
        <v>43800</v>
      </c>
      <c r="N573" t="str">
        <f>_xlfn.XLOOKUP(healthcare_messy_data5[[#This Row],[Patient Id]],cleaned_medical!A573:A1572, cleaned_medical!D573:D1572)</f>
        <v>Dr. Johnson</v>
      </c>
      <c r="O573" s="7">
        <f>_xlfn.XLOOKUP(healthcare_messy_data5[[#This Row],[Patient Id]], cleaned_medical!A573:A1572, cleaned_medical!E573:E1572)</f>
        <v>188.33</v>
      </c>
      <c r="P573" t="s">
        <v>1196</v>
      </c>
      <c r="Q573" s="3">
        <v>43549</v>
      </c>
      <c r="R573" s="7">
        <v>105.92</v>
      </c>
      <c r="S573" t="s">
        <v>1197</v>
      </c>
      <c r="T573" s="5" t="s">
        <v>1200</v>
      </c>
    </row>
    <row r="574" spans="2:20" x14ac:dyDescent="0.3">
      <c r="B574" t="s">
        <v>725</v>
      </c>
      <c r="C574" t="s">
        <v>122</v>
      </c>
      <c r="D574" s="2">
        <v>35</v>
      </c>
      <c r="E574" s="2" t="s">
        <v>1261</v>
      </c>
      <c r="F574" t="s">
        <v>15</v>
      </c>
      <c r="G574" t="s">
        <v>16</v>
      </c>
      <c r="H574" t="s">
        <v>1154</v>
      </c>
      <c r="I574" s="3">
        <v>43800</v>
      </c>
      <c r="J574" t="s">
        <v>21</v>
      </c>
      <c r="K574">
        <v>146</v>
      </c>
      <c r="L574" t="str">
        <f>_xlfn.XLOOKUP(healthcare_messy_data5[[#This Row],[Patient Id]],cleaned_medical!A574:A1573, cleaned_medical!B574:B1573)</f>
        <v>Medication</v>
      </c>
      <c r="M574" s="3">
        <f>_xlfn.XLOOKUP(healthcare_messy_data5[[#This Row],[Patient Id]],cleaned_medical!A574:A1573,cleaned_medical!C574:C1573)</f>
        <v>43800</v>
      </c>
      <c r="N574" t="str">
        <f>_xlfn.XLOOKUP(healthcare_messy_data5[[#This Row],[Patient Id]],cleaned_medical!A574:A1573, cleaned_medical!D574:D1573)</f>
        <v>Dr. Williams</v>
      </c>
      <c r="O574" s="7">
        <f>_xlfn.XLOOKUP(healthcare_messy_data5[[#This Row],[Patient Id]], cleaned_medical!A574:A1573, cleaned_medical!E574:E1573)</f>
        <v>89.81</v>
      </c>
      <c r="P574" t="s">
        <v>1193</v>
      </c>
      <c r="Q574" s="3">
        <v>43800</v>
      </c>
      <c r="R574" s="7">
        <v>485.43</v>
      </c>
      <c r="S574" t="s">
        <v>1197</v>
      </c>
      <c r="T574" s="5" t="s">
        <v>1199</v>
      </c>
    </row>
    <row r="575" spans="2:20" x14ac:dyDescent="0.3">
      <c r="B575" t="s">
        <v>726</v>
      </c>
      <c r="C575" t="s">
        <v>122</v>
      </c>
      <c r="D575" s="2">
        <v>25</v>
      </c>
      <c r="E575" s="2" t="s">
        <v>1259</v>
      </c>
      <c r="F575" t="s">
        <v>15</v>
      </c>
      <c r="G575" t="s">
        <v>16</v>
      </c>
      <c r="H575" t="s">
        <v>1156</v>
      </c>
      <c r="I575" s="3">
        <v>43800</v>
      </c>
      <c r="J575" t="s">
        <v>1153</v>
      </c>
      <c r="K575">
        <v>160</v>
      </c>
      <c r="L575" t="str">
        <f>_xlfn.XLOOKUP(healthcare_messy_data5[[#This Row],[Patient Id]],cleaned_medical!A575:A1574, cleaned_medical!B575:B1574)</f>
        <v>Counseling</v>
      </c>
      <c r="M575" s="3">
        <f>_xlfn.XLOOKUP(healthcare_messy_data5[[#This Row],[Patient Id]],cleaned_medical!A575:A1574,cleaned_medical!C575:C1574)</f>
        <v>43195</v>
      </c>
      <c r="N575" t="str">
        <f>_xlfn.XLOOKUP(healthcare_messy_data5[[#This Row],[Patient Id]],cleaned_medical!A575:A1574, cleaned_medical!D575:D1574)</f>
        <v>Dr. Smith</v>
      </c>
      <c r="O575" s="7">
        <f>_xlfn.XLOOKUP(healthcare_messy_data5[[#This Row],[Patient Id]], cleaned_medical!A575:A1574, cleaned_medical!E575:E1574)</f>
        <v>158.16</v>
      </c>
      <c r="P575" t="s">
        <v>1201</v>
      </c>
      <c r="Q575" s="3">
        <v>43800</v>
      </c>
      <c r="R575" s="7">
        <v>132.88</v>
      </c>
      <c r="S575" t="s">
        <v>1195</v>
      </c>
      <c r="T575" s="5" t="s">
        <v>1200</v>
      </c>
    </row>
    <row r="576" spans="2:20" x14ac:dyDescent="0.3">
      <c r="B576" t="s">
        <v>727</v>
      </c>
      <c r="C576" t="s">
        <v>130</v>
      </c>
      <c r="D576" s="2">
        <v>25</v>
      </c>
      <c r="E576" s="2" t="s">
        <v>1259</v>
      </c>
      <c r="F576" t="s">
        <v>10</v>
      </c>
      <c r="G576" t="s">
        <v>16</v>
      </c>
      <c r="H576" t="s">
        <v>1156</v>
      </c>
      <c r="I576" s="3">
        <v>43195</v>
      </c>
      <c r="J576" t="s">
        <v>21</v>
      </c>
      <c r="K576">
        <v>146</v>
      </c>
      <c r="L576" t="str">
        <f>_xlfn.XLOOKUP(healthcare_messy_data5[[#This Row],[Patient Id]],cleaned_medical!A576:A1575, cleaned_medical!B576:B1575)</f>
        <v>Dietary Changes</v>
      </c>
      <c r="M576" s="3">
        <f>_xlfn.XLOOKUP(healthcare_messy_data5[[#This Row],[Patient Id]],cleaned_medical!A576:A1575,cleaned_medical!C576:C1575)</f>
        <v>43845</v>
      </c>
      <c r="N576" t="str">
        <f>_xlfn.XLOOKUP(healthcare_messy_data5[[#This Row],[Patient Id]],cleaned_medical!A576:A1575, cleaned_medical!D576:D1575)</f>
        <v>Dr. Smith</v>
      </c>
      <c r="O576" s="7">
        <f>_xlfn.XLOOKUP(healthcare_messy_data5[[#This Row],[Patient Id]], cleaned_medical!A576:A1575, cleaned_medical!E576:E1575)</f>
        <v>187.3</v>
      </c>
      <c r="P576" t="s">
        <v>1196</v>
      </c>
      <c r="Q576" s="3">
        <v>43195</v>
      </c>
      <c r="R576" s="7">
        <v>349.21</v>
      </c>
      <c r="S576" t="s">
        <v>1197</v>
      </c>
      <c r="T576" s="5" t="s">
        <v>1199</v>
      </c>
    </row>
    <row r="577" spans="2:20" x14ac:dyDescent="0.3">
      <c r="B577" t="s">
        <v>728</v>
      </c>
      <c r="C577" t="s">
        <v>132</v>
      </c>
      <c r="D577" s="2">
        <v>25</v>
      </c>
      <c r="E577" s="2" t="s">
        <v>1259</v>
      </c>
      <c r="F577" t="s">
        <v>10</v>
      </c>
      <c r="G577" t="s">
        <v>27</v>
      </c>
      <c r="H577" t="s">
        <v>1156</v>
      </c>
      <c r="I577" s="3">
        <v>43845</v>
      </c>
      <c r="J577" t="s">
        <v>1153</v>
      </c>
      <c r="K577">
        <v>146</v>
      </c>
      <c r="L577" t="str">
        <f>_xlfn.XLOOKUP(healthcare_messy_data5[[#This Row],[Patient Id]],cleaned_medical!A577:A1576, cleaned_medical!B577:B1576)</f>
        <v>Dietary Changes</v>
      </c>
      <c r="M577" s="3">
        <f>_xlfn.XLOOKUP(healthcare_messy_data5[[#This Row],[Patient Id]],cleaned_medical!A577:A1576,cleaned_medical!C577:C1576)</f>
        <v>43195</v>
      </c>
      <c r="N577" t="str">
        <f>_xlfn.XLOOKUP(healthcare_messy_data5[[#This Row],[Patient Id]],cleaned_medical!A577:A1576, cleaned_medical!D577:D1576)</f>
        <v>Dr. Patel</v>
      </c>
      <c r="O577" s="7">
        <f>_xlfn.XLOOKUP(healthcare_messy_data5[[#This Row],[Patient Id]], cleaned_medical!A577:A1576, cleaned_medical!E577:E1576)</f>
        <v>173.66</v>
      </c>
      <c r="P577" t="s">
        <v>1198</v>
      </c>
      <c r="Q577" s="3">
        <v>43845</v>
      </c>
      <c r="R577" s="7">
        <v>188.58</v>
      </c>
      <c r="S577" t="s">
        <v>1195</v>
      </c>
      <c r="T577" s="5" t="s">
        <v>1199</v>
      </c>
    </row>
    <row r="578" spans="2:20" x14ac:dyDescent="0.3">
      <c r="B578" t="s">
        <v>729</v>
      </c>
      <c r="C578" t="s">
        <v>134</v>
      </c>
      <c r="D578" s="2">
        <v>40</v>
      </c>
      <c r="E578" s="2" t="s">
        <v>1260</v>
      </c>
      <c r="F578" t="s">
        <v>15</v>
      </c>
      <c r="G578" t="s">
        <v>27</v>
      </c>
      <c r="H578" t="s">
        <v>1155</v>
      </c>
      <c r="I578" s="3">
        <v>43195</v>
      </c>
      <c r="J578" t="s">
        <v>21</v>
      </c>
      <c r="K578">
        <v>146</v>
      </c>
      <c r="L578" t="str">
        <f>_xlfn.XLOOKUP(healthcare_messy_data5[[#This Row],[Patient Id]],cleaned_medical!A578:A1577, cleaned_medical!B578:B1577)</f>
        <v>Lifestyle Modification</v>
      </c>
      <c r="M578" s="3">
        <f>_xlfn.XLOOKUP(healthcare_messy_data5[[#This Row],[Patient Id]],cleaned_medical!A578:A1577,cleaned_medical!C578:C1577)</f>
        <v>43195</v>
      </c>
      <c r="N578" t="str">
        <f>_xlfn.XLOOKUP(healthcare_messy_data5[[#This Row],[Patient Id]],cleaned_medical!A578:A1577, cleaned_medical!D578:D1577)</f>
        <v>Dr. Lee</v>
      </c>
      <c r="O578" s="7">
        <f>_xlfn.XLOOKUP(healthcare_messy_data5[[#This Row],[Patient Id]], cleaned_medical!A578:A1577, cleaned_medical!E578:E1577)</f>
        <v>145.57</v>
      </c>
      <c r="P578" t="s">
        <v>1167</v>
      </c>
      <c r="Q578" s="3">
        <v>43195</v>
      </c>
      <c r="R578" s="7">
        <v>216.78</v>
      </c>
      <c r="S578" t="s">
        <v>1192</v>
      </c>
      <c r="T578" s="5" t="s">
        <v>1191</v>
      </c>
    </row>
    <row r="579" spans="2:20" x14ac:dyDescent="0.3">
      <c r="B579" t="s">
        <v>730</v>
      </c>
      <c r="C579" t="s">
        <v>136</v>
      </c>
      <c r="D579" s="2">
        <v>46</v>
      </c>
      <c r="E579" s="2" t="s">
        <v>1260</v>
      </c>
      <c r="F579" t="s">
        <v>15</v>
      </c>
      <c r="G579" t="s">
        <v>20</v>
      </c>
      <c r="H579" t="s">
        <v>1157</v>
      </c>
      <c r="I579" s="3">
        <v>43195</v>
      </c>
      <c r="J579" t="s">
        <v>1153</v>
      </c>
      <c r="K579">
        <v>220</v>
      </c>
      <c r="L579" t="str">
        <f>_xlfn.XLOOKUP(healthcare_messy_data5[[#This Row],[Patient Id]],cleaned_medical!A579:A1578, cleaned_medical!B579:B1578)</f>
        <v>Surgery</v>
      </c>
      <c r="M579" s="3">
        <f>_xlfn.XLOOKUP(healthcare_messy_data5[[#This Row],[Patient Id]],cleaned_medical!A579:A1578,cleaned_medical!C579:C1578)</f>
        <v>43800</v>
      </c>
      <c r="N579" t="str">
        <f>_xlfn.XLOOKUP(healthcare_messy_data5[[#This Row],[Patient Id]],cleaned_medical!A579:A1578, cleaned_medical!D579:D1578)</f>
        <v>Dr. Smith</v>
      </c>
      <c r="O579" s="7">
        <f>_xlfn.XLOOKUP(healthcare_messy_data5[[#This Row],[Patient Id]], cleaned_medical!A579:A1578, cleaned_medical!E579:E1578)</f>
        <v>161.9</v>
      </c>
      <c r="P579" t="s">
        <v>1202</v>
      </c>
      <c r="Q579" s="3">
        <v>43195</v>
      </c>
      <c r="R579" s="7">
        <v>491.51</v>
      </c>
      <c r="S579" t="s">
        <v>1195</v>
      </c>
      <c r="T579" s="5" t="s">
        <v>1200</v>
      </c>
    </row>
    <row r="580" spans="2:20" x14ac:dyDescent="0.3">
      <c r="B580" t="s">
        <v>731</v>
      </c>
      <c r="C580" t="s">
        <v>138</v>
      </c>
      <c r="D580" s="2">
        <v>60</v>
      </c>
      <c r="E580" s="2" t="s">
        <v>1262</v>
      </c>
      <c r="F580" t="s">
        <v>15</v>
      </c>
      <c r="G580" t="s">
        <v>20</v>
      </c>
      <c r="H580" t="s">
        <v>1156</v>
      </c>
      <c r="I580" s="3">
        <v>43800</v>
      </c>
      <c r="J580" t="s">
        <v>1153</v>
      </c>
      <c r="K580">
        <v>146</v>
      </c>
      <c r="L580" t="str">
        <f>_xlfn.XLOOKUP(healthcare_messy_data5[[#This Row],[Patient Id]],cleaned_medical!A580:A1579, cleaned_medical!B580:B1579)</f>
        <v>Surgery</v>
      </c>
      <c r="M580" s="3">
        <f>_xlfn.XLOOKUP(healthcare_messy_data5[[#This Row],[Patient Id]],cleaned_medical!A580:A1579,cleaned_medical!C580:C1579)</f>
        <v>43800</v>
      </c>
      <c r="N580" t="str">
        <f>_xlfn.XLOOKUP(healthcare_messy_data5[[#This Row],[Patient Id]],cleaned_medical!A580:A1579, cleaned_medical!D580:D1579)</f>
        <v>Dr. Lee</v>
      </c>
      <c r="O580" s="7">
        <f>_xlfn.XLOOKUP(healthcare_messy_data5[[#This Row],[Patient Id]], cleaned_medical!A580:A1579, cleaned_medical!E580:E1579)</f>
        <v>14.63</v>
      </c>
      <c r="P580" t="s">
        <v>1202</v>
      </c>
      <c r="Q580" s="3">
        <v>43800</v>
      </c>
      <c r="R580" s="7">
        <v>167.43</v>
      </c>
      <c r="S580" t="s">
        <v>1192</v>
      </c>
      <c r="T580" s="5" t="s">
        <v>1194</v>
      </c>
    </row>
    <row r="581" spans="2:20" x14ac:dyDescent="0.3">
      <c r="B581" t="s">
        <v>732</v>
      </c>
      <c r="C581" t="s">
        <v>140</v>
      </c>
      <c r="D581" s="2">
        <v>35</v>
      </c>
      <c r="E581" s="2" t="s">
        <v>1261</v>
      </c>
      <c r="F581" t="s">
        <v>10</v>
      </c>
      <c r="G581" t="s">
        <v>20</v>
      </c>
      <c r="H581" t="s">
        <v>1156</v>
      </c>
      <c r="I581" s="3">
        <v>43800</v>
      </c>
      <c r="J581" t="s">
        <v>12</v>
      </c>
      <c r="K581">
        <v>200</v>
      </c>
      <c r="L581" t="str">
        <f>_xlfn.XLOOKUP(healthcare_messy_data5[[#This Row],[Patient Id]],cleaned_medical!A581:A1580, cleaned_medical!B581:B1580)</f>
        <v>Counseling</v>
      </c>
      <c r="M581" s="3">
        <f>_xlfn.XLOOKUP(healthcare_messy_data5[[#This Row],[Patient Id]],cleaned_medical!A581:A1580,cleaned_medical!C581:C1580)</f>
        <v>43549</v>
      </c>
      <c r="N581" t="str">
        <f>_xlfn.XLOOKUP(healthcare_messy_data5[[#This Row],[Patient Id]],cleaned_medical!A581:A1580, cleaned_medical!D581:D1580)</f>
        <v>Dr. Smith</v>
      </c>
      <c r="O581" s="7">
        <f>_xlfn.XLOOKUP(healthcare_messy_data5[[#This Row],[Patient Id]], cleaned_medical!A581:A1580, cleaned_medical!E581:E1580)</f>
        <v>56.19</v>
      </c>
      <c r="P581" t="s">
        <v>1202</v>
      </c>
      <c r="Q581" s="3">
        <v>43800</v>
      </c>
      <c r="R581" s="7">
        <v>359.84</v>
      </c>
      <c r="S581" t="s">
        <v>1197</v>
      </c>
      <c r="T581" s="5" t="s">
        <v>1194</v>
      </c>
    </row>
    <row r="582" spans="2:20" x14ac:dyDescent="0.3">
      <c r="B582" t="s">
        <v>733</v>
      </c>
      <c r="C582" t="s">
        <v>142</v>
      </c>
      <c r="D582" s="2">
        <v>70</v>
      </c>
      <c r="E582" s="2" t="s">
        <v>1262</v>
      </c>
      <c r="F582" t="s">
        <v>15</v>
      </c>
      <c r="G582" t="s">
        <v>27</v>
      </c>
      <c r="H582" t="s">
        <v>1154</v>
      </c>
      <c r="I582" s="3">
        <v>43549</v>
      </c>
      <c r="J582" t="s">
        <v>21</v>
      </c>
      <c r="K582">
        <v>200</v>
      </c>
      <c r="L582" t="str">
        <f>_xlfn.XLOOKUP(healthcare_messy_data5[[#This Row],[Patient Id]],cleaned_medical!A582:A1581, cleaned_medical!B582:B1581)</f>
        <v>Surgery</v>
      </c>
      <c r="M582" s="3">
        <f>_xlfn.XLOOKUP(healthcare_messy_data5[[#This Row],[Patient Id]],cleaned_medical!A582:A1581,cleaned_medical!C582:C1581)</f>
        <v>43549</v>
      </c>
      <c r="N582" t="str">
        <f>_xlfn.XLOOKUP(healthcare_messy_data5[[#This Row],[Patient Id]],cleaned_medical!A582:A1581, cleaned_medical!D582:D1581)</f>
        <v>Dr. Brown</v>
      </c>
      <c r="O582" s="7">
        <f>_xlfn.XLOOKUP(healthcare_messy_data5[[#This Row],[Patient Id]], cleaned_medical!A582:A1581, cleaned_medical!E582:E1581)</f>
        <v>154.44999999999999</v>
      </c>
      <c r="P582" t="s">
        <v>1202</v>
      </c>
      <c r="Q582" s="3">
        <v>43549</v>
      </c>
      <c r="R582" s="7">
        <v>411.3</v>
      </c>
      <c r="S582" t="s">
        <v>1192</v>
      </c>
      <c r="T582" s="5" t="s">
        <v>1200</v>
      </c>
    </row>
    <row r="583" spans="2:20" x14ac:dyDescent="0.3">
      <c r="B583" t="s">
        <v>734</v>
      </c>
      <c r="C583" t="s">
        <v>144</v>
      </c>
      <c r="D583" s="2">
        <v>35</v>
      </c>
      <c r="E583" s="2" t="s">
        <v>1261</v>
      </c>
      <c r="F583" t="s">
        <v>15</v>
      </c>
      <c r="G583" t="s">
        <v>27</v>
      </c>
      <c r="H583" t="s">
        <v>1154</v>
      </c>
      <c r="I583" s="3">
        <v>43549</v>
      </c>
      <c r="J583" t="s">
        <v>21</v>
      </c>
      <c r="K583">
        <v>160</v>
      </c>
      <c r="L583" t="str">
        <f>_xlfn.XLOOKUP(healthcare_messy_data5[[#This Row],[Patient Id]],cleaned_medical!A583:A1582, cleaned_medical!B583:B1582)</f>
        <v>Counseling</v>
      </c>
      <c r="M583" s="3">
        <f>_xlfn.XLOOKUP(healthcare_messy_data5[[#This Row],[Patient Id]],cleaned_medical!A583:A1582,cleaned_medical!C583:C1582)</f>
        <v>43195</v>
      </c>
      <c r="N583" t="str">
        <f>_xlfn.XLOOKUP(healthcare_messy_data5[[#This Row],[Patient Id]],cleaned_medical!A583:A1582, cleaned_medical!D583:D1582)</f>
        <v>Dr. Williams</v>
      </c>
      <c r="O583" s="7">
        <f>_xlfn.XLOOKUP(healthcare_messy_data5[[#This Row],[Patient Id]], cleaned_medical!A583:A1582, cleaned_medical!E583:E1582)</f>
        <v>158.4</v>
      </c>
      <c r="P583" t="s">
        <v>1196</v>
      </c>
      <c r="Q583" s="3">
        <v>43549</v>
      </c>
      <c r="R583" s="7">
        <v>467.35</v>
      </c>
      <c r="S583" t="s">
        <v>1197</v>
      </c>
      <c r="T583" s="5" t="s">
        <v>1194</v>
      </c>
    </row>
    <row r="584" spans="2:20" x14ac:dyDescent="0.3">
      <c r="B584" t="s">
        <v>735</v>
      </c>
      <c r="C584" t="s">
        <v>146</v>
      </c>
      <c r="D584" s="2">
        <v>70</v>
      </c>
      <c r="E584" s="2" t="s">
        <v>1262</v>
      </c>
      <c r="F584" t="s">
        <v>15</v>
      </c>
      <c r="G584" t="s">
        <v>20</v>
      </c>
      <c r="H584" t="s">
        <v>1157</v>
      </c>
      <c r="I584" s="3">
        <v>43195</v>
      </c>
      <c r="J584" t="s">
        <v>21</v>
      </c>
      <c r="K584">
        <v>220</v>
      </c>
      <c r="L584" t="str">
        <f>_xlfn.XLOOKUP(healthcare_messy_data5[[#This Row],[Patient Id]],cleaned_medical!A584:A1583, cleaned_medical!B584:B1583)</f>
        <v>Surgery</v>
      </c>
      <c r="M584" s="3">
        <f>_xlfn.XLOOKUP(healthcare_messy_data5[[#This Row],[Patient Id]],cleaned_medical!A584:A1583,cleaned_medical!C584:C1583)</f>
        <v>43881</v>
      </c>
      <c r="N584" t="str">
        <f>_xlfn.XLOOKUP(healthcare_messy_data5[[#This Row],[Patient Id]],cleaned_medical!A584:A1583, cleaned_medical!D584:D1583)</f>
        <v>Dr. Smith</v>
      </c>
      <c r="O584" s="7">
        <f>_xlfn.XLOOKUP(healthcare_messy_data5[[#This Row],[Patient Id]], cleaned_medical!A584:A1583, cleaned_medical!E584:E1583)</f>
        <v>166.02</v>
      </c>
      <c r="P584" t="s">
        <v>1201</v>
      </c>
      <c r="Q584" s="3">
        <v>43195</v>
      </c>
      <c r="R584" s="7">
        <v>265.54000000000002</v>
      </c>
      <c r="S584" t="s">
        <v>1197</v>
      </c>
      <c r="T584" s="5" t="s">
        <v>1194</v>
      </c>
    </row>
    <row r="585" spans="2:20" x14ac:dyDescent="0.3">
      <c r="B585" t="s">
        <v>736</v>
      </c>
      <c r="C585" t="s">
        <v>148</v>
      </c>
      <c r="D585" s="2">
        <v>40</v>
      </c>
      <c r="E585" s="2" t="s">
        <v>1260</v>
      </c>
      <c r="F585" t="s">
        <v>10</v>
      </c>
      <c r="G585" t="s">
        <v>20</v>
      </c>
      <c r="H585" t="s">
        <v>1157</v>
      </c>
      <c r="I585" s="3">
        <v>43881</v>
      </c>
      <c r="J585" t="s">
        <v>17</v>
      </c>
      <c r="K585">
        <v>200</v>
      </c>
      <c r="L585" t="str">
        <f>_xlfn.XLOOKUP(healthcare_messy_data5[[#This Row],[Patient Id]],cleaned_medical!A585:A1584, cleaned_medical!B585:B1584)</f>
        <v>Surgery</v>
      </c>
      <c r="M585" s="3">
        <f>_xlfn.XLOOKUP(healthcare_messy_data5[[#This Row],[Patient Id]],cleaned_medical!A585:A1584,cleaned_medical!C585:C1584)</f>
        <v>43881</v>
      </c>
      <c r="N585" t="str">
        <f>_xlfn.XLOOKUP(healthcare_messy_data5[[#This Row],[Patient Id]],cleaned_medical!A585:A1584, cleaned_medical!D585:D1584)</f>
        <v>Dr. Lee</v>
      </c>
      <c r="O585" s="7">
        <f>_xlfn.XLOOKUP(healthcare_messy_data5[[#This Row],[Patient Id]], cleaned_medical!A585:A1584, cleaned_medical!E585:E1584)</f>
        <v>22.43</v>
      </c>
      <c r="P585" t="s">
        <v>1196</v>
      </c>
      <c r="Q585" s="3">
        <v>43881</v>
      </c>
      <c r="R585" s="7">
        <v>390.88</v>
      </c>
      <c r="S585" t="s">
        <v>1197</v>
      </c>
      <c r="T585" s="5" t="s">
        <v>1191</v>
      </c>
    </row>
    <row r="586" spans="2:20" x14ac:dyDescent="0.3">
      <c r="B586" t="s">
        <v>737</v>
      </c>
      <c r="C586" t="s">
        <v>1233</v>
      </c>
      <c r="D586" s="2">
        <v>25</v>
      </c>
      <c r="E586" s="2" t="s">
        <v>1259</v>
      </c>
      <c r="F586" t="s">
        <v>15</v>
      </c>
      <c r="G586" t="s">
        <v>1272</v>
      </c>
      <c r="H586" t="s">
        <v>1272</v>
      </c>
      <c r="I586" s="3">
        <v>43881</v>
      </c>
      <c r="J586" t="s">
        <v>1153</v>
      </c>
      <c r="K586">
        <v>220</v>
      </c>
      <c r="L586" t="str">
        <f>_xlfn.XLOOKUP(healthcare_messy_data5[[#This Row],[Patient Id]],cleaned_medical!A586:A1585, cleaned_medical!B586:B1585)</f>
        <v>Counseling</v>
      </c>
      <c r="M586" s="3">
        <f>_xlfn.XLOOKUP(healthcare_messy_data5[[#This Row],[Patient Id]],cleaned_medical!A586:A1585,cleaned_medical!C586:C1585)</f>
        <v>43549</v>
      </c>
      <c r="N586" t="str">
        <f>_xlfn.XLOOKUP(healthcare_messy_data5[[#This Row],[Patient Id]],cleaned_medical!A586:A1585, cleaned_medical!D586:D1585)</f>
        <v>Dr. Brown</v>
      </c>
      <c r="O586" s="7">
        <f>_xlfn.XLOOKUP(healthcare_messy_data5[[#This Row],[Patient Id]], cleaned_medical!A586:A1585, cleaned_medical!E586:E1585)</f>
        <v>95.8</v>
      </c>
      <c r="P586" t="s">
        <v>1202</v>
      </c>
      <c r="Q586" s="3">
        <v>43881</v>
      </c>
      <c r="R586" s="7">
        <v>300.70999999999998</v>
      </c>
      <c r="S586" t="s">
        <v>1197</v>
      </c>
      <c r="T586" s="5" t="s">
        <v>1200</v>
      </c>
    </row>
    <row r="587" spans="2:20" x14ac:dyDescent="0.3">
      <c r="B587" t="s">
        <v>738</v>
      </c>
      <c r="C587" t="s">
        <v>151</v>
      </c>
      <c r="D587" s="2">
        <v>40</v>
      </c>
      <c r="E587" s="2" t="s">
        <v>1260</v>
      </c>
      <c r="F587" t="s">
        <v>15</v>
      </c>
      <c r="G587" t="s">
        <v>20</v>
      </c>
      <c r="H587" t="s">
        <v>1154</v>
      </c>
      <c r="I587" s="3">
        <v>43549</v>
      </c>
      <c r="J587" t="s">
        <v>21</v>
      </c>
      <c r="K587">
        <v>220</v>
      </c>
      <c r="L587" t="str">
        <f>_xlfn.XLOOKUP(healthcare_messy_data5[[#This Row],[Patient Id]],cleaned_medical!A587:A1586, cleaned_medical!B587:B1586)</f>
        <v>Medication</v>
      </c>
      <c r="M587" s="3">
        <f>_xlfn.XLOOKUP(healthcare_messy_data5[[#This Row],[Patient Id]],cleaned_medical!A587:A1586,cleaned_medical!C587:C1586)</f>
        <v>43881</v>
      </c>
      <c r="N587" t="str">
        <f>_xlfn.XLOOKUP(healthcare_messy_data5[[#This Row],[Patient Id]],cleaned_medical!A587:A1586, cleaned_medical!D587:D1586)</f>
        <v>Dr. Smith</v>
      </c>
      <c r="O587" s="7">
        <f>_xlfn.XLOOKUP(healthcare_messy_data5[[#This Row],[Patient Id]], cleaned_medical!A587:A1586, cleaned_medical!E587:E1586)</f>
        <v>121.93</v>
      </c>
      <c r="P587" t="s">
        <v>1193</v>
      </c>
      <c r="Q587" s="3">
        <v>43549</v>
      </c>
      <c r="R587" s="7">
        <v>406.72</v>
      </c>
      <c r="S587" t="s">
        <v>1197</v>
      </c>
      <c r="T587" s="5" t="s">
        <v>1199</v>
      </c>
    </row>
    <row r="588" spans="2:20" x14ac:dyDescent="0.3">
      <c r="B588" t="s">
        <v>739</v>
      </c>
      <c r="C588" t="s">
        <v>1234</v>
      </c>
      <c r="D588" s="2">
        <v>46</v>
      </c>
      <c r="E588" s="2" t="s">
        <v>1260</v>
      </c>
      <c r="F588" t="s">
        <v>10</v>
      </c>
      <c r="G588" t="s">
        <v>1272</v>
      </c>
      <c r="H588" t="s">
        <v>1272</v>
      </c>
      <c r="I588" s="3">
        <v>43881</v>
      </c>
      <c r="J588" t="s">
        <v>17</v>
      </c>
      <c r="K588">
        <v>160</v>
      </c>
      <c r="L588" t="str">
        <f>_xlfn.XLOOKUP(healthcare_messy_data5[[#This Row],[Patient Id]],cleaned_medical!A588:A1587, cleaned_medical!B588:B1587)</f>
        <v>Dietary Changes</v>
      </c>
      <c r="M588" s="3">
        <f>_xlfn.XLOOKUP(healthcare_messy_data5[[#This Row],[Patient Id]],cleaned_medical!A588:A1587,cleaned_medical!C588:C1587)</f>
        <v>43549</v>
      </c>
      <c r="N588" t="str">
        <f>_xlfn.XLOOKUP(healthcare_messy_data5[[#This Row],[Patient Id]],cleaned_medical!A588:A1587, cleaned_medical!D588:D1587)</f>
        <v>Dr. Williams</v>
      </c>
      <c r="O588" s="7">
        <f>_xlfn.XLOOKUP(healthcare_messy_data5[[#This Row],[Patient Id]], cleaned_medical!A588:A1587, cleaned_medical!E588:E1587)</f>
        <v>143.05000000000001</v>
      </c>
      <c r="P588" t="s">
        <v>1201</v>
      </c>
      <c r="Q588" s="3">
        <v>43881</v>
      </c>
      <c r="R588" s="7">
        <v>367.52</v>
      </c>
      <c r="S588" t="s">
        <v>1197</v>
      </c>
      <c r="T588" s="5" t="s">
        <v>1200</v>
      </c>
    </row>
    <row r="589" spans="2:20" x14ac:dyDescent="0.3">
      <c r="B589" t="s">
        <v>740</v>
      </c>
      <c r="C589" t="s">
        <v>154</v>
      </c>
      <c r="D589" s="2">
        <v>46</v>
      </c>
      <c r="E589" s="2" t="s">
        <v>1260</v>
      </c>
      <c r="F589" t="s">
        <v>10</v>
      </c>
      <c r="G589" t="s">
        <v>11</v>
      </c>
      <c r="H589" t="s">
        <v>1155</v>
      </c>
      <c r="I589" s="3">
        <v>43549</v>
      </c>
      <c r="J589" t="s">
        <v>12</v>
      </c>
      <c r="K589">
        <v>220</v>
      </c>
      <c r="L589" t="str">
        <f>_xlfn.XLOOKUP(healthcare_messy_data5[[#This Row],[Patient Id]],cleaned_medical!A589:A1588, cleaned_medical!B589:B1588)</f>
        <v>Lifestyle Modification</v>
      </c>
      <c r="M589" s="3">
        <f>_xlfn.XLOOKUP(healthcare_messy_data5[[#This Row],[Patient Id]],cleaned_medical!A589:A1588,cleaned_medical!C589:C1588)</f>
        <v>43800</v>
      </c>
      <c r="N589" t="str">
        <f>_xlfn.XLOOKUP(healthcare_messy_data5[[#This Row],[Patient Id]],cleaned_medical!A589:A1588, cleaned_medical!D589:D1588)</f>
        <v>Dr. Patel</v>
      </c>
      <c r="O589" s="7">
        <f>_xlfn.XLOOKUP(healthcare_messy_data5[[#This Row],[Patient Id]], cleaned_medical!A589:A1588, cleaned_medical!E589:E1588)</f>
        <v>174.99</v>
      </c>
      <c r="P589" t="s">
        <v>1167</v>
      </c>
      <c r="Q589" s="3">
        <v>43549</v>
      </c>
      <c r="R589" s="7">
        <v>305.72000000000003</v>
      </c>
      <c r="S589" t="s">
        <v>1197</v>
      </c>
      <c r="T589" s="5" t="s">
        <v>1200</v>
      </c>
    </row>
    <row r="590" spans="2:20" x14ac:dyDescent="0.3">
      <c r="B590" t="s">
        <v>741</v>
      </c>
      <c r="C590" t="s">
        <v>156</v>
      </c>
      <c r="D590" s="2">
        <v>70</v>
      </c>
      <c r="E590" s="2" t="s">
        <v>1262</v>
      </c>
      <c r="F590" t="s">
        <v>15</v>
      </c>
      <c r="G590" t="s">
        <v>27</v>
      </c>
      <c r="H590" t="s">
        <v>1272</v>
      </c>
      <c r="I590" s="3">
        <v>43800</v>
      </c>
      <c r="J590" t="s">
        <v>21</v>
      </c>
      <c r="K590">
        <v>146</v>
      </c>
      <c r="L590" t="str">
        <f>_xlfn.XLOOKUP(healthcare_messy_data5[[#This Row],[Patient Id]],cleaned_medical!A590:A1589, cleaned_medical!B590:B1589)</f>
        <v>Surgery</v>
      </c>
      <c r="M590" s="3">
        <f>_xlfn.XLOOKUP(healthcare_messy_data5[[#This Row],[Patient Id]],cleaned_medical!A590:A1589,cleaned_medical!C590:C1589)</f>
        <v>43195</v>
      </c>
      <c r="N590" t="str">
        <f>_xlfn.XLOOKUP(healthcare_messy_data5[[#This Row],[Patient Id]],cleaned_medical!A590:A1589, cleaned_medical!D590:D1589)</f>
        <v>Dr. Williams</v>
      </c>
      <c r="O590" s="7">
        <f>_xlfn.XLOOKUP(healthcare_messy_data5[[#This Row],[Patient Id]], cleaned_medical!A590:A1589, cleaned_medical!E590:E1589)</f>
        <v>117.11</v>
      </c>
      <c r="P590" t="s">
        <v>1167</v>
      </c>
      <c r="Q590" s="3">
        <v>43800</v>
      </c>
      <c r="R590" s="7">
        <v>131.36000000000001</v>
      </c>
      <c r="S590" t="s">
        <v>1192</v>
      </c>
      <c r="T590" s="5" t="s">
        <v>1199</v>
      </c>
    </row>
    <row r="591" spans="2:20" x14ac:dyDescent="0.3">
      <c r="B591" t="s">
        <v>742</v>
      </c>
      <c r="C591" t="s">
        <v>1235</v>
      </c>
      <c r="D591" s="2">
        <v>60</v>
      </c>
      <c r="E591" s="2" t="s">
        <v>1262</v>
      </c>
      <c r="F591" t="s">
        <v>15</v>
      </c>
      <c r="G591" t="s">
        <v>20</v>
      </c>
      <c r="H591" t="s">
        <v>1156</v>
      </c>
      <c r="I591" s="3">
        <v>43195</v>
      </c>
      <c r="J591" t="s">
        <v>21</v>
      </c>
      <c r="K591">
        <v>220</v>
      </c>
      <c r="L591" t="str">
        <f>_xlfn.XLOOKUP(healthcare_messy_data5[[#This Row],[Patient Id]],cleaned_medical!A591:A1590, cleaned_medical!B591:B1590)</f>
        <v>Lifestyle Modification</v>
      </c>
      <c r="M591" s="3">
        <f>_xlfn.XLOOKUP(healthcare_messy_data5[[#This Row],[Patient Id]],cleaned_medical!A591:A1590,cleaned_medical!C591:C1590)</f>
        <v>43845</v>
      </c>
      <c r="N591" t="str">
        <f>_xlfn.XLOOKUP(healthcare_messy_data5[[#This Row],[Patient Id]],cleaned_medical!A591:A1590, cleaned_medical!D591:D1590)</f>
        <v>Dr. Brown</v>
      </c>
      <c r="O591" s="7">
        <f>_xlfn.XLOOKUP(healthcare_messy_data5[[#This Row],[Patient Id]], cleaned_medical!A591:A1590, cleaned_medical!E591:E1590)</f>
        <v>92.33</v>
      </c>
      <c r="P591" t="s">
        <v>1202</v>
      </c>
      <c r="Q591" s="3">
        <v>43195</v>
      </c>
      <c r="R591" s="7">
        <v>392.02</v>
      </c>
      <c r="S591" t="s">
        <v>1192</v>
      </c>
      <c r="T591" s="5" t="s">
        <v>1194</v>
      </c>
    </row>
    <row r="592" spans="2:20" x14ac:dyDescent="0.3">
      <c r="B592" t="s">
        <v>743</v>
      </c>
      <c r="C592" t="s">
        <v>159</v>
      </c>
      <c r="D592" s="2">
        <v>60</v>
      </c>
      <c r="E592" s="2" t="s">
        <v>1262</v>
      </c>
      <c r="F592" t="s">
        <v>15</v>
      </c>
      <c r="G592" t="s">
        <v>27</v>
      </c>
      <c r="H592" t="s">
        <v>1272</v>
      </c>
      <c r="I592" s="3">
        <v>43845</v>
      </c>
      <c r="J592" t="s">
        <v>17</v>
      </c>
      <c r="K592">
        <v>160</v>
      </c>
      <c r="L592" t="str">
        <f>_xlfn.XLOOKUP(healthcare_messy_data5[[#This Row],[Patient Id]],cleaned_medical!A592:A1591, cleaned_medical!B592:B1591)</f>
        <v>Counseling</v>
      </c>
      <c r="M592" s="3">
        <f>_xlfn.XLOOKUP(healthcare_messy_data5[[#This Row],[Patient Id]],cleaned_medical!A592:A1591,cleaned_medical!C592:C1591)</f>
        <v>43195</v>
      </c>
      <c r="N592" t="str">
        <f>_xlfn.XLOOKUP(healthcare_messy_data5[[#This Row],[Patient Id]],cleaned_medical!A592:A1591, cleaned_medical!D592:D1591)</f>
        <v>Dr. Smith</v>
      </c>
      <c r="O592" s="7">
        <f>_xlfn.XLOOKUP(healthcare_messy_data5[[#This Row],[Patient Id]], cleaned_medical!A592:A1591, cleaned_medical!E592:E1591)</f>
        <v>138.27000000000001</v>
      </c>
      <c r="P592" t="s">
        <v>1193</v>
      </c>
      <c r="Q592" s="3">
        <v>43845</v>
      </c>
      <c r="R592" s="7">
        <v>172.33</v>
      </c>
      <c r="S592" t="s">
        <v>1192</v>
      </c>
      <c r="T592" s="5" t="s">
        <v>1200</v>
      </c>
    </row>
    <row r="593" spans="2:20" x14ac:dyDescent="0.3">
      <c r="B593" t="s">
        <v>744</v>
      </c>
      <c r="C593" t="s">
        <v>161</v>
      </c>
      <c r="D593" s="2">
        <v>70</v>
      </c>
      <c r="E593" s="2" t="s">
        <v>1262</v>
      </c>
      <c r="F593" t="s">
        <v>15</v>
      </c>
      <c r="G593" t="s">
        <v>27</v>
      </c>
      <c r="H593" t="s">
        <v>1157</v>
      </c>
      <c r="I593" s="3">
        <v>43195</v>
      </c>
      <c r="J593" t="s">
        <v>1153</v>
      </c>
      <c r="K593">
        <v>160</v>
      </c>
      <c r="L593" t="str">
        <f>_xlfn.XLOOKUP(healthcare_messy_data5[[#This Row],[Patient Id]],cleaned_medical!A593:A1592, cleaned_medical!B593:B1592)</f>
        <v>Surgery</v>
      </c>
      <c r="M593" s="3">
        <f>_xlfn.XLOOKUP(healthcare_messy_data5[[#This Row],[Patient Id]],cleaned_medical!A593:A1592,cleaned_medical!C593:C1592)</f>
        <v>43549</v>
      </c>
      <c r="N593" t="str">
        <f>_xlfn.XLOOKUP(healthcare_messy_data5[[#This Row],[Patient Id]],cleaned_medical!A593:A1592, cleaned_medical!D593:D1592)</f>
        <v>Dr. Williams</v>
      </c>
      <c r="O593" s="7">
        <f>_xlfn.XLOOKUP(healthcare_messy_data5[[#This Row],[Patient Id]], cleaned_medical!A593:A1592, cleaned_medical!E593:E1592)</f>
        <v>48.86</v>
      </c>
      <c r="P593" t="s">
        <v>1167</v>
      </c>
      <c r="Q593" s="3">
        <v>43195</v>
      </c>
      <c r="R593" s="7">
        <v>151.22999999999999</v>
      </c>
      <c r="S593" t="s">
        <v>1192</v>
      </c>
      <c r="T593" s="5" t="s">
        <v>1200</v>
      </c>
    </row>
    <row r="594" spans="2:20" x14ac:dyDescent="0.3">
      <c r="B594" t="s">
        <v>745</v>
      </c>
      <c r="C594" t="s">
        <v>163</v>
      </c>
      <c r="D594" s="2">
        <v>46</v>
      </c>
      <c r="E594" s="2" t="s">
        <v>1260</v>
      </c>
      <c r="F594" t="s">
        <v>15</v>
      </c>
      <c r="G594" t="s">
        <v>27</v>
      </c>
      <c r="H594" t="s">
        <v>1155</v>
      </c>
      <c r="I594" s="3">
        <v>43549</v>
      </c>
      <c r="J594" t="s">
        <v>12</v>
      </c>
      <c r="K594">
        <v>160</v>
      </c>
      <c r="L594" t="str">
        <f>_xlfn.XLOOKUP(healthcare_messy_data5[[#This Row],[Patient Id]],cleaned_medical!A594:A1593, cleaned_medical!B594:B1593)</f>
        <v>Lifestyle Modification</v>
      </c>
      <c r="M594" s="3">
        <f>_xlfn.XLOOKUP(healthcare_messy_data5[[#This Row],[Patient Id]],cleaned_medical!A594:A1593,cleaned_medical!C594:C1593)</f>
        <v>43549</v>
      </c>
      <c r="N594" t="str">
        <f>_xlfn.XLOOKUP(healthcare_messy_data5[[#This Row],[Patient Id]],cleaned_medical!A594:A1593, cleaned_medical!D594:D1593)</f>
        <v>Dr. Williams</v>
      </c>
      <c r="O594" s="7">
        <f>_xlfn.XLOOKUP(healthcare_messy_data5[[#This Row],[Patient Id]], cleaned_medical!A594:A1593, cleaned_medical!E594:E1593)</f>
        <v>35.729999999999997</v>
      </c>
      <c r="P594" t="s">
        <v>1193</v>
      </c>
      <c r="Q594" s="3">
        <v>43549</v>
      </c>
      <c r="R594" s="7">
        <v>331.15</v>
      </c>
      <c r="S594" t="s">
        <v>1195</v>
      </c>
      <c r="T594" s="5" t="s">
        <v>1199</v>
      </c>
    </row>
    <row r="595" spans="2:20" x14ac:dyDescent="0.3">
      <c r="B595" t="s">
        <v>746</v>
      </c>
      <c r="C595" t="s">
        <v>165</v>
      </c>
      <c r="D595" s="2">
        <v>46</v>
      </c>
      <c r="E595" s="2" t="s">
        <v>1260</v>
      </c>
      <c r="F595" t="s">
        <v>10</v>
      </c>
      <c r="G595" t="s">
        <v>11</v>
      </c>
      <c r="H595" t="s">
        <v>1156</v>
      </c>
      <c r="I595" s="3">
        <v>43549</v>
      </c>
      <c r="J595" t="s">
        <v>21</v>
      </c>
      <c r="K595">
        <v>200</v>
      </c>
      <c r="L595" t="str">
        <f>_xlfn.XLOOKUP(healthcare_messy_data5[[#This Row],[Patient Id]],cleaned_medical!A595:A1594, cleaned_medical!B595:B1594)</f>
        <v>Surgery</v>
      </c>
      <c r="M595" s="3">
        <f>_xlfn.XLOOKUP(healthcare_messy_data5[[#This Row],[Patient Id]],cleaned_medical!A595:A1594,cleaned_medical!C595:C1594)</f>
        <v>43195</v>
      </c>
      <c r="N595" t="str">
        <f>_xlfn.XLOOKUP(healthcare_messy_data5[[#This Row],[Patient Id]],cleaned_medical!A595:A1594, cleaned_medical!D595:D1594)</f>
        <v>Dr. Williams</v>
      </c>
      <c r="O595" s="7">
        <f>_xlfn.XLOOKUP(healthcare_messy_data5[[#This Row],[Patient Id]], cleaned_medical!A595:A1594, cleaned_medical!E595:E1594)</f>
        <v>59.41</v>
      </c>
      <c r="P595" t="s">
        <v>1167</v>
      </c>
      <c r="Q595" s="3">
        <v>43549</v>
      </c>
      <c r="R595" s="7">
        <v>115.43</v>
      </c>
      <c r="S595" t="s">
        <v>1197</v>
      </c>
      <c r="T595" s="5" t="s">
        <v>1194</v>
      </c>
    </row>
    <row r="596" spans="2:20" x14ac:dyDescent="0.3">
      <c r="B596" t="s">
        <v>747</v>
      </c>
      <c r="C596" t="s">
        <v>167</v>
      </c>
      <c r="D596" s="2">
        <v>46</v>
      </c>
      <c r="E596" s="2" t="s">
        <v>1260</v>
      </c>
      <c r="F596" t="s">
        <v>10</v>
      </c>
      <c r="G596" t="s">
        <v>16</v>
      </c>
      <c r="H596" t="s">
        <v>1272</v>
      </c>
      <c r="I596" s="3">
        <v>43195</v>
      </c>
      <c r="J596" t="s">
        <v>1153</v>
      </c>
      <c r="K596">
        <v>146</v>
      </c>
      <c r="L596" t="str">
        <f>_xlfn.XLOOKUP(healthcare_messy_data5[[#This Row],[Patient Id]],cleaned_medical!A596:A1595, cleaned_medical!B596:B1595)</f>
        <v>Lifestyle Modification</v>
      </c>
      <c r="M596" s="3">
        <f>_xlfn.XLOOKUP(healthcare_messy_data5[[#This Row],[Patient Id]],cleaned_medical!A596:A1595,cleaned_medical!C596:C1595)</f>
        <v>43549</v>
      </c>
      <c r="N596" t="str">
        <f>_xlfn.XLOOKUP(healthcare_messy_data5[[#This Row],[Patient Id]],cleaned_medical!A596:A1595, cleaned_medical!D596:D1595)</f>
        <v>Dr. Patel</v>
      </c>
      <c r="O596" s="7">
        <f>_xlfn.XLOOKUP(healthcare_messy_data5[[#This Row],[Patient Id]], cleaned_medical!A596:A1595, cleaned_medical!E596:E1595)</f>
        <v>20.47</v>
      </c>
      <c r="P596" t="s">
        <v>1202</v>
      </c>
      <c r="Q596" s="3">
        <v>43195</v>
      </c>
      <c r="R596" s="7">
        <v>362.02</v>
      </c>
      <c r="S596" t="s">
        <v>1195</v>
      </c>
      <c r="T596" s="5" t="s">
        <v>1200</v>
      </c>
    </row>
    <row r="597" spans="2:20" x14ac:dyDescent="0.3">
      <c r="B597" t="s">
        <v>748</v>
      </c>
      <c r="C597" t="s">
        <v>169</v>
      </c>
      <c r="D597" s="2">
        <v>40</v>
      </c>
      <c r="E597" s="2" t="s">
        <v>1260</v>
      </c>
      <c r="F597" t="s">
        <v>15</v>
      </c>
      <c r="G597" t="s">
        <v>20</v>
      </c>
      <c r="H597" t="s">
        <v>1155</v>
      </c>
      <c r="I597" s="3">
        <v>43549</v>
      </c>
      <c r="J597" t="s">
        <v>12</v>
      </c>
      <c r="K597">
        <v>200</v>
      </c>
      <c r="L597" t="str">
        <f>_xlfn.XLOOKUP(healthcare_messy_data5[[#This Row],[Patient Id]],cleaned_medical!A597:A1596, cleaned_medical!B597:B1596)</f>
        <v>Physiotherapy</v>
      </c>
      <c r="M597" s="3">
        <f>_xlfn.XLOOKUP(healthcare_messy_data5[[#This Row],[Patient Id]],cleaned_medical!A597:A1596,cleaned_medical!C597:C1596)</f>
        <v>43881</v>
      </c>
      <c r="N597" t="str">
        <f>_xlfn.XLOOKUP(healthcare_messy_data5[[#This Row],[Patient Id]],cleaned_medical!A597:A1596, cleaned_medical!D597:D1596)</f>
        <v>Dr. Williams</v>
      </c>
      <c r="O597" s="7">
        <f>_xlfn.XLOOKUP(healthcare_messy_data5[[#This Row],[Patient Id]], cleaned_medical!A597:A1596, cleaned_medical!E597:E1596)</f>
        <v>167.98</v>
      </c>
      <c r="P597" t="s">
        <v>1193</v>
      </c>
      <c r="Q597" s="3">
        <v>43549</v>
      </c>
      <c r="R597" s="7">
        <v>107.95</v>
      </c>
      <c r="S597" t="s">
        <v>1195</v>
      </c>
      <c r="T597" s="5" t="s">
        <v>1199</v>
      </c>
    </row>
    <row r="598" spans="2:20" x14ac:dyDescent="0.3">
      <c r="B598" t="s">
        <v>749</v>
      </c>
      <c r="C598" t="s">
        <v>171</v>
      </c>
      <c r="D598" s="2">
        <v>46</v>
      </c>
      <c r="E598" s="2" t="s">
        <v>1260</v>
      </c>
      <c r="F598" t="s">
        <v>15</v>
      </c>
      <c r="G598" t="s">
        <v>16</v>
      </c>
      <c r="H598" t="s">
        <v>1155</v>
      </c>
      <c r="I598" s="3">
        <v>43881</v>
      </c>
      <c r="J598" t="s">
        <v>40</v>
      </c>
      <c r="K598">
        <v>180</v>
      </c>
      <c r="L598" t="str">
        <f>_xlfn.XLOOKUP(healthcare_messy_data5[[#This Row],[Patient Id]],cleaned_medical!A598:A1597, cleaned_medical!B598:B1597)</f>
        <v>Physiotherapy</v>
      </c>
      <c r="M598" s="3">
        <f>_xlfn.XLOOKUP(healthcare_messy_data5[[#This Row],[Patient Id]],cleaned_medical!A598:A1597,cleaned_medical!C598:C1597)</f>
        <v>43881</v>
      </c>
      <c r="N598" t="str">
        <f>_xlfn.XLOOKUP(healthcare_messy_data5[[#This Row],[Patient Id]],cleaned_medical!A598:A1597, cleaned_medical!D598:D1597)</f>
        <v>Dr. Patel</v>
      </c>
      <c r="O598" s="7">
        <f>_xlfn.XLOOKUP(healthcare_messy_data5[[#This Row],[Patient Id]], cleaned_medical!A598:A1597, cleaned_medical!E598:E1597)</f>
        <v>72.16</v>
      </c>
      <c r="P598" t="s">
        <v>1202</v>
      </c>
      <c r="Q598" s="3">
        <v>43881</v>
      </c>
      <c r="R598" s="7">
        <v>369.94</v>
      </c>
      <c r="S598" t="s">
        <v>1197</v>
      </c>
      <c r="T598" s="5" t="s">
        <v>1200</v>
      </c>
    </row>
    <row r="599" spans="2:20" x14ac:dyDescent="0.3">
      <c r="B599" t="s">
        <v>750</v>
      </c>
      <c r="C599" t="s">
        <v>173</v>
      </c>
      <c r="D599" s="2">
        <v>35</v>
      </c>
      <c r="E599" s="2" t="s">
        <v>1261</v>
      </c>
      <c r="F599" t="s">
        <v>10</v>
      </c>
      <c r="G599" t="s">
        <v>16</v>
      </c>
      <c r="H599" t="s">
        <v>1156</v>
      </c>
      <c r="I599" s="3">
        <v>43881</v>
      </c>
      <c r="J599" t="s">
        <v>40</v>
      </c>
      <c r="K599">
        <v>146</v>
      </c>
      <c r="L599" t="str">
        <f>_xlfn.XLOOKUP(healthcare_messy_data5[[#This Row],[Patient Id]],cleaned_medical!A599:A1598, cleaned_medical!B599:B1598)</f>
        <v>Surgery</v>
      </c>
      <c r="M599" s="3">
        <f>_xlfn.XLOOKUP(healthcare_messy_data5[[#This Row],[Patient Id]],cleaned_medical!A599:A1598,cleaned_medical!C599:C1598)</f>
        <v>43549</v>
      </c>
      <c r="N599" t="str">
        <f>_xlfn.XLOOKUP(healthcare_messy_data5[[#This Row],[Patient Id]],cleaned_medical!A599:A1598, cleaned_medical!D599:D1598)</f>
        <v>Dr. Williams</v>
      </c>
      <c r="O599" s="7">
        <f>_xlfn.XLOOKUP(healthcare_messy_data5[[#This Row],[Patient Id]], cleaned_medical!A599:A1598, cleaned_medical!E599:E1598)</f>
        <v>77.849999999999994</v>
      </c>
      <c r="P599" t="s">
        <v>1202</v>
      </c>
      <c r="Q599" s="3">
        <v>43881</v>
      </c>
      <c r="R599" s="7">
        <v>321.20999999999998</v>
      </c>
      <c r="S599" t="s">
        <v>1192</v>
      </c>
      <c r="T599" s="5" t="s">
        <v>1200</v>
      </c>
    </row>
    <row r="600" spans="2:20" x14ac:dyDescent="0.3">
      <c r="B600" t="s">
        <v>751</v>
      </c>
      <c r="C600" t="s">
        <v>175</v>
      </c>
      <c r="D600" s="2">
        <v>25</v>
      </c>
      <c r="E600" s="2" t="s">
        <v>1259</v>
      </c>
      <c r="F600" t="s">
        <v>10</v>
      </c>
      <c r="G600" t="s">
        <v>16</v>
      </c>
      <c r="H600" t="s">
        <v>1272</v>
      </c>
      <c r="I600" s="3">
        <v>43549</v>
      </c>
      <c r="J600" t="s">
        <v>12</v>
      </c>
      <c r="K600">
        <v>220</v>
      </c>
      <c r="L600" t="str">
        <f>_xlfn.XLOOKUP(healthcare_messy_data5[[#This Row],[Patient Id]],cleaned_medical!A600:A1599, cleaned_medical!B600:B1599)</f>
        <v>Medication</v>
      </c>
      <c r="M600" s="3">
        <f>_xlfn.XLOOKUP(healthcare_messy_data5[[#This Row],[Patient Id]],cleaned_medical!A600:A1599,cleaned_medical!C600:C1599)</f>
        <v>43549</v>
      </c>
      <c r="N600" t="str">
        <f>_xlfn.XLOOKUP(healthcare_messy_data5[[#This Row],[Patient Id]],cleaned_medical!A600:A1599, cleaned_medical!D600:D1599)</f>
        <v>Dr. Smith</v>
      </c>
      <c r="O600" s="7">
        <f>_xlfn.XLOOKUP(healthcare_messy_data5[[#This Row],[Patient Id]], cleaned_medical!A600:A1599, cleaned_medical!E600:E1599)</f>
        <v>24.22</v>
      </c>
      <c r="P600" t="s">
        <v>1196</v>
      </c>
      <c r="Q600" s="3">
        <v>43549</v>
      </c>
      <c r="R600" s="7">
        <v>375.59</v>
      </c>
      <c r="S600" t="s">
        <v>1197</v>
      </c>
      <c r="T600" s="5" t="s">
        <v>1200</v>
      </c>
    </row>
    <row r="601" spans="2:20" x14ac:dyDescent="0.3">
      <c r="B601" t="s">
        <v>752</v>
      </c>
      <c r="C601" t="s">
        <v>1237</v>
      </c>
      <c r="D601" s="2">
        <v>46</v>
      </c>
      <c r="E601" s="2" t="s">
        <v>1260</v>
      </c>
      <c r="F601" t="s">
        <v>15</v>
      </c>
      <c r="G601" t="s">
        <v>27</v>
      </c>
      <c r="H601" t="s">
        <v>1155</v>
      </c>
      <c r="I601" s="3">
        <v>43549</v>
      </c>
      <c r="J601" t="s">
        <v>17</v>
      </c>
      <c r="K601">
        <v>160</v>
      </c>
      <c r="L601" t="str">
        <f>_xlfn.XLOOKUP(healthcare_messy_data5[[#This Row],[Patient Id]],cleaned_medical!A601:A1600, cleaned_medical!B601:B1600)</f>
        <v>Physiotherapy</v>
      </c>
      <c r="M601" s="3">
        <f>_xlfn.XLOOKUP(healthcare_messy_data5[[#This Row],[Patient Id]],cleaned_medical!A601:A1600,cleaned_medical!C601:C1600)</f>
        <v>43881</v>
      </c>
      <c r="N601" t="str">
        <f>_xlfn.XLOOKUP(healthcare_messy_data5[[#This Row],[Patient Id]],cleaned_medical!A601:A1600, cleaned_medical!D601:D1600)</f>
        <v>Dr. Patel</v>
      </c>
      <c r="O601" s="7">
        <f>_xlfn.XLOOKUP(healthcare_messy_data5[[#This Row],[Patient Id]], cleaned_medical!A601:A1600, cleaned_medical!E601:E1600)</f>
        <v>95.41</v>
      </c>
      <c r="P601" t="s">
        <v>1193</v>
      </c>
      <c r="Q601" s="3">
        <v>43549</v>
      </c>
      <c r="R601" s="7">
        <v>480.5</v>
      </c>
      <c r="S601" t="s">
        <v>1195</v>
      </c>
      <c r="T601" s="5" t="s">
        <v>1199</v>
      </c>
    </row>
    <row r="602" spans="2:20" x14ac:dyDescent="0.3">
      <c r="B602" t="s">
        <v>753</v>
      </c>
      <c r="C602" t="s">
        <v>178</v>
      </c>
      <c r="D602" s="2">
        <v>70</v>
      </c>
      <c r="E602" s="2" t="s">
        <v>1262</v>
      </c>
      <c r="F602" t="s">
        <v>10</v>
      </c>
      <c r="G602" t="s">
        <v>1272</v>
      </c>
      <c r="H602" t="s">
        <v>1155</v>
      </c>
      <c r="I602" s="3">
        <v>43881</v>
      </c>
      <c r="J602" t="s">
        <v>12</v>
      </c>
      <c r="K602">
        <v>180</v>
      </c>
      <c r="L602" t="str">
        <f>_xlfn.XLOOKUP(healthcare_messy_data5[[#This Row],[Patient Id]],cleaned_medical!A602:A1601, cleaned_medical!B602:B1601)</f>
        <v>Medication</v>
      </c>
      <c r="M602" s="3">
        <f>_xlfn.XLOOKUP(healthcare_messy_data5[[#This Row],[Patient Id]],cleaned_medical!A602:A1601,cleaned_medical!C602:C1601)</f>
        <v>43549</v>
      </c>
      <c r="N602" t="str">
        <f>_xlfn.XLOOKUP(healthcare_messy_data5[[#This Row],[Patient Id]],cleaned_medical!A602:A1601, cleaned_medical!D602:D1601)</f>
        <v>Dr. Lee</v>
      </c>
      <c r="O602" s="7">
        <f>_xlfn.XLOOKUP(healthcare_messy_data5[[#This Row],[Patient Id]], cleaned_medical!A602:A1601, cleaned_medical!E602:E1601)</f>
        <v>176.76</v>
      </c>
      <c r="P602" t="s">
        <v>1193</v>
      </c>
      <c r="Q602" s="3">
        <v>43881</v>
      </c>
      <c r="R602" s="7">
        <v>121.41</v>
      </c>
      <c r="S602" t="s">
        <v>1195</v>
      </c>
      <c r="T602" s="5" t="s">
        <v>1200</v>
      </c>
    </row>
    <row r="603" spans="2:20" x14ac:dyDescent="0.3">
      <c r="B603" t="s">
        <v>754</v>
      </c>
      <c r="C603" t="s">
        <v>180</v>
      </c>
      <c r="D603" s="2">
        <v>25</v>
      </c>
      <c r="E603" s="2" t="s">
        <v>1259</v>
      </c>
      <c r="F603" t="s">
        <v>15</v>
      </c>
      <c r="G603" t="s">
        <v>27</v>
      </c>
      <c r="H603" t="s">
        <v>1154</v>
      </c>
      <c r="I603" s="3">
        <v>43549</v>
      </c>
      <c r="J603" t="s">
        <v>12</v>
      </c>
      <c r="K603">
        <v>146</v>
      </c>
      <c r="L603" t="str">
        <f>_xlfn.XLOOKUP(healthcare_messy_data5[[#This Row],[Patient Id]],cleaned_medical!A603:A1602, cleaned_medical!B603:B1602)</f>
        <v>Dietary Changes</v>
      </c>
      <c r="M603" s="3">
        <f>_xlfn.XLOOKUP(healthcare_messy_data5[[#This Row],[Patient Id]],cleaned_medical!A603:A1602,cleaned_medical!C603:C1602)</f>
        <v>43549</v>
      </c>
      <c r="N603" t="str">
        <f>_xlfn.XLOOKUP(healthcare_messy_data5[[#This Row],[Patient Id]],cleaned_medical!A603:A1602, cleaned_medical!D603:D1602)</f>
        <v>Dr. Johnson</v>
      </c>
      <c r="O603" s="7">
        <f>_xlfn.XLOOKUP(healthcare_messy_data5[[#This Row],[Patient Id]], cleaned_medical!A603:A1602, cleaned_medical!E603:E1602)</f>
        <v>120.28</v>
      </c>
      <c r="P603" t="s">
        <v>1201</v>
      </c>
      <c r="Q603" s="3">
        <v>43549</v>
      </c>
      <c r="R603" s="7">
        <v>268.01</v>
      </c>
      <c r="S603" t="s">
        <v>1197</v>
      </c>
      <c r="T603" s="5" t="s">
        <v>1191</v>
      </c>
    </row>
    <row r="604" spans="2:20" x14ac:dyDescent="0.3">
      <c r="B604" t="s">
        <v>755</v>
      </c>
      <c r="C604" t="s">
        <v>182</v>
      </c>
      <c r="D604" s="2">
        <v>40</v>
      </c>
      <c r="E604" s="2" t="s">
        <v>1260</v>
      </c>
      <c r="F604" t="s">
        <v>15</v>
      </c>
      <c r="G604" t="s">
        <v>27</v>
      </c>
      <c r="H604" t="s">
        <v>1155</v>
      </c>
      <c r="I604" s="3">
        <v>43549</v>
      </c>
      <c r="J604" t="s">
        <v>17</v>
      </c>
      <c r="K604">
        <v>200</v>
      </c>
      <c r="L604" t="str">
        <f>_xlfn.XLOOKUP(healthcare_messy_data5[[#This Row],[Patient Id]],cleaned_medical!A604:A1603, cleaned_medical!B604:B1603)</f>
        <v>Lifestyle Modification</v>
      </c>
      <c r="M604" s="3">
        <f>_xlfn.XLOOKUP(healthcare_messy_data5[[#This Row],[Patient Id]],cleaned_medical!A604:A1603,cleaned_medical!C604:C1603)</f>
        <v>43195</v>
      </c>
      <c r="N604" t="str">
        <f>_xlfn.XLOOKUP(healthcare_messy_data5[[#This Row],[Patient Id]],cleaned_medical!A604:A1603, cleaned_medical!D604:D1603)</f>
        <v>Dr. Brown</v>
      </c>
      <c r="O604" s="7">
        <f>_xlfn.XLOOKUP(healthcare_messy_data5[[#This Row],[Patient Id]], cleaned_medical!A604:A1603, cleaned_medical!E604:E1603)</f>
        <v>111.82</v>
      </c>
      <c r="P604" t="s">
        <v>1202</v>
      </c>
      <c r="Q604" s="3">
        <v>43549</v>
      </c>
      <c r="R604" s="7">
        <v>345.95</v>
      </c>
      <c r="S604" t="s">
        <v>1197</v>
      </c>
      <c r="T604" s="5" t="s">
        <v>1199</v>
      </c>
    </row>
    <row r="605" spans="2:20" x14ac:dyDescent="0.3">
      <c r="B605" t="s">
        <v>756</v>
      </c>
      <c r="C605" t="s">
        <v>184</v>
      </c>
      <c r="D605" s="2">
        <v>70</v>
      </c>
      <c r="E605" s="2" t="s">
        <v>1262</v>
      </c>
      <c r="F605" t="s">
        <v>15</v>
      </c>
      <c r="G605" t="s">
        <v>16</v>
      </c>
      <c r="H605" t="s">
        <v>1154</v>
      </c>
      <c r="I605" s="3">
        <v>43195</v>
      </c>
      <c r="J605" t="s">
        <v>17</v>
      </c>
      <c r="K605">
        <v>160</v>
      </c>
      <c r="L605" t="str">
        <f>_xlfn.XLOOKUP(healthcare_messy_data5[[#This Row],[Patient Id]],cleaned_medical!A605:A1604, cleaned_medical!B605:B1604)</f>
        <v>Counseling</v>
      </c>
      <c r="M605" s="3">
        <f>_xlfn.XLOOKUP(healthcare_messy_data5[[#This Row],[Patient Id]],cleaned_medical!A605:A1604,cleaned_medical!C605:C1604)</f>
        <v>43845</v>
      </c>
      <c r="N605" t="str">
        <f>_xlfn.XLOOKUP(healthcare_messy_data5[[#This Row],[Patient Id]],cleaned_medical!A605:A1604, cleaned_medical!D605:D1604)</f>
        <v>Dr. Williams</v>
      </c>
      <c r="O605" s="7">
        <f>_xlfn.XLOOKUP(healthcare_messy_data5[[#This Row],[Patient Id]], cleaned_medical!A605:A1604, cleaned_medical!E605:E1604)</f>
        <v>166.74</v>
      </c>
      <c r="P605" t="s">
        <v>1193</v>
      </c>
      <c r="Q605" s="3">
        <v>43195</v>
      </c>
      <c r="R605" s="7">
        <v>270.45999999999998</v>
      </c>
      <c r="S605" t="s">
        <v>1192</v>
      </c>
      <c r="T605" s="5" t="s">
        <v>1199</v>
      </c>
    </row>
    <row r="606" spans="2:20" x14ac:dyDescent="0.3">
      <c r="B606" t="s">
        <v>757</v>
      </c>
      <c r="C606" t="s">
        <v>186</v>
      </c>
      <c r="D606" s="2">
        <v>25</v>
      </c>
      <c r="E606" s="2" t="s">
        <v>1259</v>
      </c>
      <c r="F606" t="s">
        <v>15</v>
      </c>
      <c r="G606" t="s">
        <v>27</v>
      </c>
      <c r="H606" t="s">
        <v>1272</v>
      </c>
      <c r="I606" s="3">
        <v>43845</v>
      </c>
      <c r="J606" t="s">
        <v>1153</v>
      </c>
      <c r="K606">
        <v>200</v>
      </c>
      <c r="L606" t="str">
        <f>_xlfn.XLOOKUP(healthcare_messy_data5[[#This Row],[Patient Id]],cleaned_medical!A606:A1605, cleaned_medical!B606:B1605)</f>
        <v>Surgery</v>
      </c>
      <c r="M606" s="3">
        <f>_xlfn.XLOOKUP(healthcare_messy_data5[[#This Row],[Patient Id]],cleaned_medical!A606:A1605,cleaned_medical!C606:C1605)</f>
        <v>43881</v>
      </c>
      <c r="N606" t="str">
        <f>_xlfn.XLOOKUP(healthcare_messy_data5[[#This Row],[Patient Id]],cleaned_medical!A606:A1605, cleaned_medical!D606:D1605)</f>
        <v>Dr. Brown</v>
      </c>
      <c r="O606" s="7">
        <f>_xlfn.XLOOKUP(healthcare_messy_data5[[#This Row],[Patient Id]], cleaned_medical!A606:A1605, cleaned_medical!E606:E1605)</f>
        <v>37.049999999999997</v>
      </c>
      <c r="P606" t="s">
        <v>1198</v>
      </c>
      <c r="Q606" s="3">
        <v>43845</v>
      </c>
      <c r="R606" s="7">
        <v>273.77999999999997</v>
      </c>
      <c r="S606" t="s">
        <v>1195</v>
      </c>
      <c r="T606" s="5" t="s">
        <v>1194</v>
      </c>
    </row>
    <row r="607" spans="2:20" x14ac:dyDescent="0.3">
      <c r="B607" t="s">
        <v>758</v>
      </c>
      <c r="C607" t="s">
        <v>188</v>
      </c>
      <c r="D607" s="2">
        <v>70</v>
      </c>
      <c r="E607" s="2" t="s">
        <v>1262</v>
      </c>
      <c r="F607" t="s">
        <v>15</v>
      </c>
      <c r="G607" t="s">
        <v>16</v>
      </c>
      <c r="H607" t="s">
        <v>1272</v>
      </c>
      <c r="I607" s="3">
        <v>43881</v>
      </c>
      <c r="J607" t="s">
        <v>1153</v>
      </c>
      <c r="K607">
        <v>146</v>
      </c>
      <c r="L607" t="str">
        <f>_xlfn.XLOOKUP(healthcare_messy_data5[[#This Row],[Patient Id]],cleaned_medical!A607:A1606, cleaned_medical!B607:B1606)</f>
        <v>Lifestyle Modification</v>
      </c>
      <c r="M607" s="3">
        <f>_xlfn.XLOOKUP(healthcare_messy_data5[[#This Row],[Patient Id]],cleaned_medical!A607:A1606,cleaned_medical!C607:C1606)</f>
        <v>43195</v>
      </c>
      <c r="N607" t="str">
        <f>_xlfn.XLOOKUP(healthcare_messy_data5[[#This Row],[Patient Id]],cleaned_medical!A607:A1606, cleaned_medical!D607:D1606)</f>
        <v>Dr. Patel</v>
      </c>
      <c r="O607" s="7">
        <f>_xlfn.XLOOKUP(healthcare_messy_data5[[#This Row],[Patient Id]], cleaned_medical!A607:A1606, cleaned_medical!E607:E1606)</f>
        <v>76.22</v>
      </c>
      <c r="P607" t="s">
        <v>1196</v>
      </c>
      <c r="Q607" s="3">
        <v>43881</v>
      </c>
      <c r="R607" s="7">
        <v>95.13</v>
      </c>
      <c r="S607" t="s">
        <v>1197</v>
      </c>
      <c r="T607" s="5" t="s">
        <v>1199</v>
      </c>
    </row>
    <row r="608" spans="2:20" x14ac:dyDescent="0.3">
      <c r="B608" t="s">
        <v>759</v>
      </c>
      <c r="C608" t="s">
        <v>190</v>
      </c>
      <c r="D608" s="2">
        <v>40</v>
      </c>
      <c r="E608" s="2" t="s">
        <v>1260</v>
      </c>
      <c r="F608" t="s">
        <v>15</v>
      </c>
      <c r="G608" t="s">
        <v>1272</v>
      </c>
      <c r="H608" t="s">
        <v>1272</v>
      </c>
      <c r="I608" s="3">
        <v>43195</v>
      </c>
      <c r="J608" t="s">
        <v>17</v>
      </c>
      <c r="K608">
        <v>146</v>
      </c>
      <c r="L608" t="str">
        <f>_xlfn.XLOOKUP(healthcare_messy_data5[[#This Row],[Patient Id]],cleaned_medical!A608:A1607, cleaned_medical!B608:B1607)</f>
        <v>Dietary Changes</v>
      </c>
      <c r="M608" s="3">
        <f>_xlfn.XLOOKUP(healthcare_messy_data5[[#This Row],[Patient Id]],cleaned_medical!A608:A1607,cleaned_medical!C608:C1607)</f>
        <v>43845</v>
      </c>
      <c r="N608" t="str">
        <f>_xlfn.XLOOKUP(healthcare_messy_data5[[#This Row],[Patient Id]],cleaned_medical!A608:A1607, cleaned_medical!D608:D1607)</f>
        <v>Dr. Brown</v>
      </c>
      <c r="O608" s="7">
        <f>_xlfn.XLOOKUP(healthcare_messy_data5[[#This Row],[Patient Id]], cleaned_medical!A608:A1607, cleaned_medical!E608:E1607)</f>
        <v>139.25</v>
      </c>
      <c r="P608" t="s">
        <v>1201</v>
      </c>
      <c r="Q608" s="3">
        <v>43195</v>
      </c>
      <c r="R608" s="7">
        <v>304.25</v>
      </c>
      <c r="S608" t="s">
        <v>1192</v>
      </c>
      <c r="T608" s="5" t="s">
        <v>1199</v>
      </c>
    </row>
    <row r="609" spans="2:20" x14ac:dyDescent="0.3">
      <c r="B609" t="s">
        <v>760</v>
      </c>
      <c r="C609" t="s">
        <v>192</v>
      </c>
      <c r="D609" s="2">
        <v>35</v>
      </c>
      <c r="E609" s="2" t="s">
        <v>1261</v>
      </c>
      <c r="F609" t="s">
        <v>15</v>
      </c>
      <c r="G609" t="s">
        <v>20</v>
      </c>
      <c r="H609" t="s">
        <v>1157</v>
      </c>
      <c r="I609" s="3">
        <v>43845</v>
      </c>
      <c r="J609" t="s">
        <v>40</v>
      </c>
      <c r="K609">
        <v>180</v>
      </c>
      <c r="L609" t="str">
        <f>_xlfn.XLOOKUP(healthcare_messy_data5[[#This Row],[Patient Id]],cleaned_medical!A609:A1608, cleaned_medical!B609:B1608)</f>
        <v>Surgery</v>
      </c>
      <c r="M609" s="3">
        <f>_xlfn.XLOOKUP(healthcare_messy_data5[[#This Row],[Patient Id]],cleaned_medical!A609:A1608,cleaned_medical!C609:C1608)</f>
        <v>43549</v>
      </c>
      <c r="N609" t="str">
        <f>_xlfn.XLOOKUP(healthcare_messy_data5[[#This Row],[Patient Id]],cleaned_medical!A609:A1608, cleaned_medical!D609:D1608)</f>
        <v>Dr. Patel</v>
      </c>
      <c r="O609" s="7">
        <f>_xlfn.XLOOKUP(healthcare_messy_data5[[#This Row],[Patient Id]], cleaned_medical!A609:A1608, cleaned_medical!E609:E1608)</f>
        <v>30.01</v>
      </c>
      <c r="P609" t="s">
        <v>1201</v>
      </c>
      <c r="Q609" s="3">
        <v>43845</v>
      </c>
      <c r="R609" s="7">
        <v>179.95</v>
      </c>
      <c r="S609" t="s">
        <v>1195</v>
      </c>
      <c r="T609" s="5" t="s">
        <v>1194</v>
      </c>
    </row>
    <row r="610" spans="2:20" x14ac:dyDescent="0.3">
      <c r="B610" t="s">
        <v>761</v>
      </c>
      <c r="C610" t="s">
        <v>194</v>
      </c>
      <c r="D610" s="2">
        <v>40</v>
      </c>
      <c r="E610" s="2" t="s">
        <v>1260</v>
      </c>
      <c r="F610" t="s">
        <v>15</v>
      </c>
      <c r="G610" t="s">
        <v>16</v>
      </c>
      <c r="H610" t="s">
        <v>1272</v>
      </c>
      <c r="I610" s="3">
        <v>43549</v>
      </c>
      <c r="J610" t="s">
        <v>40</v>
      </c>
      <c r="K610">
        <v>220</v>
      </c>
      <c r="L610" t="str">
        <f>_xlfn.XLOOKUP(healthcare_messy_data5[[#This Row],[Patient Id]],cleaned_medical!A610:A1609, cleaned_medical!B610:B1609)</f>
        <v>Counseling</v>
      </c>
      <c r="M610" s="3">
        <f>_xlfn.XLOOKUP(healthcare_messy_data5[[#This Row],[Patient Id]],cleaned_medical!A610:A1609,cleaned_medical!C610:C1609)</f>
        <v>43549</v>
      </c>
      <c r="N610" t="str">
        <f>_xlfn.XLOOKUP(healthcare_messy_data5[[#This Row],[Patient Id]],cleaned_medical!A610:A1609, cleaned_medical!D610:D1609)</f>
        <v>Dr. Johnson</v>
      </c>
      <c r="O610" s="7">
        <f>_xlfn.XLOOKUP(healthcare_messy_data5[[#This Row],[Patient Id]], cleaned_medical!A610:A1609, cleaned_medical!E610:E1609)</f>
        <v>57.26</v>
      </c>
      <c r="P610" t="s">
        <v>1201</v>
      </c>
      <c r="Q610" s="3">
        <v>43549</v>
      </c>
      <c r="R610" s="7">
        <v>166.6</v>
      </c>
      <c r="S610" t="s">
        <v>1197</v>
      </c>
      <c r="T610" s="5" t="s">
        <v>1194</v>
      </c>
    </row>
    <row r="611" spans="2:20" x14ac:dyDescent="0.3">
      <c r="B611" t="s">
        <v>762</v>
      </c>
      <c r="C611" t="s">
        <v>196</v>
      </c>
      <c r="D611" s="2">
        <v>40</v>
      </c>
      <c r="E611" s="2" t="s">
        <v>1260</v>
      </c>
      <c r="F611" t="s">
        <v>15</v>
      </c>
      <c r="G611" t="s">
        <v>1272</v>
      </c>
      <c r="H611" t="s">
        <v>1155</v>
      </c>
      <c r="I611" s="3">
        <v>43549</v>
      </c>
      <c r="J611" t="s">
        <v>12</v>
      </c>
      <c r="K611">
        <v>200</v>
      </c>
      <c r="L611" t="str">
        <f>_xlfn.XLOOKUP(healthcare_messy_data5[[#This Row],[Patient Id]],cleaned_medical!A611:A1610, cleaned_medical!B611:B1610)</f>
        <v>Dietary Changes</v>
      </c>
      <c r="M611" s="3">
        <f>_xlfn.XLOOKUP(healthcare_messy_data5[[#This Row],[Patient Id]],cleaned_medical!A611:A1610,cleaned_medical!C611:C1610)</f>
        <v>43195</v>
      </c>
      <c r="N611" t="str">
        <f>_xlfn.XLOOKUP(healthcare_messy_data5[[#This Row],[Patient Id]],cleaned_medical!A611:A1610, cleaned_medical!D611:D1610)</f>
        <v>Dr. Patel</v>
      </c>
      <c r="O611" s="7">
        <f>_xlfn.XLOOKUP(healthcare_messy_data5[[#This Row],[Patient Id]], cleaned_medical!A611:A1610, cleaned_medical!E611:E1610)</f>
        <v>191.54</v>
      </c>
      <c r="P611" t="s">
        <v>1167</v>
      </c>
      <c r="Q611" s="3">
        <v>43549</v>
      </c>
      <c r="R611" s="7">
        <v>304.56</v>
      </c>
      <c r="S611" t="s">
        <v>1192</v>
      </c>
      <c r="T611" s="5" t="s">
        <v>1200</v>
      </c>
    </row>
    <row r="612" spans="2:20" x14ac:dyDescent="0.3">
      <c r="B612" t="s">
        <v>763</v>
      </c>
      <c r="C612" t="s">
        <v>198</v>
      </c>
      <c r="D612" s="2">
        <v>70</v>
      </c>
      <c r="E612" s="2" t="s">
        <v>1262</v>
      </c>
      <c r="F612" t="s">
        <v>10</v>
      </c>
      <c r="G612" t="s">
        <v>20</v>
      </c>
      <c r="H612" t="s">
        <v>1156</v>
      </c>
      <c r="I612" s="3">
        <v>43195</v>
      </c>
      <c r="J612" t="s">
        <v>21</v>
      </c>
      <c r="K612">
        <v>180</v>
      </c>
      <c r="L612" t="str">
        <f>_xlfn.XLOOKUP(healthcare_messy_data5[[#This Row],[Patient Id]],cleaned_medical!A612:A1611, cleaned_medical!B612:B1611)</f>
        <v>Medication</v>
      </c>
      <c r="M612" s="3">
        <f>_xlfn.XLOOKUP(healthcare_messy_data5[[#This Row],[Patient Id]],cleaned_medical!A612:A1611,cleaned_medical!C612:C1611)</f>
        <v>43549</v>
      </c>
      <c r="N612" t="str">
        <f>_xlfn.XLOOKUP(healthcare_messy_data5[[#This Row],[Patient Id]],cleaned_medical!A612:A1611, cleaned_medical!D612:D1611)</f>
        <v>Dr. Brown</v>
      </c>
      <c r="O612" s="7">
        <f>_xlfn.XLOOKUP(healthcare_messy_data5[[#This Row],[Patient Id]], cleaned_medical!A612:A1611, cleaned_medical!E612:E1611)</f>
        <v>29.44</v>
      </c>
      <c r="P612" t="s">
        <v>1193</v>
      </c>
      <c r="Q612" s="3">
        <v>43195</v>
      </c>
      <c r="R612" s="7">
        <v>210.16</v>
      </c>
      <c r="S612" t="s">
        <v>1197</v>
      </c>
      <c r="T612" s="5" t="s">
        <v>1199</v>
      </c>
    </row>
    <row r="613" spans="2:20" x14ac:dyDescent="0.3">
      <c r="B613" t="s">
        <v>764</v>
      </c>
      <c r="C613" t="s">
        <v>200</v>
      </c>
      <c r="D613" s="2">
        <v>60</v>
      </c>
      <c r="E613" s="2" t="s">
        <v>1262</v>
      </c>
      <c r="F613" t="s">
        <v>15</v>
      </c>
      <c r="G613" t="s">
        <v>11</v>
      </c>
      <c r="H613" t="s">
        <v>1154</v>
      </c>
      <c r="I613" s="3">
        <v>43549</v>
      </c>
      <c r="J613" t="s">
        <v>12</v>
      </c>
      <c r="K613">
        <v>160</v>
      </c>
      <c r="L613" t="str">
        <f>_xlfn.XLOOKUP(healthcare_messy_data5[[#This Row],[Patient Id]],cleaned_medical!A613:A1612, cleaned_medical!B613:B1612)</f>
        <v>Medication</v>
      </c>
      <c r="M613" s="3">
        <f>_xlfn.XLOOKUP(healthcare_messy_data5[[#This Row],[Patient Id]],cleaned_medical!A613:A1612,cleaned_medical!C613:C1612)</f>
        <v>43800</v>
      </c>
      <c r="N613" t="str">
        <f>_xlfn.XLOOKUP(healthcare_messy_data5[[#This Row],[Patient Id]],cleaned_medical!A613:A1612, cleaned_medical!D613:D1612)</f>
        <v>Dr. Brown</v>
      </c>
      <c r="O613" s="7">
        <f>_xlfn.XLOOKUP(healthcare_messy_data5[[#This Row],[Patient Id]], cleaned_medical!A613:A1612, cleaned_medical!E613:E1612)</f>
        <v>185.67</v>
      </c>
      <c r="P613" t="s">
        <v>1201</v>
      </c>
      <c r="Q613" s="3">
        <v>43549</v>
      </c>
      <c r="R613" s="7">
        <v>182.22</v>
      </c>
      <c r="S613" t="s">
        <v>1197</v>
      </c>
      <c r="T613" s="5" t="s">
        <v>1199</v>
      </c>
    </row>
    <row r="614" spans="2:20" x14ac:dyDescent="0.3">
      <c r="B614" t="s">
        <v>765</v>
      </c>
      <c r="C614" t="s">
        <v>1238</v>
      </c>
      <c r="D614" s="2">
        <v>46</v>
      </c>
      <c r="E614" s="2" t="s">
        <v>1260</v>
      </c>
      <c r="F614" t="s">
        <v>10</v>
      </c>
      <c r="G614" t="s">
        <v>16</v>
      </c>
      <c r="H614" t="s">
        <v>1157</v>
      </c>
      <c r="I614" s="3">
        <v>43800</v>
      </c>
      <c r="J614" t="s">
        <v>12</v>
      </c>
      <c r="K614">
        <v>220</v>
      </c>
      <c r="L614" t="str">
        <f>_xlfn.XLOOKUP(healthcare_messy_data5[[#This Row],[Patient Id]],cleaned_medical!A614:A1613, cleaned_medical!B614:B1613)</f>
        <v>Counseling</v>
      </c>
      <c r="M614" s="3">
        <f>_xlfn.XLOOKUP(healthcare_messy_data5[[#This Row],[Patient Id]],cleaned_medical!A614:A1613,cleaned_medical!C614:C1613)</f>
        <v>43195</v>
      </c>
      <c r="N614" t="str">
        <f>_xlfn.XLOOKUP(healthcare_messy_data5[[#This Row],[Patient Id]],cleaned_medical!A614:A1613, cleaned_medical!D614:D1613)</f>
        <v>Dr. Lee</v>
      </c>
      <c r="O614" s="7">
        <f>_xlfn.XLOOKUP(healthcare_messy_data5[[#This Row],[Patient Id]], cleaned_medical!A614:A1613, cleaned_medical!E614:E1613)</f>
        <v>20.350000000000001</v>
      </c>
      <c r="P614" t="s">
        <v>1202</v>
      </c>
      <c r="Q614" s="3">
        <v>43800</v>
      </c>
      <c r="R614" s="7">
        <v>77.959999999999994</v>
      </c>
      <c r="S614" t="s">
        <v>1192</v>
      </c>
      <c r="T614" s="5" t="s">
        <v>1200</v>
      </c>
    </row>
    <row r="615" spans="2:20" x14ac:dyDescent="0.3">
      <c r="B615" t="s">
        <v>766</v>
      </c>
      <c r="C615" t="s">
        <v>203</v>
      </c>
      <c r="D615" s="2">
        <v>46</v>
      </c>
      <c r="E615" s="2" t="s">
        <v>1260</v>
      </c>
      <c r="F615" t="s">
        <v>10</v>
      </c>
      <c r="G615" t="s">
        <v>16</v>
      </c>
      <c r="H615" t="s">
        <v>1272</v>
      </c>
      <c r="I615" s="3">
        <v>43195</v>
      </c>
      <c r="J615" t="s">
        <v>21</v>
      </c>
      <c r="K615">
        <v>180</v>
      </c>
      <c r="L615" t="str">
        <f>_xlfn.XLOOKUP(healthcare_messy_data5[[#This Row],[Patient Id]],cleaned_medical!A615:A1614, cleaned_medical!B615:B1614)</f>
        <v>Counseling</v>
      </c>
      <c r="M615" s="3">
        <f>_xlfn.XLOOKUP(healthcare_messy_data5[[#This Row],[Patient Id]],cleaned_medical!A615:A1614,cleaned_medical!C615:C1614)</f>
        <v>43845</v>
      </c>
      <c r="N615" t="str">
        <f>_xlfn.XLOOKUP(healthcare_messy_data5[[#This Row],[Patient Id]],cleaned_medical!A615:A1614, cleaned_medical!D615:D1614)</f>
        <v>Dr. Williams</v>
      </c>
      <c r="O615" s="7">
        <f>_xlfn.XLOOKUP(healthcare_messy_data5[[#This Row],[Patient Id]], cleaned_medical!A615:A1614, cleaned_medical!E615:E1614)</f>
        <v>97.79</v>
      </c>
      <c r="P615" t="s">
        <v>1202</v>
      </c>
      <c r="Q615" s="3">
        <v>43195</v>
      </c>
      <c r="R615" s="7">
        <v>213.17</v>
      </c>
      <c r="S615" t="s">
        <v>1197</v>
      </c>
      <c r="T615" s="5" t="s">
        <v>1194</v>
      </c>
    </row>
    <row r="616" spans="2:20" x14ac:dyDescent="0.3">
      <c r="B616" t="s">
        <v>767</v>
      </c>
      <c r="C616" t="s">
        <v>205</v>
      </c>
      <c r="D616" s="2">
        <v>35</v>
      </c>
      <c r="E616" s="2" t="s">
        <v>1261</v>
      </c>
      <c r="F616" t="s">
        <v>15</v>
      </c>
      <c r="G616" t="s">
        <v>11</v>
      </c>
      <c r="H616" t="s">
        <v>1272</v>
      </c>
      <c r="I616" s="3">
        <v>43845</v>
      </c>
      <c r="J616" t="s">
        <v>17</v>
      </c>
      <c r="K616">
        <v>200</v>
      </c>
      <c r="L616" t="str">
        <f>_xlfn.XLOOKUP(healthcare_messy_data5[[#This Row],[Patient Id]],cleaned_medical!A616:A1615, cleaned_medical!B616:B1615)</f>
        <v>Counseling</v>
      </c>
      <c r="M616" s="3">
        <f>_xlfn.XLOOKUP(healthcare_messy_data5[[#This Row],[Patient Id]],cleaned_medical!A616:A1615,cleaned_medical!C616:C1615)</f>
        <v>43195</v>
      </c>
      <c r="N616" t="str">
        <f>_xlfn.XLOOKUP(healthcare_messy_data5[[#This Row],[Patient Id]],cleaned_medical!A616:A1615, cleaned_medical!D616:D1615)</f>
        <v>Dr. Smith</v>
      </c>
      <c r="O616" s="7">
        <f>_xlfn.XLOOKUP(healthcare_messy_data5[[#This Row],[Patient Id]], cleaned_medical!A616:A1615, cleaned_medical!E616:E1615)</f>
        <v>122.34</v>
      </c>
      <c r="P616" t="s">
        <v>1198</v>
      </c>
      <c r="Q616" s="3">
        <v>43845</v>
      </c>
      <c r="R616" s="7">
        <v>483.72</v>
      </c>
      <c r="S616" t="s">
        <v>1195</v>
      </c>
      <c r="T616" s="5" t="s">
        <v>1200</v>
      </c>
    </row>
    <row r="617" spans="2:20" x14ac:dyDescent="0.3">
      <c r="B617" t="s">
        <v>768</v>
      </c>
      <c r="C617" t="s">
        <v>207</v>
      </c>
      <c r="D617" s="2">
        <v>35</v>
      </c>
      <c r="E617" s="2" t="s">
        <v>1261</v>
      </c>
      <c r="F617" t="s">
        <v>15</v>
      </c>
      <c r="G617" t="s">
        <v>11</v>
      </c>
      <c r="H617" t="s">
        <v>1156</v>
      </c>
      <c r="I617" s="3">
        <v>43195</v>
      </c>
      <c r="J617" t="s">
        <v>40</v>
      </c>
      <c r="K617">
        <v>146</v>
      </c>
      <c r="L617" t="str">
        <f>_xlfn.XLOOKUP(healthcare_messy_data5[[#This Row],[Patient Id]],cleaned_medical!A617:A1616, cleaned_medical!B617:B1616)</f>
        <v>Dietary Changes</v>
      </c>
      <c r="M617" s="3">
        <f>_xlfn.XLOOKUP(healthcare_messy_data5[[#This Row],[Patient Id]],cleaned_medical!A617:A1616,cleaned_medical!C617:C1616)</f>
        <v>43881</v>
      </c>
      <c r="N617" t="str">
        <f>_xlfn.XLOOKUP(healthcare_messy_data5[[#This Row],[Patient Id]],cleaned_medical!A617:A1616, cleaned_medical!D617:D1616)</f>
        <v>Dr. Williams</v>
      </c>
      <c r="O617" s="7">
        <f>_xlfn.XLOOKUP(healthcare_messy_data5[[#This Row],[Patient Id]], cleaned_medical!A617:A1616, cleaned_medical!E617:E1616)</f>
        <v>167.25</v>
      </c>
      <c r="P617" t="s">
        <v>1202</v>
      </c>
      <c r="Q617" s="3">
        <v>43195</v>
      </c>
      <c r="R617" s="7">
        <v>407.93</v>
      </c>
      <c r="S617" t="s">
        <v>1192</v>
      </c>
      <c r="T617" s="5" t="s">
        <v>1191</v>
      </c>
    </row>
    <row r="618" spans="2:20" x14ac:dyDescent="0.3">
      <c r="B618" t="s">
        <v>769</v>
      </c>
      <c r="C618" t="s">
        <v>1239</v>
      </c>
      <c r="D618" s="2">
        <v>46</v>
      </c>
      <c r="E618" s="2" t="s">
        <v>1260</v>
      </c>
      <c r="F618" t="s">
        <v>10</v>
      </c>
      <c r="G618" t="s">
        <v>16</v>
      </c>
      <c r="H618" t="s">
        <v>1156</v>
      </c>
      <c r="I618" s="3">
        <v>43881</v>
      </c>
      <c r="J618" t="s">
        <v>12</v>
      </c>
      <c r="K618">
        <v>160</v>
      </c>
      <c r="L618" t="str">
        <f>_xlfn.XLOOKUP(healthcare_messy_data5[[#This Row],[Patient Id]],cleaned_medical!A618:A1617, cleaned_medical!B618:B1617)</f>
        <v>Medication</v>
      </c>
      <c r="M618" s="3">
        <f>_xlfn.XLOOKUP(healthcare_messy_data5[[#This Row],[Patient Id]],cleaned_medical!A618:A1617,cleaned_medical!C618:C1617)</f>
        <v>43195</v>
      </c>
      <c r="N618" t="str">
        <f>_xlfn.XLOOKUP(healthcare_messy_data5[[#This Row],[Patient Id]],cleaned_medical!A618:A1617, cleaned_medical!D618:D1617)</f>
        <v>Dr. Johnson</v>
      </c>
      <c r="O618" s="7">
        <f>_xlfn.XLOOKUP(healthcare_messy_data5[[#This Row],[Patient Id]], cleaned_medical!A618:A1617, cleaned_medical!E618:E1617)</f>
        <v>133.62</v>
      </c>
      <c r="P618" t="s">
        <v>1202</v>
      </c>
      <c r="Q618" s="3">
        <v>43881</v>
      </c>
      <c r="R618" s="7">
        <v>468.16</v>
      </c>
      <c r="S618" t="s">
        <v>1192</v>
      </c>
      <c r="T618" s="5" t="s">
        <v>1191</v>
      </c>
    </row>
    <row r="619" spans="2:20" x14ac:dyDescent="0.3">
      <c r="B619" t="s">
        <v>770</v>
      </c>
      <c r="C619" t="s">
        <v>210</v>
      </c>
      <c r="D619" s="2">
        <v>60</v>
      </c>
      <c r="E619" s="2" t="s">
        <v>1262</v>
      </c>
      <c r="F619" t="s">
        <v>10</v>
      </c>
      <c r="G619" t="s">
        <v>11</v>
      </c>
      <c r="H619" t="s">
        <v>1157</v>
      </c>
      <c r="I619" s="3">
        <v>43195</v>
      </c>
      <c r="J619" t="s">
        <v>21</v>
      </c>
      <c r="K619">
        <v>200</v>
      </c>
      <c r="L619" t="str">
        <f>_xlfn.XLOOKUP(healthcare_messy_data5[[#This Row],[Patient Id]],cleaned_medical!A619:A1618, cleaned_medical!B619:B1618)</f>
        <v>Lifestyle Modification</v>
      </c>
      <c r="M619" s="3">
        <f>_xlfn.XLOOKUP(healthcare_messy_data5[[#This Row],[Patient Id]],cleaned_medical!A619:A1618,cleaned_medical!C619:C1618)</f>
        <v>43549</v>
      </c>
      <c r="N619" t="str">
        <f>_xlfn.XLOOKUP(healthcare_messy_data5[[#This Row],[Patient Id]],cleaned_medical!A619:A1618, cleaned_medical!D619:D1618)</f>
        <v>Dr. Williams</v>
      </c>
      <c r="O619" s="7">
        <f>_xlfn.XLOOKUP(healthcare_messy_data5[[#This Row],[Patient Id]], cleaned_medical!A619:A1618, cleaned_medical!E619:E1618)</f>
        <v>136.91999999999999</v>
      </c>
      <c r="P619" t="s">
        <v>1202</v>
      </c>
      <c r="Q619" s="3">
        <v>43195</v>
      </c>
      <c r="R619" s="7">
        <v>357.58</v>
      </c>
      <c r="S619" t="s">
        <v>1195</v>
      </c>
      <c r="T619" s="5" t="s">
        <v>1191</v>
      </c>
    </row>
    <row r="620" spans="2:20" x14ac:dyDescent="0.3">
      <c r="B620" t="s">
        <v>771</v>
      </c>
      <c r="C620" t="s">
        <v>1240</v>
      </c>
      <c r="D620" s="2">
        <v>46</v>
      </c>
      <c r="E620" s="2" t="s">
        <v>1260</v>
      </c>
      <c r="F620" t="s">
        <v>15</v>
      </c>
      <c r="G620" t="s">
        <v>27</v>
      </c>
      <c r="H620" t="s">
        <v>1154</v>
      </c>
      <c r="I620" s="3">
        <v>43549</v>
      </c>
      <c r="J620" t="s">
        <v>1153</v>
      </c>
      <c r="K620">
        <v>220</v>
      </c>
      <c r="L620" t="str">
        <f>_xlfn.XLOOKUP(healthcare_messy_data5[[#This Row],[Patient Id]],cleaned_medical!A620:A1619, cleaned_medical!B620:B1619)</f>
        <v>Over-the-counter medicine</v>
      </c>
      <c r="M620" s="3">
        <f>_xlfn.XLOOKUP(healthcare_messy_data5[[#This Row],[Patient Id]],cleaned_medical!A620:A1619,cleaned_medical!C620:C1619)</f>
        <v>43549</v>
      </c>
      <c r="N620" t="str">
        <f>_xlfn.XLOOKUP(healthcare_messy_data5[[#This Row],[Patient Id]],cleaned_medical!A620:A1619, cleaned_medical!D620:D1619)</f>
        <v>Dr. Garcia</v>
      </c>
      <c r="O620" s="7">
        <f>_xlfn.XLOOKUP(healthcare_messy_data5[[#This Row],[Patient Id]], cleaned_medical!A620:A1619, cleaned_medical!E620:E1619)</f>
        <v>15</v>
      </c>
      <c r="P620" t="s">
        <v>1167</v>
      </c>
      <c r="Q620" s="3">
        <v>43549</v>
      </c>
      <c r="R620" s="7">
        <v>423.75</v>
      </c>
      <c r="S620" t="s">
        <v>1195</v>
      </c>
      <c r="T620" s="5" t="s">
        <v>1191</v>
      </c>
    </row>
    <row r="621" spans="2:20" x14ac:dyDescent="0.3">
      <c r="B621" t="s">
        <v>772</v>
      </c>
      <c r="C621" t="s">
        <v>213</v>
      </c>
      <c r="D621" s="2">
        <v>60</v>
      </c>
      <c r="E621" s="2" t="s">
        <v>1262</v>
      </c>
      <c r="F621" t="s">
        <v>15</v>
      </c>
      <c r="G621" t="s">
        <v>20</v>
      </c>
      <c r="H621" t="s">
        <v>1272</v>
      </c>
      <c r="I621" s="3">
        <v>43549</v>
      </c>
      <c r="J621" t="s">
        <v>12</v>
      </c>
      <c r="K621">
        <v>220</v>
      </c>
      <c r="L621" t="str">
        <f>_xlfn.XLOOKUP(healthcare_messy_data5[[#This Row],[Patient Id]],cleaned_medical!A621:A1620, cleaned_medical!B621:B1620)</f>
        <v>Physiotherapy</v>
      </c>
      <c r="M621" s="3">
        <f>_xlfn.XLOOKUP(healthcare_messy_data5[[#This Row],[Patient Id]],cleaned_medical!A621:A1620,cleaned_medical!C621:C1620)</f>
        <v>43800</v>
      </c>
      <c r="N621" t="str">
        <f>_xlfn.XLOOKUP(healthcare_messy_data5[[#This Row],[Patient Id]],cleaned_medical!A621:A1620, cleaned_medical!D621:D1620)</f>
        <v>Dr. Lee</v>
      </c>
      <c r="O621" s="7">
        <f>_xlfn.XLOOKUP(healthcare_messy_data5[[#This Row],[Patient Id]], cleaned_medical!A621:A1620, cleaned_medical!E621:E1620)</f>
        <v>30.13</v>
      </c>
      <c r="P621" t="s">
        <v>1210</v>
      </c>
      <c r="Q621" s="3">
        <v>43549</v>
      </c>
      <c r="R621" s="7">
        <v>80</v>
      </c>
      <c r="S621" t="s">
        <v>1197</v>
      </c>
      <c r="T621" s="5" t="s">
        <v>1209</v>
      </c>
    </row>
    <row r="622" spans="2:20" x14ac:dyDescent="0.3">
      <c r="B622" t="s">
        <v>773</v>
      </c>
      <c r="C622" t="s">
        <v>215</v>
      </c>
      <c r="D622" s="2">
        <v>35</v>
      </c>
      <c r="E622" s="2" t="s">
        <v>1261</v>
      </c>
      <c r="F622" t="s">
        <v>15</v>
      </c>
      <c r="G622" t="s">
        <v>20</v>
      </c>
      <c r="H622" t="s">
        <v>1157</v>
      </c>
      <c r="I622" s="3">
        <v>43800</v>
      </c>
      <c r="J622" t="s">
        <v>40</v>
      </c>
      <c r="K622">
        <v>146</v>
      </c>
      <c r="L622" t="str">
        <f>_xlfn.XLOOKUP(healthcare_messy_data5[[#This Row],[Patient Id]],cleaned_medical!A622:A1621, cleaned_medical!B622:B1621)</f>
        <v>Dietary Changes</v>
      </c>
      <c r="M622" s="3">
        <f>_xlfn.XLOOKUP(healthcare_messy_data5[[#This Row],[Patient Id]],cleaned_medical!A622:A1621,cleaned_medical!C622:C1621)</f>
        <v>43800</v>
      </c>
      <c r="N622" t="str">
        <f>_xlfn.XLOOKUP(healthcare_messy_data5[[#This Row],[Patient Id]],cleaned_medical!A622:A1621, cleaned_medical!D622:D1621)</f>
        <v>Dr. Brown</v>
      </c>
      <c r="O622" s="7">
        <f>_xlfn.XLOOKUP(healthcare_messy_data5[[#This Row],[Patient Id]], cleaned_medical!A622:A1621, cleaned_medical!E622:E1621)</f>
        <v>176.99</v>
      </c>
      <c r="P622" t="s">
        <v>1196</v>
      </c>
      <c r="Q622" s="3">
        <v>43800</v>
      </c>
      <c r="R622" s="7">
        <v>466.62</v>
      </c>
      <c r="S622" t="s">
        <v>1197</v>
      </c>
      <c r="T622" s="5" t="s">
        <v>1200</v>
      </c>
    </row>
    <row r="623" spans="2:20" x14ac:dyDescent="0.3">
      <c r="B623" t="s">
        <v>774</v>
      </c>
      <c r="C623" t="s">
        <v>217</v>
      </c>
      <c r="D623" s="2">
        <v>25</v>
      </c>
      <c r="E623" s="2" t="s">
        <v>1259</v>
      </c>
      <c r="F623" t="s">
        <v>15</v>
      </c>
      <c r="G623" t="s">
        <v>20</v>
      </c>
      <c r="H623" t="s">
        <v>1155</v>
      </c>
      <c r="I623" s="3">
        <v>43800</v>
      </c>
      <c r="J623" t="s">
        <v>17</v>
      </c>
      <c r="K623">
        <v>146</v>
      </c>
      <c r="L623" t="str">
        <f>_xlfn.XLOOKUP(healthcare_messy_data5[[#This Row],[Patient Id]],cleaned_medical!A623:A1622, cleaned_medical!B623:B1622)</f>
        <v>Dietary Changes</v>
      </c>
      <c r="M623" s="3">
        <f>_xlfn.XLOOKUP(healthcare_messy_data5[[#This Row],[Patient Id]],cleaned_medical!A623:A1622,cleaned_medical!C623:C1622)</f>
        <v>43800</v>
      </c>
      <c r="N623" t="str">
        <f>_xlfn.XLOOKUP(healthcare_messy_data5[[#This Row],[Patient Id]],cleaned_medical!A623:A1622, cleaned_medical!D623:D1622)</f>
        <v>Dr. Brown</v>
      </c>
      <c r="O623" s="7">
        <f>_xlfn.XLOOKUP(healthcare_messy_data5[[#This Row],[Patient Id]], cleaned_medical!A623:A1622, cleaned_medical!E623:E1622)</f>
        <v>76.45</v>
      </c>
      <c r="P623" t="s">
        <v>1193</v>
      </c>
      <c r="Q623" s="3">
        <v>43800</v>
      </c>
      <c r="R623" s="7">
        <v>176.17</v>
      </c>
      <c r="S623" t="s">
        <v>1197</v>
      </c>
      <c r="T623" s="5" t="s">
        <v>1191</v>
      </c>
    </row>
    <row r="624" spans="2:20" x14ac:dyDescent="0.3">
      <c r="B624" t="s">
        <v>775</v>
      </c>
      <c r="C624" t="s">
        <v>219</v>
      </c>
      <c r="D624" s="2">
        <v>70</v>
      </c>
      <c r="E624" s="2" t="s">
        <v>1262</v>
      </c>
      <c r="F624" t="s">
        <v>15</v>
      </c>
      <c r="G624" t="s">
        <v>27</v>
      </c>
      <c r="H624" t="s">
        <v>1155</v>
      </c>
      <c r="I624" s="3">
        <v>43800</v>
      </c>
      <c r="J624" t="s">
        <v>12</v>
      </c>
      <c r="K624">
        <v>160</v>
      </c>
      <c r="L624" t="str">
        <f>_xlfn.XLOOKUP(healthcare_messy_data5[[#This Row],[Patient Id]],cleaned_medical!A624:A1623, cleaned_medical!B624:B1623)</f>
        <v>Physiotherapy</v>
      </c>
      <c r="M624" s="3">
        <f>_xlfn.XLOOKUP(healthcare_messy_data5[[#This Row],[Patient Id]],cleaned_medical!A624:A1623,cleaned_medical!C624:C1623)</f>
        <v>43845</v>
      </c>
      <c r="N624" t="str">
        <f>_xlfn.XLOOKUP(healthcare_messy_data5[[#This Row],[Patient Id]],cleaned_medical!A624:A1623, cleaned_medical!D624:D1623)</f>
        <v>Dr. Williams</v>
      </c>
      <c r="O624" s="7">
        <f>_xlfn.XLOOKUP(healthcare_messy_data5[[#This Row],[Patient Id]], cleaned_medical!A624:A1623, cleaned_medical!E624:E1623)</f>
        <v>63.74</v>
      </c>
      <c r="P624" t="s">
        <v>1167</v>
      </c>
      <c r="Q624" s="3">
        <v>43800</v>
      </c>
      <c r="R624" s="7">
        <v>304.06</v>
      </c>
      <c r="S624" t="s">
        <v>1195</v>
      </c>
      <c r="T624" s="5" t="s">
        <v>1200</v>
      </c>
    </row>
    <row r="625" spans="2:20" x14ac:dyDescent="0.3">
      <c r="B625" t="s">
        <v>776</v>
      </c>
      <c r="C625" t="s">
        <v>221</v>
      </c>
      <c r="D625" s="2">
        <v>35</v>
      </c>
      <c r="E625" s="2" t="s">
        <v>1261</v>
      </c>
      <c r="F625" t="s">
        <v>15</v>
      </c>
      <c r="G625" t="s">
        <v>11</v>
      </c>
      <c r="H625" t="s">
        <v>1157</v>
      </c>
      <c r="I625" s="3">
        <v>43845</v>
      </c>
      <c r="J625" t="s">
        <v>12</v>
      </c>
      <c r="K625">
        <v>160</v>
      </c>
      <c r="L625" t="str">
        <f>_xlfn.XLOOKUP(healthcare_messy_data5[[#This Row],[Patient Id]],cleaned_medical!A625:A1624, cleaned_medical!B625:B1624)</f>
        <v>Lifestyle Modification</v>
      </c>
      <c r="M625" s="3">
        <f>_xlfn.XLOOKUP(healthcare_messy_data5[[#This Row],[Patient Id]],cleaned_medical!A625:A1624,cleaned_medical!C625:C1624)</f>
        <v>43800</v>
      </c>
      <c r="N625" t="str">
        <f>_xlfn.XLOOKUP(healthcare_messy_data5[[#This Row],[Patient Id]],cleaned_medical!A625:A1624, cleaned_medical!D625:D1624)</f>
        <v>Dr. Lee</v>
      </c>
      <c r="O625" s="7">
        <f>_xlfn.XLOOKUP(healthcare_messy_data5[[#This Row],[Patient Id]], cleaned_medical!A625:A1624, cleaned_medical!E625:E1624)</f>
        <v>47.47</v>
      </c>
      <c r="P625" t="s">
        <v>1167</v>
      </c>
      <c r="Q625" s="3">
        <v>43845</v>
      </c>
      <c r="R625" s="7">
        <v>261.51</v>
      </c>
      <c r="S625" t="s">
        <v>1192</v>
      </c>
      <c r="T625" s="5" t="s">
        <v>1200</v>
      </c>
    </row>
    <row r="626" spans="2:20" x14ac:dyDescent="0.3">
      <c r="B626" t="s">
        <v>777</v>
      </c>
      <c r="C626" t="s">
        <v>223</v>
      </c>
      <c r="D626" s="2">
        <v>35</v>
      </c>
      <c r="E626" s="2" t="s">
        <v>1261</v>
      </c>
      <c r="F626" t="s">
        <v>15</v>
      </c>
      <c r="G626" t="s">
        <v>1272</v>
      </c>
      <c r="H626" t="s">
        <v>1272</v>
      </c>
      <c r="I626" s="3">
        <v>43800</v>
      </c>
      <c r="J626" t="s">
        <v>21</v>
      </c>
      <c r="K626">
        <v>146</v>
      </c>
      <c r="L626" t="str">
        <f>_xlfn.XLOOKUP(healthcare_messy_data5[[#This Row],[Patient Id]],cleaned_medical!A626:A1625, cleaned_medical!B626:B1625)</f>
        <v>Lifestyle Modification</v>
      </c>
      <c r="M626" s="3">
        <f>_xlfn.XLOOKUP(healthcare_messy_data5[[#This Row],[Patient Id]],cleaned_medical!A626:A1625,cleaned_medical!C626:C1625)</f>
        <v>43845</v>
      </c>
      <c r="N626" t="str">
        <f>_xlfn.XLOOKUP(healthcare_messy_data5[[#This Row],[Patient Id]],cleaned_medical!A626:A1625, cleaned_medical!D626:D1625)</f>
        <v>Dr. Brown</v>
      </c>
      <c r="O626" s="7">
        <f>_xlfn.XLOOKUP(healthcare_messy_data5[[#This Row],[Patient Id]], cleaned_medical!A626:A1625, cleaned_medical!E626:E1625)</f>
        <v>62.51</v>
      </c>
      <c r="P626" t="s">
        <v>1202</v>
      </c>
      <c r="Q626" s="3">
        <v>43800</v>
      </c>
      <c r="R626" s="7">
        <v>240.22</v>
      </c>
      <c r="S626" t="s">
        <v>1195</v>
      </c>
      <c r="T626" s="5" t="s">
        <v>1200</v>
      </c>
    </row>
    <row r="627" spans="2:20" x14ac:dyDescent="0.3">
      <c r="B627" t="s">
        <v>778</v>
      </c>
      <c r="C627" t="s">
        <v>225</v>
      </c>
      <c r="D627" s="2">
        <v>40</v>
      </c>
      <c r="E627" s="2" t="s">
        <v>1260</v>
      </c>
      <c r="F627" t="s">
        <v>10</v>
      </c>
      <c r="G627" t="s">
        <v>11</v>
      </c>
      <c r="H627" t="s">
        <v>1157</v>
      </c>
      <c r="I627" s="3">
        <v>43845</v>
      </c>
      <c r="J627" t="s">
        <v>1153</v>
      </c>
      <c r="K627">
        <v>146</v>
      </c>
      <c r="L627" t="str">
        <f>_xlfn.XLOOKUP(healthcare_messy_data5[[#This Row],[Patient Id]],cleaned_medical!A627:A1626, cleaned_medical!B627:B1626)</f>
        <v>Surgery</v>
      </c>
      <c r="M627" s="3">
        <f>_xlfn.XLOOKUP(healthcare_messy_data5[[#This Row],[Patient Id]],cleaned_medical!A627:A1626,cleaned_medical!C627:C1626)</f>
        <v>43800</v>
      </c>
      <c r="N627" t="str">
        <f>_xlfn.XLOOKUP(healthcare_messy_data5[[#This Row],[Patient Id]],cleaned_medical!A627:A1626, cleaned_medical!D627:D1626)</f>
        <v>Dr. Patel</v>
      </c>
      <c r="O627" s="7">
        <f>_xlfn.XLOOKUP(healthcare_messy_data5[[#This Row],[Patient Id]], cleaned_medical!A627:A1626, cleaned_medical!E627:E1626)</f>
        <v>75.11</v>
      </c>
      <c r="P627" t="s">
        <v>1198</v>
      </c>
      <c r="Q627" s="3">
        <v>43845</v>
      </c>
      <c r="R627" s="7">
        <v>480.68</v>
      </c>
      <c r="S627" t="s">
        <v>1192</v>
      </c>
      <c r="T627" s="5" t="s">
        <v>1191</v>
      </c>
    </row>
    <row r="628" spans="2:20" x14ac:dyDescent="0.3">
      <c r="B628" t="s">
        <v>779</v>
      </c>
      <c r="C628" t="s">
        <v>227</v>
      </c>
      <c r="D628" s="2">
        <v>40</v>
      </c>
      <c r="E628" s="2" t="s">
        <v>1260</v>
      </c>
      <c r="F628" t="s">
        <v>15</v>
      </c>
      <c r="G628" t="s">
        <v>16</v>
      </c>
      <c r="H628" t="s">
        <v>1272</v>
      </c>
      <c r="I628" s="3">
        <v>43800</v>
      </c>
      <c r="J628" t="s">
        <v>1153</v>
      </c>
      <c r="K628">
        <v>220</v>
      </c>
      <c r="L628" t="str">
        <f>_xlfn.XLOOKUP(healthcare_messy_data5[[#This Row],[Patient Id]],cleaned_medical!A628:A1627, cleaned_medical!B628:B1627)</f>
        <v>Physiotherapy</v>
      </c>
      <c r="M628" s="3">
        <f>_xlfn.XLOOKUP(healthcare_messy_data5[[#This Row],[Patient Id]],cleaned_medical!A628:A1627,cleaned_medical!C628:C1627)</f>
        <v>43845</v>
      </c>
      <c r="N628" t="str">
        <f>_xlfn.XLOOKUP(healthcare_messy_data5[[#This Row],[Patient Id]],cleaned_medical!A628:A1627, cleaned_medical!D628:D1627)</f>
        <v>Dr. Brown</v>
      </c>
      <c r="O628" s="7">
        <f>_xlfn.XLOOKUP(healthcare_messy_data5[[#This Row],[Patient Id]], cleaned_medical!A628:A1627, cleaned_medical!E628:E1627)</f>
        <v>189.16</v>
      </c>
      <c r="P628" t="s">
        <v>1201</v>
      </c>
      <c r="Q628" s="3">
        <v>43800</v>
      </c>
      <c r="R628" s="7">
        <v>172.19</v>
      </c>
      <c r="S628" t="s">
        <v>1195</v>
      </c>
      <c r="T628" s="5" t="s">
        <v>1199</v>
      </c>
    </row>
    <row r="629" spans="2:20" x14ac:dyDescent="0.3">
      <c r="B629" t="s">
        <v>780</v>
      </c>
      <c r="C629" t="s">
        <v>229</v>
      </c>
      <c r="D629" s="2">
        <v>40</v>
      </c>
      <c r="E629" s="2" t="s">
        <v>1260</v>
      </c>
      <c r="F629" t="s">
        <v>15</v>
      </c>
      <c r="G629" t="s">
        <v>20</v>
      </c>
      <c r="H629" t="s">
        <v>1156</v>
      </c>
      <c r="I629" s="3">
        <v>43845</v>
      </c>
      <c r="J629" t="s">
        <v>17</v>
      </c>
      <c r="K629">
        <v>146</v>
      </c>
      <c r="L629" t="str">
        <f>_xlfn.XLOOKUP(healthcare_messy_data5[[#This Row],[Patient Id]],cleaned_medical!A629:A1628, cleaned_medical!B629:B1628)</f>
        <v>Medication</v>
      </c>
      <c r="M629" s="3">
        <f>_xlfn.XLOOKUP(healthcare_messy_data5[[#This Row],[Patient Id]],cleaned_medical!A629:A1628,cleaned_medical!C629:C1628)</f>
        <v>43195</v>
      </c>
      <c r="N629" t="str">
        <f>_xlfn.XLOOKUP(healthcare_messy_data5[[#This Row],[Patient Id]],cleaned_medical!A629:A1628, cleaned_medical!D629:D1628)</f>
        <v>Dr. Williams</v>
      </c>
      <c r="O629" s="7">
        <f>_xlfn.XLOOKUP(healthcare_messy_data5[[#This Row],[Patient Id]], cleaned_medical!A629:A1628, cleaned_medical!E629:E1628)</f>
        <v>77.95</v>
      </c>
      <c r="P629" t="s">
        <v>1202</v>
      </c>
      <c r="Q629" s="3">
        <v>43845</v>
      </c>
      <c r="R629" s="7">
        <v>145.28</v>
      </c>
      <c r="S629" t="s">
        <v>1197</v>
      </c>
      <c r="T629" s="5" t="s">
        <v>1191</v>
      </c>
    </row>
    <row r="630" spans="2:20" x14ac:dyDescent="0.3">
      <c r="B630" t="s">
        <v>781</v>
      </c>
      <c r="C630" t="s">
        <v>1241</v>
      </c>
      <c r="D630" s="2">
        <v>70</v>
      </c>
      <c r="E630" s="2" t="s">
        <v>1262</v>
      </c>
      <c r="F630" t="s">
        <v>10</v>
      </c>
      <c r="G630" t="s">
        <v>11</v>
      </c>
      <c r="H630" t="s">
        <v>1157</v>
      </c>
      <c r="I630" s="3">
        <v>43195</v>
      </c>
      <c r="J630" t="s">
        <v>40</v>
      </c>
      <c r="K630">
        <v>180</v>
      </c>
      <c r="L630" t="str">
        <f>_xlfn.XLOOKUP(healthcare_messy_data5[[#This Row],[Patient Id]],cleaned_medical!A630:A1629, cleaned_medical!B630:B1629)</f>
        <v>Medication</v>
      </c>
      <c r="M630" s="3">
        <f>_xlfn.XLOOKUP(healthcare_messy_data5[[#This Row],[Patient Id]],cleaned_medical!A630:A1629,cleaned_medical!C630:C1629)</f>
        <v>43195</v>
      </c>
      <c r="N630" t="str">
        <f>_xlfn.XLOOKUP(healthcare_messy_data5[[#This Row],[Patient Id]],cleaned_medical!A630:A1629, cleaned_medical!D630:D1629)</f>
        <v>Dr. Smith</v>
      </c>
      <c r="O630" s="7">
        <f>_xlfn.XLOOKUP(healthcare_messy_data5[[#This Row],[Patient Id]], cleaned_medical!A630:A1629, cleaned_medical!E630:E1629)</f>
        <v>193.48</v>
      </c>
      <c r="P630" t="s">
        <v>1193</v>
      </c>
      <c r="Q630" s="3">
        <v>43195</v>
      </c>
      <c r="R630" s="7">
        <v>104.56</v>
      </c>
      <c r="S630" t="s">
        <v>1197</v>
      </c>
      <c r="T630" s="5" t="s">
        <v>1199</v>
      </c>
    </row>
    <row r="631" spans="2:20" x14ac:dyDescent="0.3">
      <c r="B631" t="s">
        <v>782</v>
      </c>
      <c r="C631" t="s">
        <v>232</v>
      </c>
      <c r="D631" s="2">
        <v>40</v>
      </c>
      <c r="E631" s="2" t="s">
        <v>1260</v>
      </c>
      <c r="F631" t="s">
        <v>10</v>
      </c>
      <c r="G631" t="s">
        <v>1272</v>
      </c>
      <c r="H631" t="s">
        <v>1272</v>
      </c>
      <c r="I631" s="3">
        <v>43195</v>
      </c>
      <c r="J631" t="s">
        <v>17</v>
      </c>
      <c r="K631">
        <v>200</v>
      </c>
      <c r="L631" t="str">
        <f>_xlfn.XLOOKUP(healthcare_messy_data5[[#This Row],[Patient Id]],cleaned_medical!A631:A1630, cleaned_medical!B631:B1630)</f>
        <v>Lifestyle Modification</v>
      </c>
      <c r="M631" s="3">
        <f>_xlfn.XLOOKUP(healthcare_messy_data5[[#This Row],[Patient Id]],cleaned_medical!A631:A1630,cleaned_medical!C631:C1630)</f>
        <v>43549</v>
      </c>
      <c r="N631" t="str">
        <f>_xlfn.XLOOKUP(healthcare_messy_data5[[#This Row],[Patient Id]],cleaned_medical!A631:A1630, cleaned_medical!D631:D1630)</f>
        <v>Dr. Williams</v>
      </c>
      <c r="O631" s="7">
        <f>_xlfn.XLOOKUP(healthcare_messy_data5[[#This Row],[Patient Id]], cleaned_medical!A631:A1630, cleaned_medical!E631:E1630)</f>
        <v>86.35</v>
      </c>
      <c r="P631" t="s">
        <v>1167</v>
      </c>
      <c r="Q631" s="3">
        <v>43195</v>
      </c>
      <c r="R631" s="7">
        <v>385.88</v>
      </c>
      <c r="S631" t="s">
        <v>1197</v>
      </c>
      <c r="T631" s="5" t="s">
        <v>1194</v>
      </c>
    </row>
    <row r="632" spans="2:20" x14ac:dyDescent="0.3">
      <c r="B632" t="s">
        <v>783</v>
      </c>
      <c r="C632" t="s">
        <v>234</v>
      </c>
      <c r="D632" s="2">
        <v>60</v>
      </c>
      <c r="E632" s="2" t="s">
        <v>1262</v>
      </c>
      <c r="F632" t="s">
        <v>10</v>
      </c>
      <c r="G632" t="s">
        <v>16</v>
      </c>
      <c r="H632" t="s">
        <v>1157</v>
      </c>
      <c r="I632" s="3">
        <v>43549</v>
      </c>
      <c r="J632" t="s">
        <v>12</v>
      </c>
      <c r="K632">
        <v>146</v>
      </c>
      <c r="L632" t="str">
        <f>_xlfn.XLOOKUP(healthcare_messy_data5[[#This Row],[Patient Id]],cleaned_medical!A632:A1631, cleaned_medical!B632:B1631)</f>
        <v>Lifestyle Modification</v>
      </c>
      <c r="M632" s="3">
        <f>_xlfn.XLOOKUP(healthcare_messy_data5[[#This Row],[Patient Id]],cleaned_medical!A632:A1631,cleaned_medical!C632:C1631)</f>
        <v>43845</v>
      </c>
      <c r="N632" t="str">
        <f>_xlfn.XLOOKUP(healthcare_messy_data5[[#This Row],[Patient Id]],cleaned_medical!A632:A1631, cleaned_medical!D632:D1631)</f>
        <v>Dr. Patel</v>
      </c>
      <c r="O632" s="7">
        <f>_xlfn.XLOOKUP(healthcare_messy_data5[[#This Row],[Patient Id]], cleaned_medical!A632:A1631, cleaned_medical!E632:E1631)</f>
        <v>29.92</v>
      </c>
      <c r="P632" t="s">
        <v>1193</v>
      </c>
      <c r="Q632" s="3">
        <v>43549</v>
      </c>
      <c r="R632" s="7">
        <v>174.61</v>
      </c>
      <c r="S632" t="s">
        <v>1197</v>
      </c>
      <c r="T632" s="5" t="s">
        <v>1199</v>
      </c>
    </row>
    <row r="633" spans="2:20" x14ac:dyDescent="0.3">
      <c r="B633" t="s">
        <v>784</v>
      </c>
      <c r="C633" t="s">
        <v>236</v>
      </c>
      <c r="D633" s="2">
        <v>46</v>
      </c>
      <c r="E633" s="2" t="s">
        <v>1260</v>
      </c>
      <c r="F633" t="s">
        <v>15</v>
      </c>
      <c r="G633" t="s">
        <v>27</v>
      </c>
      <c r="H633" t="s">
        <v>1157</v>
      </c>
      <c r="I633" s="3">
        <v>43845</v>
      </c>
      <c r="J633" t="s">
        <v>12</v>
      </c>
      <c r="K633">
        <v>160</v>
      </c>
      <c r="L633" t="str">
        <f>_xlfn.XLOOKUP(healthcare_messy_data5[[#This Row],[Patient Id]],cleaned_medical!A633:A1632, cleaned_medical!B633:B1632)</f>
        <v>Medication</v>
      </c>
      <c r="M633" s="3">
        <f>_xlfn.XLOOKUP(healthcare_messy_data5[[#This Row],[Patient Id]],cleaned_medical!A633:A1632,cleaned_medical!C633:C1632)</f>
        <v>43881</v>
      </c>
      <c r="N633" t="str">
        <f>_xlfn.XLOOKUP(healthcare_messy_data5[[#This Row],[Patient Id]],cleaned_medical!A633:A1632, cleaned_medical!D633:D1632)</f>
        <v>Dr. Brown</v>
      </c>
      <c r="O633" s="7">
        <f>_xlfn.XLOOKUP(healthcare_messy_data5[[#This Row],[Patient Id]], cleaned_medical!A633:A1632, cleaned_medical!E633:E1632)</f>
        <v>166.62</v>
      </c>
      <c r="P633" t="s">
        <v>1201</v>
      </c>
      <c r="Q633" s="3">
        <v>43845</v>
      </c>
      <c r="R633" s="7">
        <v>478.29</v>
      </c>
      <c r="S633" t="s">
        <v>1197</v>
      </c>
      <c r="T633" s="5" t="s">
        <v>1194</v>
      </c>
    </row>
    <row r="634" spans="2:20" x14ac:dyDescent="0.3">
      <c r="B634" t="s">
        <v>785</v>
      </c>
      <c r="C634" t="s">
        <v>238</v>
      </c>
      <c r="D634" s="2">
        <v>25</v>
      </c>
      <c r="E634" s="2" t="s">
        <v>1259</v>
      </c>
      <c r="F634" t="s">
        <v>15</v>
      </c>
      <c r="G634" t="s">
        <v>27</v>
      </c>
      <c r="H634" t="s">
        <v>1272</v>
      </c>
      <c r="I634" s="3">
        <v>43881</v>
      </c>
      <c r="J634" t="s">
        <v>1153</v>
      </c>
      <c r="K634">
        <v>180</v>
      </c>
      <c r="L634" t="str">
        <f>_xlfn.XLOOKUP(healthcare_messy_data5[[#This Row],[Patient Id]],cleaned_medical!A634:A1633, cleaned_medical!B634:B1633)</f>
        <v>Medication</v>
      </c>
      <c r="M634" s="3">
        <f>_xlfn.XLOOKUP(healthcare_messy_data5[[#This Row],[Patient Id]],cleaned_medical!A634:A1633,cleaned_medical!C634:C1633)</f>
        <v>43549</v>
      </c>
      <c r="N634" t="str">
        <f>_xlfn.XLOOKUP(healthcare_messy_data5[[#This Row],[Patient Id]],cleaned_medical!A634:A1633, cleaned_medical!D634:D1633)</f>
        <v>Dr. Patel</v>
      </c>
      <c r="O634" s="7">
        <f>_xlfn.XLOOKUP(healthcare_messy_data5[[#This Row],[Patient Id]], cleaned_medical!A634:A1633, cleaned_medical!E634:E1633)</f>
        <v>46.24</v>
      </c>
      <c r="P634" t="s">
        <v>1201</v>
      </c>
      <c r="Q634" s="3">
        <v>43881</v>
      </c>
      <c r="R634" s="7">
        <v>455.17</v>
      </c>
      <c r="S634" t="s">
        <v>1197</v>
      </c>
      <c r="T634" s="5" t="s">
        <v>1199</v>
      </c>
    </row>
    <row r="635" spans="2:20" x14ac:dyDescent="0.3">
      <c r="B635" t="s">
        <v>786</v>
      </c>
      <c r="C635" t="s">
        <v>240</v>
      </c>
      <c r="D635" s="2">
        <v>35</v>
      </c>
      <c r="E635" s="2" t="s">
        <v>1261</v>
      </c>
      <c r="F635" t="s">
        <v>15</v>
      </c>
      <c r="G635" t="s">
        <v>1272</v>
      </c>
      <c r="H635" t="s">
        <v>1272</v>
      </c>
      <c r="I635" s="3">
        <v>43549</v>
      </c>
      <c r="J635" t="s">
        <v>40</v>
      </c>
      <c r="K635">
        <v>160</v>
      </c>
      <c r="L635" t="str">
        <f>_xlfn.XLOOKUP(healthcare_messy_data5[[#This Row],[Patient Id]],cleaned_medical!A635:A1634, cleaned_medical!B635:B1634)</f>
        <v>Medication</v>
      </c>
      <c r="M635" s="3">
        <f>_xlfn.XLOOKUP(healthcare_messy_data5[[#This Row],[Patient Id]],cleaned_medical!A635:A1634,cleaned_medical!C635:C1634)</f>
        <v>43195</v>
      </c>
      <c r="N635" t="str">
        <f>_xlfn.XLOOKUP(healthcare_messy_data5[[#This Row],[Patient Id]],cleaned_medical!A635:A1634, cleaned_medical!D635:D1634)</f>
        <v>Dr. Lee</v>
      </c>
      <c r="O635" s="7">
        <f>_xlfn.XLOOKUP(healthcare_messy_data5[[#This Row],[Patient Id]], cleaned_medical!A635:A1634, cleaned_medical!E635:E1634)</f>
        <v>91.45</v>
      </c>
      <c r="P635" t="s">
        <v>1201</v>
      </c>
      <c r="Q635" s="3">
        <v>43549</v>
      </c>
      <c r="R635" s="7">
        <v>202.2</v>
      </c>
      <c r="S635" t="s">
        <v>1197</v>
      </c>
      <c r="T635" s="5" t="s">
        <v>1200</v>
      </c>
    </row>
    <row r="636" spans="2:20" x14ac:dyDescent="0.3">
      <c r="B636" t="s">
        <v>787</v>
      </c>
      <c r="C636" t="s">
        <v>242</v>
      </c>
      <c r="D636" s="2">
        <v>60</v>
      </c>
      <c r="E636" s="2" t="s">
        <v>1262</v>
      </c>
      <c r="F636" t="s">
        <v>15</v>
      </c>
      <c r="G636" t="s">
        <v>16</v>
      </c>
      <c r="H636" t="s">
        <v>1154</v>
      </c>
      <c r="I636" s="3">
        <v>43195</v>
      </c>
      <c r="J636" t="s">
        <v>21</v>
      </c>
      <c r="K636">
        <v>180</v>
      </c>
      <c r="L636" t="str">
        <f>_xlfn.XLOOKUP(healthcare_messy_data5[[#This Row],[Patient Id]],cleaned_medical!A636:A1635, cleaned_medical!B636:B1635)</f>
        <v>Counseling</v>
      </c>
      <c r="M636" s="3">
        <f>_xlfn.XLOOKUP(healthcare_messy_data5[[#This Row],[Patient Id]],cleaned_medical!A636:A1635,cleaned_medical!C636:C1635)</f>
        <v>43845</v>
      </c>
      <c r="N636" t="str">
        <f>_xlfn.XLOOKUP(healthcare_messy_data5[[#This Row],[Patient Id]],cleaned_medical!A636:A1635, cleaned_medical!D636:D1635)</f>
        <v>Dr. Patel</v>
      </c>
      <c r="O636" s="7">
        <f>_xlfn.XLOOKUP(healthcare_messy_data5[[#This Row],[Patient Id]], cleaned_medical!A636:A1635, cleaned_medical!E636:E1635)</f>
        <v>44.26</v>
      </c>
      <c r="P636" t="s">
        <v>1201</v>
      </c>
      <c r="Q636" s="3">
        <v>43195</v>
      </c>
      <c r="R636" s="7">
        <v>312.79000000000002</v>
      </c>
      <c r="S636" t="s">
        <v>1195</v>
      </c>
      <c r="T636" s="5" t="s">
        <v>1199</v>
      </c>
    </row>
    <row r="637" spans="2:20" x14ac:dyDescent="0.3">
      <c r="B637" t="s">
        <v>788</v>
      </c>
      <c r="C637" t="s">
        <v>244</v>
      </c>
      <c r="D637" s="2">
        <v>25</v>
      </c>
      <c r="E637" s="2" t="s">
        <v>1259</v>
      </c>
      <c r="F637" t="s">
        <v>15</v>
      </c>
      <c r="G637" t="s">
        <v>20</v>
      </c>
      <c r="H637" t="s">
        <v>1157</v>
      </c>
      <c r="I637" s="3">
        <v>43845</v>
      </c>
      <c r="J637" t="s">
        <v>40</v>
      </c>
      <c r="K637">
        <v>146</v>
      </c>
      <c r="L637" t="str">
        <f>_xlfn.XLOOKUP(healthcare_messy_data5[[#This Row],[Patient Id]],cleaned_medical!A637:A1636, cleaned_medical!B637:B1636)</f>
        <v>Counseling</v>
      </c>
      <c r="M637" s="3">
        <f>_xlfn.XLOOKUP(healthcare_messy_data5[[#This Row],[Patient Id]],cleaned_medical!A637:A1636,cleaned_medical!C637:C1636)</f>
        <v>43800</v>
      </c>
      <c r="N637" t="str">
        <f>_xlfn.XLOOKUP(healthcare_messy_data5[[#This Row],[Patient Id]],cleaned_medical!A637:A1636, cleaned_medical!D637:D1636)</f>
        <v>Dr. Williams</v>
      </c>
      <c r="O637" s="7">
        <f>_xlfn.XLOOKUP(healthcare_messy_data5[[#This Row],[Patient Id]], cleaned_medical!A637:A1636, cleaned_medical!E637:E1636)</f>
        <v>147.82</v>
      </c>
      <c r="P637" t="s">
        <v>1202</v>
      </c>
      <c r="Q637" s="3">
        <v>43845</v>
      </c>
      <c r="R637" s="7">
        <v>272.07</v>
      </c>
      <c r="S637" t="s">
        <v>1192</v>
      </c>
      <c r="T637" s="5" t="s">
        <v>1200</v>
      </c>
    </row>
    <row r="638" spans="2:20" x14ac:dyDescent="0.3">
      <c r="B638" t="s">
        <v>789</v>
      </c>
      <c r="C638" t="s">
        <v>246</v>
      </c>
      <c r="D638" s="2">
        <v>60</v>
      </c>
      <c r="E638" s="2" t="s">
        <v>1262</v>
      </c>
      <c r="F638" t="s">
        <v>10</v>
      </c>
      <c r="G638" t="s">
        <v>11</v>
      </c>
      <c r="H638" t="s">
        <v>1155</v>
      </c>
      <c r="I638" s="3">
        <v>43800</v>
      </c>
      <c r="J638" t="s">
        <v>12</v>
      </c>
      <c r="K638">
        <v>200</v>
      </c>
      <c r="L638" t="str">
        <f>_xlfn.XLOOKUP(healthcare_messy_data5[[#This Row],[Patient Id]],cleaned_medical!A638:A1637, cleaned_medical!B638:B1637)</f>
        <v>Physiotherapy</v>
      </c>
      <c r="M638" s="3">
        <f>_xlfn.XLOOKUP(healthcare_messy_data5[[#This Row],[Patient Id]],cleaned_medical!A638:A1637,cleaned_medical!C638:C1637)</f>
        <v>43881</v>
      </c>
      <c r="N638" t="str">
        <f>_xlfn.XLOOKUP(healthcare_messy_data5[[#This Row],[Patient Id]],cleaned_medical!A638:A1637, cleaned_medical!D638:D1637)</f>
        <v>Dr. Patel</v>
      </c>
      <c r="O638" s="7">
        <f>_xlfn.XLOOKUP(healthcare_messy_data5[[#This Row],[Patient Id]], cleaned_medical!A638:A1637, cleaned_medical!E638:E1637)</f>
        <v>28.89</v>
      </c>
      <c r="P638" t="s">
        <v>1198</v>
      </c>
      <c r="Q638" s="3">
        <v>43800</v>
      </c>
      <c r="R638" s="7">
        <v>122.14</v>
      </c>
      <c r="S638" t="s">
        <v>1192</v>
      </c>
      <c r="T638" s="5" t="s">
        <v>1194</v>
      </c>
    </row>
    <row r="639" spans="2:20" x14ac:dyDescent="0.3">
      <c r="B639" t="s">
        <v>790</v>
      </c>
      <c r="C639" t="s">
        <v>248</v>
      </c>
      <c r="D639" s="2">
        <v>60</v>
      </c>
      <c r="E639" s="2" t="s">
        <v>1262</v>
      </c>
      <c r="F639" t="s">
        <v>15</v>
      </c>
      <c r="G639" t="s">
        <v>16</v>
      </c>
      <c r="H639" t="s">
        <v>1157</v>
      </c>
      <c r="I639" s="3">
        <v>43881</v>
      </c>
      <c r="J639" t="s">
        <v>21</v>
      </c>
      <c r="K639">
        <v>160</v>
      </c>
      <c r="L639" t="str">
        <f>_xlfn.XLOOKUP(healthcare_messy_data5[[#This Row],[Patient Id]],cleaned_medical!A639:A1638, cleaned_medical!B639:B1638)</f>
        <v>Dietary Changes</v>
      </c>
      <c r="M639" s="3">
        <f>_xlfn.XLOOKUP(healthcare_messy_data5[[#This Row],[Patient Id]],cleaned_medical!A639:A1638,cleaned_medical!C639:C1638)</f>
        <v>43195</v>
      </c>
      <c r="N639" t="str">
        <f>_xlfn.XLOOKUP(healthcare_messy_data5[[#This Row],[Patient Id]],cleaned_medical!A639:A1638, cleaned_medical!D639:D1638)</f>
        <v>Dr. Lee</v>
      </c>
      <c r="O639" s="7">
        <f>_xlfn.XLOOKUP(healthcare_messy_data5[[#This Row],[Patient Id]], cleaned_medical!A639:A1638, cleaned_medical!E639:E1638)</f>
        <v>120.72</v>
      </c>
      <c r="P639" t="s">
        <v>1167</v>
      </c>
      <c r="Q639" s="3">
        <v>43881</v>
      </c>
      <c r="R639" s="7">
        <v>99.23</v>
      </c>
      <c r="S639" t="s">
        <v>1195</v>
      </c>
      <c r="T639" s="5" t="s">
        <v>1194</v>
      </c>
    </row>
    <row r="640" spans="2:20" x14ac:dyDescent="0.3">
      <c r="B640" t="s">
        <v>791</v>
      </c>
      <c r="C640" t="s">
        <v>250</v>
      </c>
      <c r="D640" s="2">
        <v>35</v>
      </c>
      <c r="E640" s="2" t="s">
        <v>1261</v>
      </c>
      <c r="F640" t="s">
        <v>15</v>
      </c>
      <c r="G640" t="s">
        <v>27</v>
      </c>
      <c r="H640" t="s">
        <v>1157</v>
      </c>
      <c r="I640" s="3">
        <v>43195</v>
      </c>
      <c r="J640" t="s">
        <v>40</v>
      </c>
      <c r="K640">
        <v>180</v>
      </c>
      <c r="L640" t="str">
        <f>_xlfn.XLOOKUP(healthcare_messy_data5[[#This Row],[Patient Id]],cleaned_medical!A640:A1639, cleaned_medical!B640:B1639)</f>
        <v>Medication</v>
      </c>
      <c r="M640" s="3">
        <f>_xlfn.XLOOKUP(healthcare_messy_data5[[#This Row],[Patient Id]],cleaned_medical!A640:A1639,cleaned_medical!C640:C1639)</f>
        <v>43549</v>
      </c>
      <c r="N640" t="str">
        <f>_xlfn.XLOOKUP(healthcare_messy_data5[[#This Row],[Patient Id]],cleaned_medical!A640:A1639, cleaned_medical!D640:D1639)</f>
        <v>Dr. Johnson</v>
      </c>
      <c r="O640" s="7">
        <f>_xlfn.XLOOKUP(healthcare_messy_data5[[#This Row],[Patient Id]], cleaned_medical!A640:A1639, cleaned_medical!E640:E1639)</f>
        <v>189.02</v>
      </c>
      <c r="P640" t="s">
        <v>1201</v>
      </c>
      <c r="Q640" s="3">
        <v>43195</v>
      </c>
      <c r="R640" s="7">
        <v>410.6</v>
      </c>
      <c r="S640" t="s">
        <v>1192</v>
      </c>
      <c r="T640" s="5" t="s">
        <v>1200</v>
      </c>
    </row>
    <row r="641" spans="2:20" x14ac:dyDescent="0.3">
      <c r="B641" t="s">
        <v>792</v>
      </c>
      <c r="C641" t="s">
        <v>252</v>
      </c>
      <c r="D641" s="2">
        <v>46</v>
      </c>
      <c r="E641" s="2" t="s">
        <v>1260</v>
      </c>
      <c r="F641" t="s">
        <v>15</v>
      </c>
      <c r="G641" t="s">
        <v>1272</v>
      </c>
      <c r="H641" t="s">
        <v>1272</v>
      </c>
      <c r="I641" s="3">
        <v>43549</v>
      </c>
      <c r="J641" t="s">
        <v>40</v>
      </c>
      <c r="K641">
        <v>220</v>
      </c>
      <c r="L641" t="str">
        <f>_xlfn.XLOOKUP(healthcare_messy_data5[[#This Row],[Patient Id]],cleaned_medical!A641:A1640, cleaned_medical!B641:B1640)</f>
        <v>Medication</v>
      </c>
      <c r="M641" s="3">
        <f>_xlfn.XLOOKUP(healthcare_messy_data5[[#This Row],[Patient Id]],cleaned_medical!A641:A1640,cleaned_medical!C641:C1640)</f>
        <v>43845</v>
      </c>
      <c r="N641" t="str">
        <f>_xlfn.XLOOKUP(healthcare_messy_data5[[#This Row],[Patient Id]],cleaned_medical!A641:A1640, cleaned_medical!D641:D1640)</f>
        <v>Dr. Smith</v>
      </c>
      <c r="O641" s="7">
        <f>_xlfn.XLOOKUP(healthcare_messy_data5[[#This Row],[Patient Id]], cleaned_medical!A641:A1640, cleaned_medical!E641:E1640)</f>
        <v>86.31</v>
      </c>
      <c r="P641" t="s">
        <v>1167</v>
      </c>
      <c r="Q641" s="3">
        <v>43549</v>
      </c>
      <c r="R641" s="7">
        <v>421.07</v>
      </c>
      <c r="S641" t="s">
        <v>1195</v>
      </c>
      <c r="T641" s="5" t="s">
        <v>1194</v>
      </c>
    </row>
    <row r="642" spans="2:20" x14ac:dyDescent="0.3">
      <c r="B642" t="s">
        <v>793</v>
      </c>
      <c r="C642" t="s">
        <v>254</v>
      </c>
      <c r="D642" s="2">
        <v>40</v>
      </c>
      <c r="E642" s="2" t="s">
        <v>1260</v>
      </c>
      <c r="F642" t="s">
        <v>10</v>
      </c>
      <c r="G642" t="s">
        <v>1272</v>
      </c>
      <c r="H642" t="s">
        <v>1157</v>
      </c>
      <c r="I642" s="3">
        <v>43845</v>
      </c>
      <c r="J642" t="s">
        <v>21</v>
      </c>
      <c r="K642">
        <v>146</v>
      </c>
      <c r="L642" t="str">
        <f>_xlfn.XLOOKUP(healthcare_messy_data5[[#This Row],[Patient Id]],cleaned_medical!A642:A1641, cleaned_medical!B642:B1641)</f>
        <v>Lifestyle Modification</v>
      </c>
      <c r="M642" s="3">
        <f>_xlfn.XLOOKUP(healthcare_messy_data5[[#This Row],[Patient Id]],cleaned_medical!A642:A1641,cleaned_medical!C642:C1641)</f>
        <v>43881</v>
      </c>
      <c r="N642" t="str">
        <f>_xlfn.XLOOKUP(healthcare_messy_data5[[#This Row],[Patient Id]],cleaned_medical!A642:A1641, cleaned_medical!D642:D1641)</f>
        <v>Dr. Patel</v>
      </c>
      <c r="O642" s="7">
        <f>_xlfn.XLOOKUP(healthcare_messy_data5[[#This Row],[Patient Id]], cleaned_medical!A642:A1641, cleaned_medical!E642:E1641)</f>
        <v>155.09</v>
      </c>
      <c r="P642" t="s">
        <v>1201</v>
      </c>
      <c r="Q642" s="3">
        <v>43845</v>
      </c>
      <c r="R642" s="7">
        <v>340.53</v>
      </c>
      <c r="S642" t="s">
        <v>1195</v>
      </c>
      <c r="T642" s="5" t="s">
        <v>1199</v>
      </c>
    </row>
    <row r="643" spans="2:20" x14ac:dyDescent="0.3">
      <c r="B643" t="s">
        <v>794</v>
      </c>
      <c r="C643" t="s">
        <v>256</v>
      </c>
      <c r="D643" s="2">
        <v>70</v>
      </c>
      <c r="E643" s="2" t="s">
        <v>1262</v>
      </c>
      <c r="F643" t="s">
        <v>10</v>
      </c>
      <c r="G643" t="s">
        <v>11</v>
      </c>
      <c r="H643" t="s">
        <v>1157</v>
      </c>
      <c r="I643" s="3">
        <v>43881</v>
      </c>
      <c r="J643" t="s">
        <v>12</v>
      </c>
      <c r="K643">
        <v>200</v>
      </c>
      <c r="L643" t="str">
        <f>_xlfn.XLOOKUP(healthcare_messy_data5[[#This Row],[Patient Id]],cleaned_medical!A643:A1642, cleaned_medical!B643:B1642)</f>
        <v>Surgery</v>
      </c>
      <c r="M643" s="3">
        <f>_xlfn.XLOOKUP(healthcare_messy_data5[[#This Row],[Patient Id]],cleaned_medical!A643:A1642,cleaned_medical!C643:C1642)</f>
        <v>43845</v>
      </c>
      <c r="N643" t="str">
        <f>_xlfn.XLOOKUP(healthcare_messy_data5[[#This Row],[Patient Id]],cleaned_medical!A643:A1642, cleaned_medical!D643:D1642)</f>
        <v>Dr. Brown</v>
      </c>
      <c r="O643" s="7">
        <f>_xlfn.XLOOKUP(healthcare_messy_data5[[#This Row],[Patient Id]], cleaned_medical!A643:A1642, cleaned_medical!E643:E1642)</f>
        <v>10.07</v>
      </c>
      <c r="P643" t="s">
        <v>1196</v>
      </c>
      <c r="Q643" s="3">
        <v>43881</v>
      </c>
      <c r="R643" s="7">
        <v>204.82</v>
      </c>
      <c r="S643" t="s">
        <v>1197</v>
      </c>
      <c r="T643" s="5" t="s">
        <v>1200</v>
      </c>
    </row>
    <row r="644" spans="2:20" x14ac:dyDescent="0.3">
      <c r="B644" t="s">
        <v>795</v>
      </c>
      <c r="C644" t="s">
        <v>1242</v>
      </c>
      <c r="D644" s="2">
        <v>46</v>
      </c>
      <c r="E644" s="2" t="s">
        <v>1260</v>
      </c>
      <c r="F644" t="s">
        <v>15</v>
      </c>
      <c r="G644" t="s">
        <v>1272</v>
      </c>
      <c r="H644" t="s">
        <v>1155</v>
      </c>
      <c r="I644" s="3">
        <v>43845</v>
      </c>
      <c r="J644" t="s">
        <v>40</v>
      </c>
      <c r="K644">
        <v>146</v>
      </c>
      <c r="L644" t="str">
        <f>_xlfn.XLOOKUP(healthcare_messy_data5[[#This Row],[Patient Id]],cleaned_medical!A644:A1643, cleaned_medical!B644:B1643)</f>
        <v>Surgery</v>
      </c>
      <c r="M644" s="3">
        <f>_xlfn.XLOOKUP(healthcare_messy_data5[[#This Row],[Patient Id]],cleaned_medical!A644:A1643,cleaned_medical!C644:C1643)</f>
        <v>43800</v>
      </c>
      <c r="N644" t="str">
        <f>_xlfn.XLOOKUP(healthcare_messy_data5[[#This Row],[Patient Id]],cleaned_medical!A644:A1643, cleaned_medical!D644:D1643)</f>
        <v>Dr. Lee</v>
      </c>
      <c r="O644" s="7">
        <f>_xlfn.XLOOKUP(healthcare_messy_data5[[#This Row],[Patient Id]], cleaned_medical!A644:A1643, cleaned_medical!E644:E1643)</f>
        <v>15.82</v>
      </c>
      <c r="P644" t="s">
        <v>1202</v>
      </c>
      <c r="Q644" s="3">
        <v>43845</v>
      </c>
      <c r="R644" s="7">
        <v>135.96</v>
      </c>
      <c r="S644" t="s">
        <v>1197</v>
      </c>
      <c r="T644" s="5" t="s">
        <v>1199</v>
      </c>
    </row>
    <row r="645" spans="2:20" x14ac:dyDescent="0.3">
      <c r="B645" t="s">
        <v>796</v>
      </c>
      <c r="C645" t="s">
        <v>259</v>
      </c>
      <c r="D645" s="2">
        <v>70</v>
      </c>
      <c r="E645" s="2" t="s">
        <v>1262</v>
      </c>
      <c r="F645" t="s">
        <v>15</v>
      </c>
      <c r="G645" t="s">
        <v>1272</v>
      </c>
      <c r="H645" t="s">
        <v>1272</v>
      </c>
      <c r="I645" s="3">
        <v>43800</v>
      </c>
      <c r="J645" t="s">
        <v>21</v>
      </c>
      <c r="K645">
        <v>220</v>
      </c>
      <c r="L645" t="str">
        <f>_xlfn.XLOOKUP(healthcare_messy_data5[[#This Row],[Patient Id]],cleaned_medical!A645:A1644, cleaned_medical!B645:B1644)</f>
        <v>Dietary Changes</v>
      </c>
      <c r="M645" s="3">
        <f>_xlfn.XLOOKUP(healthcare_messy_data5[[#This Row],[Patient Id]],cleaned_medical!A645:A1644,cleaned_medical!C645:C1644)</f>
        <v>43549</v>
      </c>
      <c r="N645" t="str">
        <f>_xlfn.XLOOKUP(healthcare_messy_data5[[#This Row],[Patient Id]],cleaned_medical!A645:A1644, cleaned_medical!D645:D1644)</f>
        <v>Dr. Brown</v>
      </c>
      <c r="O645" s="7">
        <f>_xlfn.XLOOKUP(healthcare_messy_data5[[#This Row],[Patient Id]], cleaned_medical!A645:A1644, cleaned_medical!E645:E1644)</f>
        <v>102.75</v>
      </c>
      <c r="P645" t="s">
        <v>1202</v>
      </c>
      <c r="Q645" s="3">
        <v>43800</v>
      </c>
      <c r="R645" s="7">
        <v>468.27</v>
      </c>
      <c r="S645" t="s">
        <v>1197</v>
      </c>
      <c r="T645" s="5" t="s">
        <v>1194</v>
      </c>
    </row>
    <row r="646" spans="2:20" x14ac:dyDescent="0.3">
      <c r="B646" t="s">
        <v>797</v>
      </c>
      <c r="C646" t="s">
        <v>1243</v>
      </c>
      <c r="D646" s="2">
        <v>35</v>
      </c>
      <c r="E646" s="2" t="s">
        <v>1261</v>
      </c>
      <c r="F646" t="s">
        <v>15</v>
      </c>
      <c r="G646" t="s">
        <v>16</v>
      </c>
      <c r="H646" t="s">
        <v>1157</v>
      </c>
      <c r="I646" s="3">
        <v>43549</v>
      </c>
      <c r="J646" t="s">
        <v>12</v>
      </c>
      <c r="K646">
        <v>200</v>
      </c>
      <c r="L646" t="str">
        <f>_xlfn.XLOOKUP(healthcare_messy_data5[[#This Row],[Patient Id]],cleaned_medical!A646:A1645, cleaned_medical!B646:B1645)</f>
        <v>Medication</v>
      </c>
      <c r="M646" s="3">
        <f>_xlfn.XLOOKUP(healthcare_messy_data5[[#This Row],[Patient Id]],cleaned_medical!A646:A1645,cleaned_medical!C646:C1645)</f>
        <v>43845</v>
      </c>
      <c r="N646" t="str">
        <f>_xlfn.XLOOKUP(healthcare_messy_data5[[#This Row],[Patient Id]],cleaned_medical!A646:A1645, cleaned_medical!D646:D1645)</f>
        <v>Dr. Smith</v>
      </c>
      <c r="O646" s="7">
        <f>_xlfn.XLOOKUP(healthcare_messy_data5[[#This Row],[Patient Id]], cleaned_medical!A646:A1645, cleaned_medical!E646:E1645)</f>
        <v>40.630000000000003</v>
      </c>
      <c r="P646" t="s">
        <v>1198</v>
      </c>
      <c r="Q646" s="3">
        <v>43549</v>
      </c>
      <c r="R646" s="7">
        <v>239.88</v>
      </c>
      <c r="S646" t="s">
        <v>1197</v>
      </c>
      <c r="T646" s="5" t="s">
        <v>1191</v>
      </c>
    </row>
    <row r="647" spans="2:20" x14ac:dyDescent="0.3">
      <c r="B647" t="s">
        <v>798</v>
      </c>
      <c r="C647" t="s">
        <v>262</v>
      </c>
      <c r="D647" s="2">
        <v>35</v>
      </c>
      <c r="E647" s="2" t="s">
        <v>1261</v>
      </c>
      <c r="F647" t="s">
        <v>10</v>
      </c>
      <c r="G647" t="s">
        <v>20</v>
      </c>
      <c r="H647" t="s">
        <v>1156</v>
      </c>
      <c r="I647" s="3">
        <v>43845</v>
      </c>
      <c r="J647" t="s">
        <v>21</v>
      </c>
      <c r="K647">
        <v>220</v>
      </c>
      <c r="L647" t="str">
        <f>_xlfn.XLOOKUP(healthcare_messy_data5[[#This Row],[Patient Id]],cleaned_medical!A647:A1646, cleaned_medical!B647:B1646)</f>
        <v>Dietary Changes</v>
      </c>
      <c r="M647" s="3">
        <f>_xlfn.XLOOKUP(healthcare_messy_data5[[#This Row],[Patient Id]],cleaned_medical!A647:A1646,cleaned_medical!C647:C1646)</f>
        <v>43195</v>
      </c>
      <c r="N647" t="str">
        <f>_xlfn.XLOOKUP(healthcare_messy_data5[[#This Row],[Patient Id]],cleaned_medical!A647:A1646, cleaned_medical!D647:D1646)</f>
        <v>Dr. Williams</v>
      </c>
      <c r="O647" s="7">
        <f>_xlfn.XLOOKUP(healthcare_messy_data5[[#This Row],[Patient Id]], cleaned_medical!A647:A1646, cleaned_medical!E647:E1646)</f>
        <v>15.47</v>
      </c>
      <c r="P647" t="s">
        <v>1198</v>
      </c>
      <c r="Q647" s="3">
        <v>43845</v>
      </c>
      <c r="R647" s="7">
        <v>188.04</v>
      </c>
      <c r="S647" t="s">
        <v>1195</v>
      </c>
      <c r="T647" s="5" t="s">
        <v>1199</v>
      </c>
    </row>
    <row r="648" spans="2:20" x14ac:dyDescent="0.3">
      <c r="B648" t="s">
        <v>799</v>
      </c>
      <c r="C648" t="s">
        <v>264</v>
      </c>
      <c r="D648" s="2">
        <v>35</v>
      </c>
      <c r="E648" s="2" t="s">
        <v>1261</v>
      </c>
      <c r="F648" t="s">
        <v>10</v>
      </c>
      <c r="G648" t="s">
        <v>11</v>
      </c>
      <c r="H648" t="s">
        <v>1154</v>
      </c>
      <c r="I648" s="3">
        <v>43195</v>
      </c>
      <c r="J648" t="s">
        <v>21</v>
      </c>
      <c r="K648">
        <v>146</v>
      </c>
      <c r="L648" t="str">
        <f>_xlfn.XLOOKUP(healthcare_messy_data5[[#This Row],[Patient Id]],cleaned_medical!A648:A1647, cleaned_medical!B648:B1647)</f>
        <v>Dietary Changes</v>
      </c>
      <c r="M648" s="3">
        <f>_xlfn.XLOOKUP(healthcare_messy_data5[[#This Row],[Patient Id]],cleaned_medical!A648:A1647,cleaned_medical!C648:C1647)</f>
        <v>43549</v>
      </c>
      <c r="N648" t="str">
        <f>_xlfn.XLOOKUP(healthcare_messy_data5[[#This Row],[Patient Id]],cleaned_medical!A648:A1647, cleaned_medical!D648:D1647)</f>
        <v>Dr. Williams</v>
      </c>
      <c r="O648" s="7">
        <f>_xlfn.XLOOKUP(healthcare_messy_data5[[#This Row],[Patient Id]], cleaned_medical!A648:A1647, cleaned_medical!E648:E1647)</f>
        <v>39.409999999999997</v>
      </c>
      <c r="P648" t="s">
        <v>1167</v>
      </c>
      <c r="Q648" s="3">
        <v>43195</v>
      </c>
      <c r="R648" s="7">
        <v>89.08</v>
      </c>
      <c r="S648" t="s">
        <v>1195</v>
      </c>
      <c r="T648" s="5" t="s">
        <v>1199</v>
      </c>
    </row>
    <row r="649" spans="2:20" x14ac:dyDescent="0.3">
      <c r="B649" t="s">
        <v>800</v>
      </c>
      <c r="C649" t="s">
        <v>266</v>
      </c>
      <c r="D649" s="2">
        <v>25</v>
      </c>
      <c r="E649" s="2" t="s">
        <v>1259</v>
      </c>
      <c r="F649" t="s">
        <v>15</v>
      </c>
      <c r="G649" t="s">
        <v>16</v>
      </c>
      <c r="H649" t="s">
        <v>1155</v>
      </c>
      <c r="I649" s="3">
        <v>43549</v>
      </c>
      <c r="J649" t="s">
        <v>40</v>
      </c>
      <c r="K649">
        <v>180</v>
      </c>
      <c r="L649" t="str">
        <f>_xlfn.XLOOKUP(healthcare_messy_data5[[#This Row],[Patient Id]],cleaned_medical!A649:A1648, cleaned_medical!B649:B1648)</f>
        <v>Counseling</v>
      </c>
      <c r="M649" s="3">
        <f>_xlfn.XLOOKUP(healthcare_messy_data5[[#This Row],[Patient Id]],cleaned_medical!A649:A1648,cleaned_medical!C649:C1648)</f>
        <v>43195</v>
      </c>
      <c r="N649" t="str">
        <f>_xlfn.XLOOKUP(healthcare_messy_data5[[#This Row],[Patient Id]],cleaned_medical!A649:A1648, cleaned_medical!D649:D1648)</f>
        <v>Dr. Johnson</v>
      </c>
      <c r="O649" s="7">
        <f>_xlfn.XLOOKUP(healthcare_messy_data5[[#This Row],[Patient Id]], cleaned_medical!A649:A1648, cleaned_medical!E649:E1648)</f>
        <v>121.63</v>
      </c>
      <c r="P649" t="s">
        <v>1198</v>
      </c>
      <c r="Q649" s="3">
        <v>43549</v>
      </c>
      <c r="R649" s="7">
        <v>358.47</v>
      </c>
      <c r="S649" t="s">
        <v>1197</v>
      </c>
      <c r="T649" s="5" t="s">
        <v>1199</v>
      </c>
    </row>
    <row r="650" spans="2:20" x14ac:dyDescent="0.3">
      <c r="B650" t="s">
        <v>801</v>
      </c>
      <c r="C650" t="s">
        <v>268</v>
      </c>
      <c r="D650" s="2">
        <v>70</v>
      </c>
      <c r="E650" s="2" t="s">
        <v>1262</v>
      </c>
      <c r="F650" t="s">
        <v>10</v>
      </c>
      <c r="G650" t="s">
        <v>20</v>
      </c>
      <c r="H650" t="s">
        <v>1157</v>
      </c>
      <c r="I650" s="3">
        <v>43195</v>
      </c>
      <c r="J650" t="s">
        <v>12</v>
      </c>
      <c r="K650">
        <v>146</v>
      </c>
      <c r="L650" t="str">
        <f>_xlfn.XLOOKUP(healthcare_messy_data5[[#This Row],[Patient Id]],cleaned_medical!A650:A1649, cleaned_medical!B650:B1649)</f>
        <v>Dietary Changes</v>
      </c>
      <c r="M650" s="3">
        <f>_xlfn.XLOOKUP(healthcare_messy_data5[[#This Row],[Patient Id]],cleaned_medical!A650:A1649,cleaned_medical!C650:C1649)</f>
        <v>43845</v>
      </c>
      <c r="N650" t="str">
        <f>_xlfn.XLOOKUP(healthcare_messy_data5[[#This Row],[Patient Id]],cleaned_medical!A650:A1649, cleaned_medical!D650:D1649)</f>
        <v>Dr. Johnson</v>
      </c>
      <c r="O650" s="7">
        <f>_xlfn.XLOOKUP(healthcare_messy_data5[[#This Row],[Patient Id]], cleaned_medical!A650:A1649, cleaned_medical!E650:E1649)</f>
        <v>127.02</v>
      </c>
      <c r="P650" t="s">
        <v>1201</v>
      </c>
      <c r="Q650" s="3">
        <v>43195</v>
      </c>
      <c r="R650" s="7">
        <v>386.2</v>
      </c>
      <c r="S650" t="s">
        <v>1195</v>
      </c>
      <c r="T650" s="5" t="s">
        <v>1191</v>
      </c>
    </row>
    <row r="651" spans="2:20" x14ac:dyDescent="0.3">
      <c r="B651" t="s">
        <v>802</v>
      </c>
      <c r="C651" t="s">
        <v>270</v>
      </c>
      <c r="D651" s="2">
        <v>46</v>
      </c>
      <c r="E651" s="2" t="s">
        <v>1260</v>
      </c>
      <c r="F651" t="s">
        <v>15</v>
      </c>
      <c r="G651" t="s">
        <v>16</v>
      </c>
      <c r="H651" t="s">
        <v>1156</v>
      </c>
      <c r="I651" s="3">
        <v>43845</v>
      </c>
      <c r="J651" t="s">
        <v>40</v>
      </c>
      <c r="K651">
        <v>146</v>
      </c>
      <c r="L651" t="str">
        <f>_xlfn.XLOOKUP(healthcare_messy_data5[[#This Row],[Patient Id]],cleaned_medical!A651:A1650, cleaned_medical!B651:B1650)</f>
        <v>Medication</v>
      </c>
      <c r="M651" s="3">
        <f>_xlfn.XLOOKUP(healthcare_messy_data5[[#This Row],[Patient Id]],cleaned_medical!A651:A1650,cleaned_medical!C651:C1650)</f>
        <v>43549</v>
      </c>
      <c r="N651" t="str">
        <f>_xlfn.XLOOKUP(healthcare_messy_data5[[#This Row],[Patient Id]],cleaned_medical!A651:A1650, cleaned_medical!D651:D1650)</f>
        <v>Dr. Brown</v>
      </c>
      <c r="O651" s="7">
        <f>_xlfn.XLOOKUP(healthcare_messy_data5[[#This Row],[Patient Id]], cleaned_medical!A651:A1650, cleaned_medical!E651:E1650)</f>
        <v>132.86000000000001</v>
      </c>
      <c r="P651" t="s">
        <v>1198</v>
      </c>
      <c r="Q651" s="3">
        <v>43845</v>
      </c>
      <c r="R651" s="7">
        <v>99.89</v>
      </c>
      <c r="S651" t="s">
        <v>1195</v>
      </c>
      <c r="T651" s="5" t="s">
        <v>1200</v>
      </c>
    </row>
    <row r="652" spans="2:20" x14ac:dyDescent="0.3">
      <c r="B652" t="s">
        <v>803</v>
      </c>
      <c r="C652" t="s">
        <v>272</v>
      </c>
      <c r="D652" s="2">
        <v>46</v>
      </c>
      <c r="E652" s="2" t="s">
        <v>1260</v>
      </c>
      <c r="F652" t="s">
        <v>15</v>
      </c>
      <c r="G652" t="s">
        <v>16</v>
      </c>
      <c r="H652" t="s">
        <v>1157</v>
      </c>
      <c r="I652" s="3">
        <v>43549</v>
      </c>
      <c r="J652" t="s">
        <v>17</v>
      </c>
      <c r="K652">
        <v>146</v>
      </c>
      <c r="L652" t="str">
        <f>_xlfn.XLOOKUP(healthcare_messy_data5[[#This Row],[Patient Id]],cleaned_medical!A652:A1651, cleaned_medical!B652:B1651)</f>
        <v>Medication</v>
      </c>
      <c r="M652" s="3">
        <f>_xlfn.XLOOKUP(healthcare_messy_data5[[#This Row],[Patient Id]],cleaned_medical!A652:A1651,cleaned_medical!C652:C1651)</f>
        <v>43195</v>
      </c>
      <c r="N652" t="str">
        <f>_xlfn.XLOOKUP(healthcare_messy_data5[[#This Row],[Patient Id]],cleaned_medical!A652:A1651, cleaned_medical!D652:D1651)</f>
        <v>Dr. Johnson</v>
      </c>
      <c r="O652" s="7">
        <f>_xlfn.XLOOKUP(healthcare_messy_data5[[#This Row],[Patient Id]], cleaned_medical!A652:A1651, cleaned_medical!E652:E1651)</f>
        <v>53.29</v>
      </c>
      <c r="P652" t="s">
        <v>1193</v>
      </c>
      <c r="Q652" s="3">
        <v>43549</v>
      </c>
      <c r="R652" s="7">
        <v>260.69</v>
      </c>
      <c r="S652" t="s">
        <v>1197</v>
      </c>
      <c r="T652" s="5" t="s">
        <v>1199</v>
      </c>
    </row>
    <row r="653" spans="2:20" x14ac:dyDescent="0.3">
      <c r="B653" t="s">
        <v>804</v>
      </c>
      <c r="C653" t="s">
        <v>1244</v>
      </c>
      <c r="D653" s="2">
        <v>60</v>
      </c>
      <c r="E653" s="2" t="s">
        <v>1262</v>
      </c>
      <c r="F653" t="s">
        <v>15</v>
      </c>
      <c r="G653" t="s">
        <v>1272</v>
      </c>
      <c r="H653" t="s">
        <v>1157</v>
      </c>
      <c r="I653" s="3">
        <v>43195</v>
      </c>
      <c r="J653" t="s">
        <v>17</v>
      </c>
      <c r="K653">
        <v>160</v>
      </c>
      <c r="L653" t="str">
        <f>_xlfn.XLOOKUP(healthcare_messy_data5[[#This Row],[Patient Id]],cleaned_medical!A653:A1652, cleaned_medical!B653:B1652)</f>
        <v>Physiotherapy</v>
      </c>
      <c r="M653" s="3">
        <f>_xlfn.XLOOKUP(healthcare_messy_data5[[#This Row],[Patient Id]],cleaned_medical!A653:A1652,cleaned_medical!C653:C1652)</f>
        <v>43800</v>
      </c>
      <c r="N653" t="str">
        <f>_xlfn.XLOOKUP(healthcare_messy_data5[[#This Row],[Patient Id]],cleaned_medical!A653:A1652, cleaned_medical!D653:D1652)</f>
        <v>Dr. Lee</v>
      </c>
      <c r="O653" s="7">
        <f>_xlfn.XLOOKUP(healthcare_messy_data5[[#This Row],[Patient Id]], cleaned_medical!A653:A1652, cleaned_medical!E653:E1652)</f>
        <v>78.73</v>
      </c>
      <c r="P653" t="s">
        <v>1167</v>
      </c>
      <c r="Q653" s="3">
        <v>43195</v>
      </c>
      <c r="R653" s="7">
        <v>226.82</v>
      </c>
      <c r="S653" t="s">
        <v>1192</v>
      </c>
      <c r="T653" s="5" t="s">
        <v>1194</v>
      </c>
    </row>
    <row r="654" spans="2:20" x14ac:dyDescent="0.3">
      <c r="B654" t="s">
        <v>805</v>
      </c>
      <c r="C654" t="s">
        <v>275</v>
      </c>
      <c r="D654" s="2">
        <v>60</v>
      </c>
      <c r="E654" s="2" t="s">
        <v>1262</v>
      </c>
      <c r="F654" t="s">
        <v>15</v>
      </c>
      <c r="G654" t="s">
        <v>20</v>
      </c>
      <c r="H654" t="s">
        <v>1272</v>
      </c>
      <c r="I654" s="3">
        <v>43800</v>
      </c>
      <c r="J654" t="s">
        <v>12</v>
      </c>
      <c r="K654">
        <v>220</v>
      </c>
      <c r="L654" t="e">
        <f>_xlfn.XLOOKUP(healthcare_messy_data5[[#This Row],[Patient Id]],cleaned_medical!A654:A1653, cleaned_medical!B654:B1653)</f>
        <v>#N/A</v>
      </c>
      <c r="M654" s="3" t="e">
        <f>_xlfn.XLOOKUP(healthcare_messy_data5[[#This Row],[Patient Id]],cleaned_medical!A654:A1653,cleaned_medical!C654:C1653)</f>
        <v>#N/A</v>
      </c>
      <c r="N654" t="e">
        <f>_xlfn.XLOOKUP(healthcare_messy_data5[[#This Row],[Patient Id]],cleaned_medical!A654:A1653, cleaned_medical!D654:D1653)</f>
        <v>#N/A</v>
      </c>
      <c r="O654" s="7" t="e">
        <f>_xlfn.XLOOKUP(healthcare_messy_data5[[#This Row],[Patient Id]], cleaned_medical!A654:A1653, cleaned_medical!E654:E1653)</f>
        <v>#N/A</v>
      </c>
      <c r="P654" t="s">
        <v>1193</v>
      </c>
      <c r="Q654" s="3">
        <v>43800</v>
      </c>
      <c r="R654" s="7">
        <v>118.12</v>
      </c>
      <c r="S654" t="s">
        <v>1197</v>
      </c>
      <c r="T654" s="5" t="s">
        <v>1200</v>
      </c>
    </row>
    <row r="655" spans="2:20" x14ac:dyDescent="0.3">
      <c r="B655" t="s">
        <v>806</v>
      </c>
      <c r="C655" t="s">
        <v>1245</v>
      </c>
      <c r="D655" s="2">
        <v>60</v>
      </c>
      <c r="E655" s="2" t="s">
        <v>1262</v>
      </c>
      <c r="F655" t="s">
        <v>10</v>
      </c>
      <c r="G655" t="s">
        <v>11</v>
      </c>
      <c r="H655" t="s">
        <v>1272</v>
      </c>
      <c r="I655" s="3">
        <v>43800</v>
      </c>
      <c r="J655" t="s">
        <v>21</v>
      </c>
      <c r="K655">
        <v>220</v>
      </c>
      <c r="L655" t="str">
        <f>_xlfn.XLOOKUP(healthcare_messy_data5[[#This Row],[Patient Id]],cleaned_medical!A655:A1654, cleaned_medical!B655:B1654)</f>
        <v>Lifestyle Modification</v>
      </c>
      <c r="M655" s="3">
        <f>_xlfn.XLOOKUP(healthcare_messy_data5[[#This Row],[Patient Id]],cleaned_medical!A655:A1654,cleaned_medical!C655:C1654)</f>
        <v>43800</v>
      </c>
      <c r="N655" t="str">
        <f>_xlfn.XLOOKUP(healthcare_messy_data5[[#This Row],[Patient Id]],cleaned_medical!A655:A1654, cleaned_medical!D655:D1654)</f>
        <v>Dr. Williams</v>
      </c>
      <c r="O655" s="7">
        <f>_xlfn.XLOOKUP(healthcare_messy_data5[[#This Row],[Patient Id]], cleaned_medical!A655:A1654, cleaned_medical!E655:E1654)</f>
        <v>104.35</v>
      </c>
      <c r="P655" t="s">
        <v>1193</v>
      </c>
      <c r="Q655" s="3">
        <v>43800</v>
      </c>
      <c r="R655" s="7">
        <v>261.7</v>
      </c>
      <c r="S655" t="s">
        <v>1197</v>
      </c>
      <c r="T655" s="5" t="s">
        <v>1199</v>
      </c>
    </row>
    <row r="656" spans="2:20" x14ac:dyDescent="0.3">
      <c r="B656" t="s">
        <v>807</v>
      </c>
      <c r="C656" t="s">
        <v>278</v>
      </c>
      <c r="D656" s="2">
        <v>35</v>
      </c>
      <c r="E656" s="2" t="s">
        <v>1261</v>
      </c>
      <c r="F656" t="s">
        <v>15</v>
      </c>
      <c r="G656" t="s">
        <v>11</v>
      </c>
      <c r="H656" t="s">
        <v>1272</v>
      </c>
      <c r="I656" s="3">
        <v>43845</v>
      </c>
      <c r="J656" t="s">
        <v>40</v>
      </c>
      <c r="K656">
        <v>220</v>
      </c>
      <c r="L656" t="str">
        <f>_xlfn.XLOOKUP(healthcare_messy_data5[[#This Row],[Patient Id]],cleaned_medical!A656:A1655, cleaned_medical!B656:B1655)</f>
        <v>Lifestyle Modification</v>
      </c>
      <c r="M656" s="3">
        <f>_xlfn.XLOOKUP(healthcare_messy_data5[[#This Row],[Patient Id]],cleaned_medical!A656:A1655,cleaned_medical!C656:C1655)</f>
        <v>43845</v>
      </c>
      <c r="N656" t="str">
        <f>_xlfn.XLOOKUP(healthcare_messy_data5[[#This Row],[Patient Id]],cleaned_medical!A656:A1655, cleaned_medical!D656:D1655)</f>
        <v>Dr. Patel</v>
      </c>
      <c r="O656" s="7">
        <f>_xlfn.XLOOKUP(healthcare_messy_data5[[#This Row],[Patient Id]], cleaned_medical!A656:A1655, cleaned_medical!E656:E1655)</f>
        <v>194.77</v>
      </c>
      <c r="P656" t="s">
        <v>1202</v>
      </c>
      <c r="Q656" s="3">
        <v>43845</v>
      </c>
      <c r="R656" s="7">
        <v>363.39</v>
      </c>
      <c r="S656" t="s">
        <v>1197</v>
      </c>
      <c r="T656" s="5" t="s">
        <v>1200</v>
      </c>
    </row>
    <row r="657" spans="2:20" x14ac:dyDescent="0.3">
      <c r="B657" t="s">
        <v>808</v>
      </c>
      <c r="C657" t="s">
        <v>280</v>
      </c>
      <c r="D657" s="2">
        <v>46</v>
      </c>
      <c r="E657" s="2" t="s">
        <v>1260</v>
      </c>
      <c r="F657" t="s">
        <v>10</v>
      </c>
      <c r="G657" t="s">
        <v>20</v>
      </c>
      <c r="H657" t="s">
        <v>1156</v>
      </c>
      <c r="I657" s="3">
        <v>43549</v>
      </c>
      <c r="J657" t="s">
        <v>40</v>
      </c>
      <c r="K657">
        <v>160</v>
      </c>
      <c r="L657" t="str">
        <f>_xlfn.XLOOKUP(healthcare_messy_data5[[#This Row],[Patient Id]],cleaned_medical!A657:A1656, cleaned_medical!B657:B1656)</f>
        <v>Lifestyle Modification</v>
      </c>
      <c r="M657" s="3">
        <f>_xlfn.XLOOKUP(healthcare_messy_data5[[#This Row],[Patient Id]],cleaned_medical!A657:A1656,cleaned_medical!C657:C1656)</f>
        <v>43549</v>
      </c>
      <c r="N657" t="str">
        <f>_xlfn.XLOOKUP(healthcare_messy_data5[[#This Row],[Patient Id]],cleaned_medical!A657:A1656, cleaned_medical!D657:D1656)</f>
        <v>Dr. Johnson</v>
      </c>
      <c r="O657" s="7">
        <f>_xlfn.XLOOKUP(healthcare_messy_data5[[#This Row],[Patient Id]], cleaned_medical!A657:A1656, cleaned_medical!E657:E1656)</f>
        <v>169.93</v>
      </c>
      <c r="P657" t="s">
        <v>1167</v>
      </c>
      <c r="Q657" s="3">
        <v>43549</v>
      </c>
      <c r="R657" s="7">
        <v>261.51</v>
      </c>
      <c r="S657" t="s">
        <v>1195</v>
      </c>
      <c r="T657" s="5" t="s">
        <v>1200</v>
      </c>
    </row>
    <row r="658" spans="2:20" x14ac:dyDescent="0.3">
      <c r="B658" t="s">
        <v>809</v>
      </c>
      <c r="C658" t="s">
        <v>282</v>
      </c>
      <c r="D658" s="2">
        <v>70</v>
      </c>
      <c r="E658" s="2" t="s">
        <v>1262</v>
      </c>
      <c r="F658" t="s">
        <v>15</v>
      </c>
      <c r="G658" t="s">
        <v>1272</v>
      </c>
      <c r="H658" t="s">
        <v>1157</v>
      </c>
      <c r="I658" s="3">
        <v>43881</v>
      </c>
      <c r="J658" t="s">
        <v>12</v>
      </c>
      <c r="K658">
        <v>180</v>
      </c>
      <c r="L658" t="str">
        <f>_xlfn.XLOOKUP(healthcare_messy_data5[[#This Row],[Patient Id]],cleaned_medical!A658:A1657, cleaned_medical!B658:B1657)</f>
        <v>Medication</v>
      </c>
      <c r="M658" s="3">
        <f>_xlfn.XLOOKUP(healthcare_messy_data5[[#This Row],[Patient Id]],cleaned_medical!A658:A1657,cleaned_medical!C658:C1657)</f>
        <v>43881</v>
      </c>
      <c r="N658" t="str">
        <f>_xlfn.XLOOKUP(healthcare_messy_data5[[#This Row],[Patient Id]],cleaned_medical!A658:A1657, cleaned_medical!D658:D1657)</f>
        <v>Dr. Smith</v>
      </c>
      <c r="O658" s="7">
        <f>_xlfn.XLOOKUP(healthcare_messy_data5[[#This Row],[Patient Id]], cleaned_medical!A658:A1657, cleaned_medical!E658:E1657)</f>
        <v>28.33</v>
      </c>
      <c r="P658" t="s">
        <v>1198</v>
      </c>
      <c r="Q658" s="3">
        <v>43881</v>
      </c>
      <c r="R658" s="7">
        <v>377.22</v>
      </c>
      <c r="S658" t="s">
        <v>1197</v>
      </c>
      <c r="T658" s="5" t="s">
        <v>1200</v>
      </c>
    </row>
    <row r="659" spans="2:20" x14ac:dyDescent="0.3">
      <c r="B659" t="s">
        <v>810</v>
      </c>
      <c r="C659" t="s">
        <v>284</v>
      </c>
      <c r="D659" s="2">
        <v>35</v>
      </c>
      <c r="E659" s="2" t="s">
        <v>1261</v>
      </c>
      <c r="F659" t="s">
        <v>15</v>
      </c>
      <c r="G659" t="s">
        <v>27</v>
      </c>
      <c r="H659" t="s">
        <v>1154</v>
      </c>
      <c r="I659" s="3">
        <v>43549</v>
      </c>
      <c r="J659" t="s">
        <v>12</v>
      </c>
      <c r="K659">
        <v>146</v>
      </c>
      <c r="L659" t="str">
        <f>_xlfn.XLOOKUP(healthcare_messy_data5[[#This Row],[Patient Id]],cleaned_medical!A659:A1658, cleaned_medical!B659:B1658)</f>
        <v>Physiotherapy</v>
      </c>
      <c r="M659" s="3">
        <f>_xlfn.XLOOKUP(healthcare_messy_data5[[#This Row],[Patient Id]],cleaned_medical!A659:A1658,cleaned_medical!C659:C1658)</f>
        <v>43549</v>
      </c>
      <c r="N659" t="str">
        <f>_xlfn.XLOOKUP(healthcare_messy_data5[[#This Row],[Patient Id]],cleaned_medical!A659:A1658, cleaned_medical!D659:D1658)</f>
        <v>Dr. Patel</v>
      </c>
      <c r="O659" s="7">
        <f>_xlfn.XLOOKUP(healthcare_messy_data5[[#This Row],[Patient Id]], cleaned_medical!A659:A1658, cleaned_medical!E659:E1658)</f>
        <v>102.9</v>
      </c>
      <c r="P659" t="s">
        <v>1198</v>
      </c>
      <c r="Q659" s="3">
        <v>43549</v>
      </c>
      <c r="R659" s="7">
        <v>467.56</v>
      </c>
      <c r="S659" t="s">
        <v>1192</v>
      </c>
      <c r="T659" s="5" t="s">
        <v>1200</v>
      </c>
    </row>
    <row r="660" spans="2:20" x14ac:dyDescent="0.3">
      <c r="B660" t="s">
        <v>811</v>
      </c>
      <c r="C660" t="s">
        <v>286</v>
      </c>
      <c r="D660" s="2">
        <v>25</v>
      </c>
      <c r="E660" s="2" t="s">
        <v>1259</v>
      </c>
      <c r="F660" t="s">
        <v>15</v>
      </c>
      <c r="G660" t="s">
        <v>16</v>
      </c>
      <c r="H660" t="s">
        <v>1155</v>
      </c>
      <c r="I660" s="3">
        <v>43800</v>
      </c>
      <c r="J660" t="s">
        <v>17</v>
      </c>
      <c r="K660">
        <v>180</v>
      </c>
      <c r="L660" t="str">
        <f>_xlfn.XLOOKUP(healthcare_messy_data5[[#This Row],[Patient Id]],cleaned_medical!A660:A1659, cleaned_medical!B660:B1659)</f>
        <v>Lifestyle Modification</v>
      </c>
      <c r="M660" s="3">
        <f>_xlfn.XLOOKUP(healthcare_messy_data5[[#This Row],[Patient Id]],cleaned_medical!A660:A1659,cleaned_medical!C660:C1659)</f>
        <v>43800</v>
      </c>
      <c r="N660" t="str">
        <f>_xlfn.XLOOKUP(healthcare_messy_data5[[#This Row],[Patient Id]],cleaned_medical!A660:A1659, cleaned_medical!D660:D1659)</f>
        <v>Dr. Patel</v>
      </c>
      <c r="O660" s="7">
        <f>_xlfn.XLOOKUP(healthcare_messy_data5[[#This Row],[Patient Id]], cleaned_medical!A660:A1659, cleaned_medical!E660:E1659)</f>
        <v>66.069999999999993</v>
      </c>
      <c r="P660" t="s">
        <v>1193</v>
      </c>
      <c r="Q660" s="3">
        <v>43800</v>
      </c>
      <c r="R660" s="7">
        <v>123.17</v>
      </c>
      <c r="S660" t="s">
        <v>1192</v>
      </c>
      <c r="T660" s="5" t="s">
        <v>1191</v>
      </c>
    </row>
    <row r="661" spans="2:20" x14ac:dyDescent="0.3">
      <c r="B661" t="s">
        <v>812</v>
      </c>
      <c r="C661" t="s">
        <v>288</v>
      </c>
      <c r="D661" s="2">
        <v>60</v>
      </c>
      <c r="E661" s="2" t="s">
        <v>1262</v>
      </c>
      <c r="F661" t="s">
        <v>15</v>
      </c>
      <c r="G661" t="s">
        <v>1272</v>
      </c>
      <c r="H661" t="s">
        <v>1272</v>
      </c>
      <c r="I661" s="3">
        <v>43195</v>
      </c>
      <c r="J661" t="s">
        <v>1153</v>
      </c>
      <c r="K661">
        <v>160</v>
      </c>
      <c r="L661" t="str">
        <f>_xlfn.XLOOKUP(healthcare_messy_data5[[#This Row],[Patient Id]],cleaned_medical!A661:A1660, cleaned_medical!B661:B1660)</f>
        <v>Dietary Changes</v>
      </c>
      <c r="M661" s="3">
        <f>_xlfn.XLOOKUP(healthcare_messy_data5[[#This Row],[Patient Id]],cleaned_medical!A661:A1660,cleaned_medical!C661:C1660)</f>
        <v>43195</v>
      </c>
      <c r="N661" t="str">
        <f>_xlfn.XLOOKUP(healthcare_messy_data5[[#This Row],[Patient Id]],cleaned_medical!A661:A1660, cleaned_medical!D661:D1660)</f>
        <v>Dr. Smith</v>
      </c>
      <c r="O661" s="7">
        <f>_xlfn.XLOOKUP(healthcare_messy_data5[[#This Row],[Patient Id]], cleaned_medical!A661:A1660, cleaned_medical!E661:E1660)</f>
        <v>144.61000000000001</v>
      </c>
      <c r="P661" t="s">
        <v>1202</v>
      </c>
      <c r="Q661" s="3">
        <v>43195</v>
      </c>
      <c r="R661" s="7">
        <v>341.63</v>
      </c>
      <c r="S661" t="s">
        <v>1197</v>
      </c>
      <c r="T661" s="5" t="s">
        <v>1200</v>
      </c>
    </row>
    <row r="662" spans="2:20" x14ac:dyDescent="0.3">
      <c r="B662" t="s">
        <v>813</v>
      </c>
      <c r="C662" t="s">
        <v>290</v>
      </c>
      <c r="D662" s="2">
        <v>35</v>
      </c>
      <c r="E662" s="2" t="s">
        <v>1261</v>
      </c>
      <c r="F662" t="s">
        <v>15</v>
      </c>
      <c r="G662" t="s">
        <v>20</v>
      </c>
      <c r="H662" t="s">
        <v>1272</v>
      </c>
      <c r="I662" s="3">
        <v>43881</v>
      </c>
      <c r="J662" t="s">
        <v>12</v>
      </c>
      <c r="K662">
        <v>220</v>
      </c>
      <c r="L662" t="str">
        <f>_xlfn.XLOOKUP(healthcare_messy_data5[[#This Row],[Patient Id]],cleaned_medical!A662:A1661, cleaned_medical!B662:B1661)</f>
        <v>Medication</v>
      </c>
      <c r="M662" s="3">
        <f>_xlfn.XLOOKUP(healthcare_messy_data5[[#This Row],[Patient Id]],cleaned_medical!A662:A1661,cleaned_medical!C662:C1661)</f>
        <v>43881</v>
      </c>
      <c r="N662" t="str">
        <f>_xlfn.XLOOKUP(healthcare_messy_data5[[#This Row],[Patient Id]],cleaned_medical!A662:A1661, cleaned_medical!D662:D1661)</f>
        <v>Dr. Lee</v>
      </c>
      <c r="O662" s="7">
        <f>_xlfn.XLOOKUP(healthcare_messy_data5[[#This Row],[Patient Id]], cleaned_medical!A662:A1661, cleaned_medical!E662:E1661)</f>
        <v>29.9</v>
      </c>
      <c r="P662" t="s">
        <v>1198</v>
      </c>
      <c r="Q662" s="3">
        <v>43881</v>
      </c>
      <c r="R662" s="7">
        <v>294.58</v>
      </c>
      <c r="S662" t="s">
        <v>1197</v>
      </c>
      <c r="T662" s="5" t="s">
        <v>1200</v>
      </c>
    </row>
    <row r="663" spans="2:20" x14ac:dyDescent="0.3">
      <c r="B663" t="s">
        <v>814</v>
      </c>
      <c r="C663" t="s">
        <v>292</v>
      </c>
      <c r="D663" s="2">
        <v>35</v>
      </c>
      <c r="E663" s="2" t="s">
        <v>1261</v>
      </c>
      <c r="F663" t="s">
        <v>10</v>
      </c>
      <c r="G663" t="s">
        <v>16</v>
      </c>
      <c r="H663" t="s">
        <v>1157</v>
      </c>
      <c r="I663" s="3">
        <v>43845</v>
      </c>
      <c r="J663" t="s">
        <v>1153</v>
      </c>
      <c r="K663">
        <v>146</v>
      </c>
      <c r="L663" t="str">
        <f>_xlfn.XLOOKUP(healthcare_messy_data5[[#This Row],[Patient Id]],cleaned_medical!A663:A1662, cleaned_medical!B663:B1662)</f>
        <v>Physiotherapy</v>
      </c>
      <c r="M663" s="3">
        <f>_xlfn.XLOOKUP(healthcare_messy_data5[[#This Row],[Patient Id]],cleaned_medical!A663:A1662,cleaned_medical!C663:C1662)</f>
        <v>43845</v>
      </c>
      <c r="N663" t="str">
        <f>_xlfn.XLOOKUP(healthcare_messy_data5[[#This Row],[Patient Id]],cleaned_medical!A663:A1662, cleaned_medical!D663:D1662)</f>
        <v>Dr. Williams</v>
      </c>
      <c r="O663" s="7">
        <f>_xlfn.XLOOKUP(healthcare_messy_data5[[#This Row],[Patient Id]], cleaned_medical!A663:A1662, cleaned_medical!E663:E1662)</f>
        <v>186.05</v>
      </c>
      <c r="P663" t="s">
        <v>1196</v>
      </c>
      <c r="Q663" s="3">
        <v>43845</v>
      </c>
      <c r="R663" s="7">
        <v>113.43</v>
      </c>
      <c r="S663" t="s">
        <v>1192</v>
      </c>
      <c r="T663" s="5" t="s">
        <v>1199</v>
      </c>
    </row>
    <row r="664" spans="2:20" x14ac:dyDescent="0.3">
      <c r="B664" t="s">
        <v>815</v>
      </c>
      <c r="C664" t="s">
        <v>120</v>
      </c>
      <c r="D664" s="2">
        <v>25</v>
      </c>
      <c r="E664" s="2" t="s">
        <v>1259</v>
      </c>
      <c r="F664" t="s">
        <v>10</v>
      </c>
      <c r="G664" t="s">
        <v>11</v>
      </c>
      <c r="H664" t="s">
        <v>1157</v>
      </c>
      <c r="I664" s="3">
        <v>43881</v>
      </c>
      <c r="J664" t="s">
        <v>12</v>
      </c>
      <c r="K664">
        <v>200</v>
      </c>
      <c r="L664" t="str">
        <f>_xlfn.XLOOKUP(healthcare_messy_data5[[#This Row],[Patient Id]],cleaned_medical!A664:A1663, cleaned_medical!B664:B1663)</f>
        <v>Surgery</v>
      </c>
      <c r="M664" s="3">
        <f>_xlfn.XLOOKUP(healthcare_messy_data5[[#This Row],[Patient Id]],cleaned_medical!A664:A1663,cleaned_medical!C664:C1663)</f>
        <v>43881</v>
      </c>
      <c r="N664" t="str">
        <f>_xlfn.XLOOKUP(healthcare_messy_data5[[#This Row],[Patient Id]],cleaned_medical!A664:A1663, cleaned_medical!D664:D1663)</f>
        <v>Dr. Brown</v>
      </c>
      <c r="O664" s="7">
        <f>_xlfn.XLOOKUP(healthcare_messy_data5[[#This Row],[Patient Id]], cleaned_medical!A664:A1663, cleaned_medical!E664:E1663)</f>
        <v>149.21</v>
      </c>
      <c r="P664" t="s">
        <v>1198</v>
      </c>
      <c r="Q664" s="3">
        <v>43881</v>
      </c>
      <c r="R664" s="7">
        <v>452.65</v>
      </c>
      <c r="S664" t="s">
        <v>1192</v>
      </c>
      <c r="T664" s="5" t="s">
        <v>1199</v>
      </c>
    </row>
    <row r="665" spans="2:20" x14ac:dyDescent="0.3">
      <c r="B665" t="s">
        <v>816</v>
      </c>
      <c r="C665" t="s">
        <v>126</v>
      </c>
      <c r="D665" s="2">
        <v>40</v>
      </c>
      <c r="E665" s="2" t="s">
        <v>1260</v>
      </c>
      <c r="F665" t="s">
        <v>10</v>
      </c>
      <c r="G665" t="s">
        <v>27</v>
      </c>
      <c r="H665" t="s">
        <v>1156</v>
      </c>
      <c r="I665" s="3">
        <v>43845</v>
      </c>
      <c r="J665" t="s">
        <v>21</v>
      </c>
      <c r="K665">
        <v>200</v>
      </c>
      <c r="L665" t="str">
        <f>_xlfn.XLOOKUP(healthcare_messy_data5[[#This Row],[Patient Id]],cleaned_medical!A665:A1664, cleaned_medical!B665:B1664)</f>
        <v>Dietary Changes</v>
      </c>
      <c r="M665" s="3">
        <f>_xlfn.XLOOKUP(healthcare_messy_data5[[#This Row],[Patient Id]],cleaned_medical!A665:A1664,cleaned_medical!C665:C1664)</f>
        <v>43845</v>
      </c>
      <c r="N665" t="str">
        <f>_xlfn.XLOOKUP(healthcare_messy_data5[[#This Row],[Patient Id]],cleaned_medical!A665:A1664, cleaned_medical!D665:D1664)</f>
        <v>Dr. Smith</v>
      </c>
      <c r="O665" s="7">
        <f>_xlfn.XLOOKUP(healthcare_messy_data5[[#This Row],[Patient Id]], cleaned_medical!A665:A1664, cleaned_medical!E665:E1664)</f>
        <v>93.51</v>
      </c>
      <c r="P665" t="s">
        <v>1198</v>
      </c>
      <c r="Q665" s="3">
        <v>43845</v>
      </c>
      <c r="R665" s="7">
        <v>236.04</v>
      </c>
      <c r="S665" t="s">
        <v>1195</v>
      </c>
      <c r="T665" s="5" t="s">
        <v>1200</v>
      </c>
    </row>
    <row r="666" spans="2:20" x14ac:dyDescent="0.3">
      <c r="B666" t="s">
        <v>817</v>
      </c>
      <c r="C666" t="s">
        <v>122</v>
      </c>
      <c r="D666" s="2">
        <v>46</v>
      </c>
      <c r="E666" s="2" t="s">
        <v>1260</v>
      </c>
      <c r="F666" t="s">
        <v>10</v>
      </c>
      <c r="G666" t="s">
        <v>11</v>
      </c>
      <c r="H666" t="s">
        <v>1156</v>
      </c>
      <c r="I666" s="3">
        <v>43881</v>
      </c>
      <c r="J666" t="s">
        <v>21</v>
      </c>
      <c r="K666">
        <v>180</v>
      </c>
      <c r="L666" t="str">
        <f>_xlfn.XLOOKUP(healthcare_messy_data5[[#This Row],[Patient Id]],cleaned_medical!A666:A1665, cleaned_medical!B666:B1665)</f>
        <v>Physiotherapy</v>
      </c>
      <c r="M666" s="3">
        <f>_xlfn.XLOOKUP(healthcare_messy_data5[[#This Row],[Patient Id]],cleaned_medical!A666:A1665,cleaned_medical!C666:C1665)</f>
        <v>43881</v>
      </c>
      <c r="N666" t="str">
        <f>_xlfn.XLOOKUP(healthcare_messy_data5[[#This Row],[Patient Id]],cleaned_medical!A666:A1665, cleaned_medical!D666:D1665)</f>
        <v>Dr. Smith</v>
      </c>
      <c r="O666" s="7">
        <f>_xlfn.XLOOKUP(healthcare_messy_data5[[#This Row],[Patient Id]], cleaned_medical!A666:A1665, cleaned_medical!E666:E1665)</f>
        <v>175.14</v>
      </c>
      <c r="P666" t="s">
        <v>1201</v>
      </c>
      <c r="Q666" s="3">
        <v>43881</v>
      </c>
      <c r="R666" s="7">
        <v>357.79</v>
      </c>
      <c r="S666" t="s">
        <v>1197</v>
      </c>
      <c r="T666" s="5" t="s">
        <v>1194</v>
      </c>
    </row>
    <row r="667" spans="2:20" x14ac:dyDescent="0.3">
      <c r="B667" t="s">
        <v>818</v>
      </c>
      <c r="C667" t="s">
        <v>124</v>
      </c>
      <c r="D667" s="2">
        <v>70</v>
      </c>
      <c r="E667" s="2" t="s">
        <v>1262</v>
      </c>
      <c r="F667" t="s">
        <v>15</v>
      </c>
      <c r="G667" t="s">
        <v>20</v>
      </c>
      <c r="H667" t="s">
        <v>1272</v>
      </c>
      <c r="I667" s="3">
        <v>43845</v>
      </c>
      <c r="J667" t="s">
        <v>17</v>
      </c>
      <c r="K667">
        <v>220</v>
      </c>
      <c r="L667" t="str">
        <f>_xlfn.XLOOKUP(healthcare_messy_data5[[#This Row],[Patient Id]],cleaned_medical!A667:A1666, cleaned_medical!B667:B1666)</f>
        <v>Counseling</v>
      </c>
      <c r="M667" s="3">
        <f>_xlfn.XLOOKUP(healthcare_messy_data5[[#This Row],[Patient Id]],cleaned_medical!A667:A1666,cleaned_medical!C667:C1666)</f>
        <v>43845</v>
      </c>
      <c r="N667" t="str">
        <f>_xlfn.XLOOKUP(healthcare_messy_data5[[#This Row],[Patient Id]],cleaned_medical!A667:A1666, cleaned_medical!D667:D1666)</f>
        <v>Dr. Patel</v>
      </c>
      <c r="O667" s="7">
        <f>_xlfn.XLOOKUP(healthcare_messy_data5[[#This Row],[Patient Id]], cleaned_medical!A667:A1666, cleaned_medical!E667:E1666)</f>
        <v>23.52</v>
      </c>
      <c r="P667" t="s">
        <v>1202</v>
      </c>
      <c r="Q667" s="3">
        <v>43845</v>
      </c>
      <c r="R667" s="7">
        <v>131.96</v>
      </c>
      <c r="S667" t="s">
        <v>1197</v>
      </c>
      <c r="T667" s="5" t="s">
        <v>1194</v>
      </c>
    </row>
    <row r="668" spans="2:20" x14ac:dyDescent="0.3">
      <c r="B668" t="s">
        <v>819</v>
      </c>
      <c r="C668" t="s">
        <v>124</v>
      </c>
      <c r="D668" s="2">
        <v>40</v>
      </c>
      <c r="E668" s="2" t="s">
        <v>1260</v>
      </c>
      <c r="F668" t="s">
        <v>10</v>
      </c>
      <c r="G668" t="s">
        <v>16</v>
      </c>
      <c r="H668" t="s">
        <v>1157</v>
      </c>
      <c r="I668" s="3">
        <v>43845</v>
      </c>
      <c r="J668" t="s">
        <v>17</v>
      </c>
      <c r="K668">
        <v>200</v>
      </c>
      <c r="L668" t="str">
        <f>_xlfn.XLOOKUP(healthcare_messy_data5[[#This Row],[Patient Id]],cleaned_medical!A668:A1667, cleaned_medical!B668:B1667)</f>
        <v>Surgery</v>
      </c>
      <c r="M668" s="3">
        <f>_xlfn.XLOOKUP(healthcare_messy_data5[[#This Row],[Patient Id]],cleaned_medical!A668:A1667,cleaned_medical!C668:C1667)</f>
        <v>43845</v>
      </c>
      <c r="N668" t="str">
        <f>_xlfn.XLOOKUP(healthcare_messy_data5[[#This Row],[Patient Id]],cleaned_medical!A668:A1667, cleaned_medical!D668:D1667)</f>
        <v>Dr. Smith</v>
      </c>
      <c r="O668" s="7">
        <f>_xlfn.XLOOKUP(healthcare_messy_data5[[#This Row],[Patient Id]], cleaned_medical!A668:A1667, cleaned_medical!E668:E1667)</f>
        <v>117.27</v>
      </c>
      <c r="P668" t="s">
        <v>1167</v>
      </c>
      <c r="Q668" s="3">
        <v>43845</v>
      </c>
      <c r="R668" s="7">
        <v>399.43</v>
      </c>
      <c r="S668" t="s">
        <v>1197</v>
      </c>
      <c r="T668" s="5" t="s">
        <v>1200</v>
      </c>
    </row>
    <row r="669" spans="2:20" x14ac:dyDescent="0.3">
      <c r="B669" t="s">
        <v>820</v>
      </c>
      <c r="C669" t="s">
        <v>124</v>
      </c>
      <c r="D669" s="2">
        <v>60</v>
      </c>
      <c r="E669" s="2" t="s">
        <v>1262</v>
      </c>
      <c r="F669" t="s">
        <v>15</v>
      </c>
      <c r="G669" t="s">
        <v>20</v>
      </c>
      <c r="H669" t="s">
        <v>1154</v>
      </c>
      <c r="I669" s="3">
        <v>43881</v>
      </c>
      <c r="J669" t="s">
        <v>1153</v>
      </c>
      <c r="K669">
        <v>180</v>
      </c>
      <c r="L669" t="str">
        <f>_xlfn.XLOOKUP(healthcare_messy_data5[[#This Row],[Patient Id]],cleaned_medical!A669:A1668, cleaned_medical!B669:B1668)</f>
        <v>Counseling</v>
      </c>
      <c r="M669" s="3">
        <f>_xlfn.XLOOKUP(healthcare_messy_data5[[#This Row],[Patient Id]],cleaned_medical!A669:A1668,cleaned_medical!C669:C1668)</f>
        <v>43881</v>
      </c>
      <c r="N669" t="str">
        <f>_xlfn.XLOOKUP(healthcare_messy_data5[[#This Row],[Patient Id]],cleaned_medical!A669:A1668, cleaned_medical!D669:D1668)</f>
        <v>Dr. Johnson</v>
      </c>
      <c r="O669" s="7">
        <f>_xlfn.XLOOKUP(healthcare_messy_data5[[#This Row],[Patient Id]], cleaned_medical!A669:A1668, cleaned_medical!E669:E1668)</f>
        <v>112.21</v>
      </c>
      <c r="P669" t="s">
        <v>1193</v>
      </c>
      <c r="Q669" s="3">
        <v>43881</v>
      </c>
      <c r="R669" s="7">
        <v>341.42</v>
      </c>
      <c r="S669" t="s">
        <v>1192</v>
      </c>
      <c r="T669" s="5" t="s">
        <v>1194</v>
      </c>
    </row>
    <row r="670" spans="2:20" x14ac:dyDescent="0.3">
      <c r="B670" t="s">
        <v>821</v>
      </c>
      <c r="C670" t="s">
        <v>299</v>
      </c>
      <c r="D670" s="2">
        <v>35</v>
      </c>
      <c r="E670" s="2" t="s">
        <v>1261</v>
      </c>
      <c r="F670" t="s">
        <v>15</v>
      </c>
      <c r="G670" t="s">
        <v>16</v>
      </c>
      <c r="H670" t="s">
        <v>1155</v>
      </c>
      <c r="I670" s="3">
        <v>43881</v>
      </c>
      <c r="J670" t="s">
        <v>12</v>
      </c>
      <c r="K670">
        <v>160</v>
      </c>
      <c r="L670" t="str">
        <f>_xlfn.XLOOKUP(healthcare_messy_data5[[#This Row],[Patient Id]],cleaned_medical!A670:A1669, cleaned_medical!B670:B1669)</f>
        <v>Lifestyle Modification</v>
      </c>
      <c r="M670" s="3">
        <f>_xlfn.XLOOKUP(healthcare_messy_data5[[#This Row],[Patient Id]],cleaned_medical!A670:A1669,cleaned_medical!C670:C1669)</f>
        <v>43881</v>
      </c>
      <c r="N670" t="str">
        <f>_xlfn.XLOOKUP(healthcare_messy_data5[[#This Row],[Patient Id]],cleaned_medical!A670:A1669, cleaned_medical!D670:D1669)</f>
        <v>Dr. Brown</v>
      </c>
      <c r="O670" s="7">
        <f>_xlfn.XLOOKUP(healthcare_messy_data5[[#This Row],[Patient Id]], cleaned_medical!A670:A1669, cleaned_medical!E670:E1669)</f>
        <v>24.62</v>
      </c>
      <c r="P670" t="s">
        <v>1167</v>
      </c>
      <c r="Q670" s="3">
        <v>43881</v>
      </c>
      <c r="R670" s="7">
        <v>51.09</v>
      </c>
      <c r="S670" t="s">
        <v>1197</v>
      </c>
      <c r="T670" s="5" t="s">
        <v>1200</v>
      </c>
    </row>
    <row r="671" spans="2:20" x14ac:dyDescent="0.3">
      <c r="B671" t="s">
        <v>822</v>
      </c>
      <c r="C671" t="s">
        <v>299</v>
      </c>
      <c r="D671" s="2">
        <v>25</v>
      </c>
      <c r="E671" s="2" t="s">
        <v>1259</v>
      </c>
      <c r="F671" t="s">
        <v>10</v>
      </c>
      <c r="G671" t="s">
        <v>1272</v>
      </c>
      <c r="H671" t="s">
        <v>1157</v>
      </c>
      <c r="I671" s="3">
        <v>43845</v>
      </c>
      <c r="J671" t="s">
        <v>40</v>
      </c>
      <c r="K671">
        <v>180</v>
      </c>
      <c r="L671" t="str">
        <f>_xlfn.XLOOKUP(healthcare_messy_data5[[#This Row],[Patient Id]],cleaned_medical!A671:A1670, cleaned_medical!B671:B1670)</f>
        <v>Surgery</v>
      </c>
      <c r="M671" s="3">
        <f>_xlfn.XLOOKUP(healthcare_messy_data5[[#This Row],[Patient Id]],cleaned_medical!A671:A1670,cleaned_medical!C671:C1670)</f>
        <v>43845</v>
      </c>
      <c r="N671" t="str">
        <f>_xlfn.XLOOKUP(healthcare_messy_data5[[#This Row],[Patient Id]],cleaned_medical!A671:A1670, cleaned_medical!D671:D1670)</f>
        <v>Dr. Brown</v>
      </c>
      <c r="O671" s="7">
        <f>_xlfn.XLOOKUP(healthcare_messy_data5[[#This Row],[Patient Id]], cleaned_medical!A671:A1670, cleaned_medical!E671:E1670)</f>
        <v>38.619999999999997</v>
      </c>
      <c r="P671" t="s">
        <v>1196</v>
      </c>
      <c r="Q671" s="3">
        <v>43845</v>
      </c>
      <c r="R671" s="7">
        <v>187.51</v>
      </c>
      <c r="S671" t="s">
        <v>1192</v>
      </c>
      <c r="T671" s="5" t="s">
        <v>1191</v>
      </c>
    </row>
    <row r="672" spans="2:20" x14ac:dyDescent="0.3">
      <c r="B672" t="s">
        <v>823</v>
      </c>
      <c r="C672" t="s">
        <v>130</v>
      </c>
      <c r="D672" s="2">
        <v>25</v>
      </c>
      <c r="E672" s="2" t="s">
        <v>1259</v>
      </c>
      <c r="F672" t="s">
        <v>10</v>
      </c>
      <c r="G672" t="s">
        <v>27</v>
      </c>
      <c r="H672" t="s">
        <v>1157</v>
      </c>
      <c r="I672" s="3">
        <v>43800</v>
      </c>
      <c r="J672" t="s">
        <v>17</v>
      </c>
      <c r="K672">
        <v>180</v>
      </c>
      <c r="L672" t="str">
        <f>_xlfn.XLOOKUP(healthcare_messy_data5[[#This Row],[Patient Id]],cleaned_medical!A672:A1671, cleaned_medical!B672:B1671)</f>
        <v>Lifestyle Modification</v>
      </c>
      <c r="M672" s="3">
        <f>_xlfn.XLOOKUP(healthcare_messy_data5[[#This Row],[Patient Id]],cleaned_medical!A672:A1671,cleaned_medical!C672:C1671)</f>
        <v>43800</v>
      </c>
      <c r="N672" t="str">
        <f>_xlfn.XLOOKUP(healthcare_messy_data5[[#This Row],[Patient Id]],cleaned_medical!A672:A1671, cleaned_medical!D672:D1671)</f>
        <v>Dr. Patel</v>
      </c>
      <c r="O672" s="7">
        <f>_xlfn.XLOOKUP(healthcare_messy_data5[[#This Row],[Patient Id]], cleaned_medical!A672:A1671, cleaned_medical!E672:E1671)</f>
        <v>18.2</v>
      </c>
      <c r="P672" t="s">
        <v>1193</v>
      </c>
      <c r="Q672" s="3">
        <v>43800</v>
      </c>
      <c r="R672" s="7">
        <v>150.76</v>
      </c>
      <c r="S672" t="s">
        <v>1197</v>
      </c>
      <c r="T672" s="5" t="s">
        <v>1199</v>
      </c>
    </row>
    <row r="673" spans="2:20" x14ac:dyDescent="0.3">
      <c r="B673" t="s">
        <v>824</v>
      </c>
      <c r="C673" t="s">
        <v>9</v>
      </c>
      <c r="D673" s="2">
        <v>46</v>
      </c>
      <c r="E673" s="2" t="s">
        <v>1260</v>
      </c>
      <c r="F673" t="s">
        <v>15</v>
      </c>
      <c r="G673" t="s">
        <v>1272</v>
      </c>
      <c r="H673" t="s">
        <v>1156</v>
      </c>
      <c r="I673" s="3">
        <v>43881</v>
      </c>
      <c r="J673" t="s">
        <v>40</v>
      </c>
      <c r="K673">
        <v>180</v>
      </c>
      <c r="L673" t="str">
        <f>_xlfn.XLOOKUP(healthcare_messy_data5[[#This Row],[Patient Id]],cleaned_medical!A673:A1672, cleaned_medical!B673:B1672)</f>
        <v>Surgery</v>
      </c>
      <c r="M673" s="3">
        <f>_xlfn.XLOOKUP(healthcare_messy_data5[[#This Row],[Patient Id]],cleaned_medical!A673:A1672,cleaned_medical!C673:C1672)</f>
        <v>43881</v>
      </c>
      <c r="N673" t="str">
        <f>_xlfn.XLOOKUP(healthcare_messy_data5[[#This Row],[Patient Id]],cleaned_medical!A673:A1672, cleaned_medical!D673:D1672)</f>
        <v>Dr. Lee</v>
      </c>
      <c r="O673" s="7">
        <f>_xlfn.XLOOKUP(healthcare_messy_data5[[#This Row],[Patient Id]], cleaned_medical!A673:A1672, cleaned_medical!E673:E1672)</f>
        <v>147.27000000000001</v>
      </c>
      <c r="P673" t="s">
        <v>1196</v>
      </c>
      <c r="Q673" s="3">
        <v>43881</v>
      </c>
      <c r="R673" s="7">
        <v>64.819999999999993</v>
      </c>
      <c r="S673" t="s">
        <v>1197</v>
      </c>
      <c r="T673" s="5" t="s">
        <v>1194</v>
      </c>
    </row>
    <row r="674" spans="2:20" x14ac:dyDescent="0.3">
      <c r="B674" t="s">
        <v>825</v>
      </c>
      <c r="C674" t="s">
        <v>124</v>
      </c>
      <c r="D674" s="2">
        <v>40</v>
      </c>
      <c r="E674" s="2" t="s">
        <v>1260</v>
      </c>
      <c r="F674" t="s">
        <v>10</v>
      </c>
      <c r="G674" t="s">
        <v>1272</v>
      </c>
      <c r="H674" t="s">
        <v>1155</v>
      </c>
      <c r="I674" s="3">
        <v>43549</v>
      </c>
      <c r="J674" t="s">
        <v>40</v>
      </c>
      <c r="K674">
        <v>146</v>
      </c>
      <c r="L674" t="str">
        <f>_xlfn.XLOOKUP(healthcare_messy_data5[[#This Row],[Patient Id]],cleaned_medical!A674:A1673, cleaned_medical!B674:B1673)</f>
        <v>Lifestyle Modification</v>
      </c>
      <c r="M674" s="3">
        <f>_xlfn.XLOOKUP(healthcare_messy_data5[[#This Row],[Patient Id]],cleaned_medical!A674:A1673,cleaned_medical!C674:C1673)</f>
        <v>43549</v>
      </c>
      <c r="N674" t="str">
        <f>_xlfn.XLOOKUP(healthcare_messy_data5[[#This Row],[Patient Id]],cleaned_medical!A674:A1673, cleaned_medical!D674:D1673)</f>
        <v>Dr. Williams</v>
      </c>
      <c r="O674" s="7">
        <f>_xlfn.XLOOKUP(healthcare_messy_data5[[#This Row],[Patient Id]], cleaned_medical!A674:A1673, cleaned_medical!E674:E1673)</f>
        <v>86.46</v>
      </c>
      <c r="P674" t="s">
        <v>1196</v>
      </c>
      <c r="Q674" s="3">
        <v>43549</v>
      </c>
      <c r="R674" s="7">
        <v>189.26</v>
      </c>
      <c r="S674" t="s">
        <v>1192</v>
      </c>
      <c r="T674" s="5" t="s">
        <v>1199</v>
      </c>
    </row>
    <row r="675" spans="2:20" x14ac:dyDescent="0.3">
      <c r="B675" t="s">
        <v>826</v>
      </c>
      <c r="C675" t="s">
        <v>134</v>
      </c>
      <c r="D675" s="2">
        <v>46</v>
      </c>
      <c r="E675" s="2" t="s">
        <v>1260</v>
      </c>
      <c r="F675" t="s">
        <v>15</v>
      </c>
      <c r="G675" t="s">
        <v>20</v>
      </c>
      <c r="H675" t="s">
        <v>1272</v>
      </c>
      <c r="I675" s="3">
        <v>43195</v>
      </c>
      <c r="J675" t="s">
        <v>12</v>
      </c>
      <c r="K675">
        <v>180</v>
      </c>
      <c r="L675" t="str">
        <f>_xlfn.XLOOKUP(healthcare_messy_data5[[#This Row],[Patient Id]],cleaned_medical!A675:A1674, cleaned_medical!B675:B1674)</f>
        <v>Counseling</v>
      </c>
      <c r="M675" s="3">
        <f>_xlfn.XLOOKUP(healthcare_messy_data5[[#This Row],[Patient Id]],cleaned_medical!A675:A1674,cleaned_medical!C675:C1674)</f>
        <v>43195</v>
      </c>
      <c r="N675" t="str">
        <f>_xlfn.XLOOKUP(healthcare_messy_data5[[#This Row],[Patient Id]],cleaned_medical!A675:A1674, cleaned_medical!D675:D1674)</f>
        <v>Dr. Williams</v>
      </c>
      <c r="O675" s="7">
        <f>_xlfn.XLOOKUP(healthcare_messy_data5[[#This Row],[Patient Id]], cleaned_medical!A675:A1674, cleaned_medical!E675:E1674)</f>
        <v>51.16</v>
      </c>
      <c r="P675" t="s">
        <v>1193</v>
      </c>
      <c r="Q675" s="3">
        <v>43195</v>
      </c>
      <c r="R675" s="7">
        <v>269.64999999999998</v>
      </c>
      <c r="S675" t="s">
        <v>1192</v>
      </c>
      <c r="T675" s="5" t="s">
        <v>1199</v>
      </c>
    </row>
    <row r="676" spans="2:20" x14ac:dyDescent="0.3">
      <c r="B676" t="s">
        <v>827</v>
      </c>
      <c r="C676" t="s">
        <v>9</v>
      </c>
      <c r="D676" s="2">
        <v>35</v>
      </c>
      <c r="E676" s="2" t="s">
        <v>1261</v>
      </c>
      <c r="F676" t="s">
        <v>10</v>
      </c>
      <c r="G676" t="s">
        <v>27</v>
      </c>
      <c r="H676" t="s">
        <v>1157</v>
      </c>
      <c r="I676" s="3">
        <v>43845</v>
      </c>
      <c r="J676" t="s">
        <v>1153</v>
      </c>
      <c r="K676">
        <v>180</v>
      </c>
      <c r="L676" t="str">
        <f>_xlfn.XLOOKUP(healthcare_messy_data5[[#This Row],[Patient Id]],cleaned_medical!A676:A1675, cleaned_medical!B676:B1675)</f>
        <v>Surgery</v>
      </c>
      <c r="M676" s="3">
        <f>_xlfn.XLOOKUP(healthcare_messy_data5[[#This Row],[Patient Id]],cleaned_medical!A676:A1675,cleaned_medical!C676:C1675)</f>
        <v>43845</v>
      </c>
      <c r="N676" t="str">
        <f>_xlfn.XLOOKUP(healthcare_messy_data5[[#This Row],[Patient Id]],cleaned_medical!A676:A1675, cleaned_medical!D676:D1675)</f>
        <v>Dr. Johnson</v>
      </c>
      <c r="O676" s="7">
        <f>_xlfn.XLOOKUP(healthcare_messy_data5[[#This Row],[Patient Id]], cleaned_medical!A676:A1675, cleaned_medical!E676:E1675)</f>
        <v>180.37</v>
      </c>
      <c r="P676" t="s">
        <v>1193</v>
      </c>
      <c r="Q676" s="3">
        <v>43845</v>
      </c>
      <c r="R676" s="7">
        <v>491.49</v>
      </c>
      <c r="S676" t="s">
        <v>1197</v>
      </c>
      <c r="T676" s="5" t="s">
        <v>1194</v>
      </c>
    </row>
    <row r="677" spans="2:20" x14ac:dyDescent="0.3">
      <c r="B677" t="s">
        <v>828</v>
      </c>
      <c r="C677" t="s">
        <v>130</v>
      </c>
      <c r="D677" s="2">
        <v>46</v>
      </c>
      <c r="E677" s="2" t="s">
        <v>1260</v>
      </c>
      <c r="F677" t="s">
        <v>15</v>
      </c>
      <c r="G677" t="s">
        <v>16</v>
      </c>
      <c r="H677" t="s">
        <v>1272</v>
      </c>
      <c r="I677" s="3">
        <v>43845</v>
      </c>
      <c r="J677" t="s">
        <v>12</v>
      </c>
      <c r="K677">
        <v>146</v>
      </c>
      <c r="L677" t="str">
        <f>_xlfn.XLOOKUP(healthcare_messy_data5[[#This Row],[Patient Id]],cleaned_medical!A677:A1676, cleaned_medical!B677:B1676)</f>
        <v>Counseling</v>
      </c>
      <c r="M677" s="3">
        <f>_xlfn.XLOOKUP(healthcare_messy_data5[[#This Row],[Patient Id]],cleaned_medical!A677:A1676,cleaned_medical!C677:C1676)</f>
        <v>43845</v>
      </c>
      <c r="N677" t="str">
        <f>_xlfn.XLOOKUP(healthcare_messy_data5[[#This Row],[Patient Id]],cleaned_medical!A677:A1676, cleaned_medical!D677:D1676)</f>
        <v>Dr. Williams</v>
      </c>
      <c r="O677" s="7">
        <f>_xlfn.XLOOKUP(healthcare_messy_data5[[#This Row],[Patient Id]], cleaned_medical!A677:A1676, cleaned_medical!E677:E1676)</f>
        <v>115.71</v>
      </c>
      <c r="P677" t="s">
        <v>1167</v>
      </c>
      <c r="Q677" s="3">
        <v>43845</v>
      </c>
      <c r="R677" s="7">
        <v>252.29</v>
      </c>
      <c r="S677" t="s">
        <v>1197</v>
      </c>
      <c r="T677" s="5" t="s">
        <v>1200</v>
      </c>
    </row>
    <row r="678" spans="2:20" x14ac:dyDescent="0.3">
      <c r="B678" t="s">
        <v>829</v>
      </c>
      <c r="C678" t="s">
        <v>126</v>
      </c>
      <c r="D678" s="2">
        <v>70</v>
      </c>
      <c r="E678" s="2" t="s">
        <v>1262</v>
      </c>
      <c r="F678" t="s">
        <v>15</v>
      </c>
      <c r="G678" t="s">
        <v>16</v>
      </c>
      <c r="H678" t="s">
        <v>1157</v>
      </c>
      <c r="I678" s="3">
        <v>43195</v>
      </c>
      <c r="J678" t="s">
        <v>17</v>
      </c>
      <c r="K678">
        <v>146</v>
      </c>
      <c r="L678" t="str">
        <f>_xlfn.XLOOKUP(healthcare_messy_data5[[#This Row],[Patient Id]],cleaned_medical!A678:A1677, cleaned_medical!B678:B1677)</f>
        <v>Surgery</v>
      </c>
      <c r="M678" s="3">
        <f>_xlfn.XLOOKUP(healthcare_messy_data5[[#This Row],[Patient Id]],cleaned_medical!A678:A1677,cleaned_medical!C678:C1677)</f>
        <v>43195</v>
      </c>
      <c r="N678" t="str">
        <f>_xlfn.XLOOKUP(healthcare_messy_data5[[#This Row],[Patient Id]],cleaned_medical!A678:A1677, cleaned_medical!D678:D1677)</f>
        <v>Dr. Patel</v>
      </c>
      <c r="O678" s="7">
        <f>_xlfn.XLOOKUP(healthcare_messy_data5[[#This Row],[Patient Id]], cleaned_medical!A678:A1677, cleaned_medical!E678:E1677)</f>
        <v>83.39</v>
      </c>
      <c r="P678" t="s">
        <v>1201</v>
      </c>
      <c r="Q678" s="3">
        <v>43195</v>
      </c>
      <c r="R678" s="7">
        <v>110.24</v>
      </c>
      <c r="S678" t="s">
        <v>1192</v>
      </c>
      <c r="T678" s="5" t="s">
        <v>1200</v>
      </c>
    </row>
    <row r="679" spans="2:20" x14ac:dyDescent="0.3">
      <c r="B679" t="s">
        <v>830</v>
      </c>
      <c r="C679" t="s">
        <v>9</v>
      </c>
      <c r="D679" s="2">
        <v>25</v>
      </c>
      <c r="E679" s="2" t="s">
        <v>1259</v>
      </c>
      <c r="F679" t="s">
        <v>10</v>
      </c>
      <c r="G679" t="s">
        <v>11</v>
      </c>
      <c r="H679" t="s">
        <v>1272</v>
      </c>
      <c r="I679" s="3">
        <v>43800</v>
      </c>
      <c r="J679" t="s">
        <v>40</v>
      </c>
      <c r="K679">
        <v>160</v>
      </c>
      <c r="L679" t="str">
        <f>_xlfn.XLOOKUP(healthcare_messy_data5[[#This Row],[Patient Id]],cleaned_medical!A679:A1678, cleaned_medical!B679:B1678)</f>
        <v>Surgery</v>
      </c>
      <c r="M679" s="3">
        <f>_xlfn.XLOOKUP(healthcare_messy_data5[[#This Row],[Patient Id]],cleaned_medical!A679:A1678,cleaned_medical!C679:C1678)</f>
        <v>43800</v>
      </c>
      <c r="N679" t="str">
        <f>_xlfn.XLOOKUP(healthcare_messy_data5[[#This Row],[Patient Id]],cleaned_medical!A679:A1678, cleaned_medical!D679:D1678)</f>
        <v>Dr. Lee</v>
      </c>
      <c r="O679" s="7">
        <f>_xlfn.XLOOKUP(healthcare_messy_data5[[#This Row],[Patient Id]], cleaned_medical!A679:A1678, cleaned_medical!E679:E1678)</f>
        <v>54.79</v>
      </c>
      <c r="P679" t="s">
        <v>1201</v>
      </c>
      <c r="Q679" s="3">
        <v>43800</v>
      </c>
      <c r="R679" s="7">
        <v>428.46</v>
      </c>
      <c r="S679" t="s">
        <v>1192</v>
      </c>
      <c r="T679" s="5" t="s">
        <v>1194</v>
      </c>
    </row>
    <row r="680" spans="2:20" x14ac:dyDescent="0.3">
      <c r="B680" t="s">
        <v>831</v>
      </c>
      <c r="C680" t="s">
        <v>9</v>
      </c>
      <c r="D680" s="2">
        <v>25</v>
      </c>
      <c r="E680" s="2" t="s">
        <v>1259</v>
      </c>
      <c r="F680" t="s">
        <v>15</v>
      </c>
      <c r="G680" t="s">
        <v>16</v>
      </c>
      <c r="H680" t="s">
        <v>1155</v>
      </c>
      <c r="I680" s="3">
        <v>43195</v>
      </c>
      <c r="J680" t="s">
        <v>12</v>
      </c>
      <c r="K680">
        <v>220</v>
      </c>
      <c r="L680" t="str">
        <f>_xlfn.XLOOKUP(healthcare_messy_data5[[#This Row],[Patient Id]],cleaned_medical!A680:A1679, cleaned_medical!B680:B1679)</f>
        <v>Surgery</v>
      </c>
      <c r="M680" s="3">
        <f>_xlfn.XLOOKUP(healthcare_messy_data5[[#This Row],[Patient Id]],cleaned_medical!A680:A1679,cleaned_medical!C680:C1679)</f>
        <v>43195</v>
      </c>
      <c r="N680" t="str">
        <f>_xlfn.XLOOKUP(healthcare_messy_data5[[#This Row],[Patient Id]],cleaned_medical!A680:A1679, cleaned_medical!D680:D1679)</f>
        <v>Dr. Lee</v>
      </c>
      <c r="O680" s="7">
        <f>_xlfn.XLOOKUP(healthcare_messy_data5[[#This Row],[Patient Id]], cleaned_medical!A680:A1679, cleaned_medical!E680:E1679)</f>
        <v>101.85</v>
      </c>
      <c r="P680" t="s">
        <v>1201</v>
      </c>
      <c r="Q680" s="3">
        <v>43195</v>
      </c>
      <c r="R680" s="7">
        <v>172.75</v>
      </c>
      <c r="S680" t="s">
        <v>1197</v>
      </c>
      <c r="T680" s="5" t="s">
        <v>1191</v>
      </c>
    </row>
    <row r="681" spans="2:20" x14ac:dyDescent="0.3">
      <c r="B681" t="s">
        <v>832</v>
      </c>
      <c r="C681" t="s">
        <v>122</v>
      </c>
      <c r="D681" s="2">
        <v>60</v>
      </c>
      <c r="E681" s="2" t="s">
        <v>1262</v>
      </c>
      <c r="F681" t="s">
        <v>10</v>
      </c>
      <c r="G681" t="s">
        <v>20</v>
      </c>
      <c r="H681" t="s">
        <v>1156</v>
      </c>
      <c r="I681" s="3">
        <v>43881</v>
      </c>
      <c r="J681" t="s">
        <v>12</v>
      </c>
      <c r="K681">
        <v>200</v>
      </c>
      <c r="L681" t="str">
        <f>_xlfn.XLOOKUP(healthcare_messy_data5[[#This Row],[Patient Id]],cleaned_medical!A681:A1680, cleaned_medical!B681:B1680)</f>
        <v>Physiotherapy</v>
      </c>
      <c r="M681" s="3">
        <f>_xlfn.XLOOKUP(healthcare_messy_data5[[#This Row],[Patient Id]],cleaned_medical!A681:A1680,cleaned_medical!C681:C1680)</f>
        <v>43881</v>
      </c>
      <c r="N681" t="str">
        <f>_xlfn.XLOOKUP(healthcare_messy_data5[[#This Row],[Patient Id]],cleaned_medical!A681:A1680, cleaned_medical!D681:D1680)</f>
        <v>Dr. Johnson</v>
      </c>
      <c r="O681" s="7">
        <f>_xlfn.XLOOKUP(healthcare_messy_data5[[#This Row],[Patient Id]], cleaned_medical!A681:A1680, cleaned_medical!E681:E1680)</f>
        <v>170.83</v>
      </c>
      <c r="P681" t="s">
        <v>1201</v>
      </c>
      <c r="Q681" s="3">
        <v>43881</v>
      </c>
      <c r="R681" s="7">
        <v>285.79000000000002</v>
      </c>
      <c r="S681" t="s">
        <v>1195</v>
      </c>
      <c r="T681" s="5" t="s">
        <v>1200</v>
      </c>
    </row>
    <row r="682" spans="2:20" x14ac:dyDescent="0.3">
      <c r="B682" t="s">
        <v>833</v>
      </c>
      <c r="C682" t="s">
        <v>303</v>
      </c>
      <c r="D682" s="2">
        <v>60</v>
      </c>
      <c r="E682" s="2" t="s">
        <v>1262</v>
      </c>
      <c r="F682" t="s">
        <v>15</v>
      </c>
      <c r="G682" t="s">
        <v>1272</v>
      </c>
      <c r="H682" t="s">
        <v>1155</v>
      </c>
      <c r="I682" s="3">
        <v>43195</v>
      </c>
      <c r="J682" t="s">
        <v>12</v>
      </c>
      <c r="K682">
        <v>200</v>
      </c>
      <c r="L682" t="str">
        <f>_xlfn.XLOOKUP(healthcare_messy_data5[[#This Row],[Patient Id]],cleaned_medical!A682:A1681, cleaned_medical!B682:B1681)</f>
        <v>Physiotherapy</v>
      </c>
      <c r="M682" s="3">
        <f>_xlfn.XLOOKUP(healthcare_messy_data5[[#This Row],[Patient Id]],cleaned_medical!A682:A1681,cleaned_medical!C682:C1681)</f>
        <v>43195</v>
      </c>
      <c r="N682" t="str">
        <f>_xlfn.XLOOKUP(healthcare_messy_data5[[#This Row],[Patient Id]],cleaned_medical!A682:A1681, cleaned_medical!D682:D1681)</f>
        <v>Dr. Brown</v>
      </c>
      <c r="O682" s="7">
        <f>_xlfn.XLOOKUP(healthcare_messy_data5[[#This Row],[Patient Id]], cleaned_medical!A682:A1681, cleaned_medical!E682:E1681)</f>
        <v>155.80000000000001</v>
      </c>
      <c r="P682" t="s">
        <v>1201</v>
      </c>
      <c r="Q682" s="3">
        <v>43195</v>
      </c>
      <c r="R682" s="7">
        <v>443.43</v>
      </c>
      <c r="S682" t="s">
        <v>1192</v>
      </c>
      <c r="T682" s="5" t="s">
        <v>1194</v>
      </c>
    </row>
    <row r="683" spans="2:20" x14ac:dyDescent="0.3">
      <c r="B683" t="s">
        <v>834</v>
      </c>
      <c r="C683" t="s">
        <v>122</v>
      </c>
      <c r="D683" s="2">
        <v>35</v>
      </c>
      <c r="E683" s="2" t="s">
        <v>1261</v>
      </c>
      <c r="F683" t="s">
        <v>10</v>
      </c>
      <c r="G683" t="s">
        <v>1272</v>
      </c>
      <c r="H683" t="s">
        <v>1154</v>
      </c>
      <c r="I683" s="3">
        <v>43845</v>
      </c>
      <c r="J683" t="s">
        <v>17</v>
      </c>
      <c r="K683">
        <v>180</v>
      </c>
      <c r="L683" t="str">
        <f>_xlfn.XLOOKUP(healthcare_messy_data5[[#This Row],[Patient Id]],cleaned_medical!A683:A1682, cleaned_medical!B683:B1682)</f>
        <v>Medication</v>
      </c>
      <c r="M683" s="3">
        <f>_xlfn.XLOOKUP(healthcare_messy_data5[[#This Row],[Patient Id]],cleaned_medical!A683:A1682,cleaned_medical!C683:C1682)</f>
        <v>43845</v>
      </c>
      <c r="N683" t="str">
        <f>_xlfn.XLOOKUP(healthcare_messy_data5[[#This Row],[Patient Id]],cleaned_medical!A683:A1682, cleaned_medical!D683:D1682)</f>
        <v>Dr. Brown</v>
      </c>
      <c r="O683" s="7">
        <f>_xlfn.XLOOKUP(healthcare_messy_data5[[#This Row],[Patient Id]], cleaned_medical!A683:A1682, cleaned_medical!E683:E1682)</f>
        <v>133.54</v>
      </c>
      <c r="P683" t="s">
        <v>1167</v>
      </c>
      <c r="Q683" s="3">
        <v>43845</v>
      </c>
      <c r="R683" s="7">
        <v>308.63</v>
      </c>
      <c r="S683" t="s">
        <v>1197</v>
      </c>
      <c r="T683" s="5" t="s">
        <v>1191</v>
      </c>
    </row>
    <row r="684" spans="2:20" x14ac:dyDescent="0.3">
      <c r="B684" t="s">
        <v>835</v>
      </c>
      <c r="C684" t="s">
        <v>120</v>
      </c>
      <c r="D684" s="2">
        <v>70</v>
      </c>
      <c r="E684" s="2" t="s">
        <v>1262</v>
      </c>
      <c r="F684" t="s">
        <v>15</v>
      </c>
      <c r="G684" t="s">
        <v>1272</v>
      </c>
      <c r="H684" t="s">
        <v>1156</v>
      </c>
      <c r="I684" s="3">
        <v>43195</v>
      </c>
      <c r="J684" t="s">
        <v>1153</v>
      </c>
      <c r="K684">
        <v>160</v>
      </c>
      <c r="L684" t="str">
        <f>_xlfn.XLOOKUP(healthcare_messy_data5[[#This Row],[Patient Id]],cleaned_medical!A684:A1683, cleaned_medical!B684:B1683)</f>
        <v>Physical therapy</v>
      </c>
      <c r="M684" s="3">
        <f>_xlfn.XLOOKUP(healthcare_messy_data5[[#This Row],[Patient Id]],cleaned_medical!A684:A1683,cleaned_medical!C684:C1683)</f>
        <v>43195</v>
      </c>
      <c r="N684" t="str">
        <f>_xlfn.XLOOKUP(healthcare_messy_data5[[#This Row],[Patient Id]],cleaned_medical!A684:A1683, cleaned_medical!D684:D1683)</f>
        <v>Dr. Foster</v>
      </c>
      <c r="O684" s="7">
        <f>_xlfn.XLOOKUP(healthcare_messy_data5[[#This Row],[Patient Id]], cleaned_medical!A684:A1683, cleaned_medical!E684:E1683)</f>
        <v>60</v>
      </c>
      <c r="P684" t="s">
        <v>1206</v>
      </c>
      <c r="Q684" s="3">
        <v>43195</v>
      </c>
      <c r="R684" s="7">
        <v>100</v>
      </c>
      <c r="S684" t="s">
        <v>1192</v>
      </c>
      <c r="T684" s="5" t="s">
        <v>1205</v>
      </c>
    </row>
    <row r="685" spans="2:20" x14ac:dyDescent="0.3">
      <c r="B685" t="s">
        <v>836</v>
      </c>
      <c r="C685" t="s">
        <v>299</v>
      </c>
      <c r="D685" s="2">
        <v>40</v>
      </c>
      <c r="E685" s="2" t="s">
        <v>1260</v>
      </c>
      <c r="F685" t="s">
        <v>15</v>
      </c>
      <c r="G685" t="s">
        <v>27</v>
      </c>
      <c r="H685" t="s">
        <v>1155</v>
      </c>
      <c r="I685" s="3">
        <v>43549</v>
      </c>
      <c r="J685" t="s">
        <v>12</v>
      </c>
      <c r="K685">
        <v>180</v>
      </c>
      <c r="L685" t="str">
        <f>_xlfn.XLOOKUP(healthcare_messy_data5[[#This Row],[Patient Id]],cleaned_medical!A685:A1684, cleaned_medical!B685:B1684)</f>
        <v>Lifestyle Modification</v>
      </c>
      <c r="M685" s="3">
        <f>_xlfn.XLOOKUP(healthcare_messy_data5[[#This Row],[Patient Id]],cleaned_medical!A685:A1684,cleaned_medical!C685:C1684)</f>
        <v>43549</v>
      </c>
      <c r="N685" t="str">
        <f>_xlfn.XLOOKUP(healthcare_messy_data5[[#This Row],[Patient Id]],cleaned_medical!A685:A1684, cleaned_medical!D685:D1684)</f>
        <v>Dr. Smith</v>
      </c>
      <c r="O685" s="7">
        <f>_xlfn.XLOOKUP(healthcare_messy_data5[[#This Row],[Patient Id]], cleaned_medical!A685:A1684, cleaned_medical!E685:E1684)</f>
        <v>186.46</v>
      </c>
      <c r="P685" t="s">
        <v>1198</v>
      </c>
      <c r="Q685" s="3">
        <v>43549</v>
      </c>
      <c r="R685" s="7">
        <v>354.38</v>
      </c>
      <c r="S685" t="s">
        <v>1197</v>
      </c>
      <c r="T685" s="5" t="s">
        <v>1199</v>
      </c>
    </row>
    <row r="686" spans="2:20" x14ac:dyDescent="0.3">
      <c r="B686" t="s">
        <v>837</v>
      </c>
      <c r="C686" t="s">
        <v>299</v>
      </c>
      <c r="D686" s="2">
        <v>46</v>
      </c>
      <c r="E686" s="2" t="s">
        <v>1260</v>
      </c>
      <c r="F686" t="s">
        <v>15</v>
      </c>
      <c r="G686" t="s">
        <v>16</v>
      </c>
      <c r="H686" t="s">
        <v>1154</v>
      </c>
      <c r="I686" s="3">
        <v>43881</v>
      </c>
      <c r="J686" t="s">
        <v>17</v>
      </c>
      <c r="K686">
        <v>200</v>
      </c>
      <c r="L686" t="str">
        <f>_xlfn.XLOOKUP(healthcare_messy_data5[[#This Row],[Patient Id]],cleaned_medical!A686:A1685, cleaned_medical!B686:B1685)</f>
        <v>Dietary Changes</v>
      </c>
      <c r="M686" s="3">
        <f>_xlfn.XLOOKUP(healthcare_messy_data5[[#This Row],[Patient Id]],cleaned_medical!A686:A1685,cleaned_medical!C686:C1685)</f>
        <v>43881</v>
      </c>
      <c r="N686" t="str">
        <f>_xlfn.XLOOKUP(healthcare_messy_data5[[#This Row],[Patient Id]],cleaned_medical!A686:A1685, cleaned_medical!D686:D1685)</f>
        <v>Dr. Patel</v>
      </c>
      <c r="O686" s="7">
        <f>_xlfn.XLOOKUP(healthcare_messy_data5[[#This Row],[Patient Id]], cleaned_medical!A686:A1685, cleaned_medical!E686:E1685)</f>
        <v>14.15</v>
      </c>
      <c r="P686" t="s">
        <v>1201</v>
      </c>
      <c r="Q686" s="3">
        <v>43881</v>
      </c>
      <c r="R686" s="7">
        <v>361.61</v>
      </c>
      <c r="S686" t="s">
        <v>1197</v>
      </c>
      <c r="T686" s="5" t="s">
        <v>1194</v>
      </c>
    </row>
    <row r="687" spans="2:20" x14ac:dyDescent="0.3">
      <c r="B687" t="s">
        <v>838</v>
      </c>
      <c r="C687" t="s">
        <v>303</v>
      </c>
      <c r="D687" s="2">
        <v>35</v>
      </c>
      <c r="E687" s="2" t="s">
        <v>1261</v>
      </c>
      <c r="F687" t="s">
        <v>10</v>
      </c>
      <c r="G687" t="s">
        <v>20</v>
      </c>
      <c r="H687" t="s">
        <v>1157</v>
      </c>
      <c r="I687" s="3">
        <v>43195</v>
      </c>
      <c r="J687" t="s">
        <v>40</v>
      </c>
      <c r="K687">
        <v>146</v>
      </c>
      <c r="L687" t="str">
        <f>_xlfn.XLOOKUP(healthcare_messy_data5[[#This Row],[Patient Id]],cleaned_medical!A687:A1686, cleaned_medical!B687:B1686)</f>
        <v>Physiotherapy</v>
      </c>
      <c r="M687" s="3">
        <f>_xlfn.XLOOKUP(healthcare_messy_data5[[#This Row],[Patient Id]],cleaned_medical!A687:A1686,cleaned_medical!C687:C1686)</f>
        <v>43195</v>
      </c>
      <c r="N687" t="str">
        <f>_xlfn.XLOOKUP(healthcare_messy_data5[[#This Row],[Patient Id]],cleaned_medical!A687:A1686, cleaned_medical!D687:D1686)</f>
        <v>Dr. Williams</v>
      </c>
      <c r="O687" s="7">
        <f>_xlfn.XLOOKUP(healthcare_messy_data5[[#This Row],[Patient Id]], cleaned_medical!A687:A1686, cleaned_medical!E687:E1686)</f>
        <v>175.42</v>
      </c>
      <c r="P687" t="s">
        <v>1193</v>
      </c>
      <c r="Q687" s="3">
        <v>43195</v>
      </c>
      <c r="R687" s="7">
        <v>273.95999999999998</v>
      </c>
      <c r="S687" t="s">
        <v>1192</v>
      </c>
      <c r="T687" s="5" t="s">
        <v>1199</v>
      </c>
    </row>
    <row r="688" spans="2:20" x14ac:dyDescent="0.3">
      <c r="B688" t="s">
        <v>839</v>
      </c>
      <c r="C688" t="s">
        <v>132</v>
      </c>
      <c r="D688" s="2">
        <v>60</v>
      </c>
      <c r="E688" s="2" t="s">
        <v>1262</v>
      </c>
      <c r="F688" t="s">
        <v>15</v>
      </c>
      <c r="G688" t="s">
        <v>27</v>
      </c>
      <c r="H688" t="s">
        <v>1157</v>
      </c>
      <c r="I688" s="3">
        <v>43845</v>
      </c>
      <c r="J688" t="s">
        <v>21</v>
      </c>
      <c r="K688">
        <v>220</v>
      </c>
      <c r="L688" t="str">
        <f>_xlfn.XLOOKUP(healthcare_messy_data5[[#This Row],[Patient Id]],cleaned_medical!A688:A1687, cleaned_medical!B688:B1687)</f>
        <v>Dietary Changes</v>
      </c>
      <c r="M688" s="3">
        <f>_xlfn.XLOOKUP(healthcare_messy_data5[[#This Row],[Patient Id]],cleaned_medical!A688:A1687,cleaned_medical!C688:C1687)</f>
        <v>43845</v>
      </c>
      <c r="N688" t="str">
        <f>_xlfn.XLOOKUP(healthcare_messy_data5[[#This Row],[Patient Id]],cleaned_medical!A688:A1687, cleaned_medical!D688:D1687)</f>
        <v>Dr. Brown</v>
      </c>
      <c r="O688" s="7">
        <f>_xlfn.XLOOKUP(healthcare_messy_data5[[#This Row],[Patient Id]], cleaned_medical!A688:A1687, cleaned_medical!E688:E1687)</f>
        <v>152.12</v>
      </c>
      <c r="P688" t="s">
        <v>1193</v>
      </c>
      <c r="Q688" s="3">
        <v>43845</v>
      </c>
      <c r="R688" s="7">
        <v>127.79</v>
      </c>
      <c r="S688" t="s">
        <v>1192</v>
      </c>
      <c r="T688" s="5" t="s">
        <v>1199</v>
      </c>
    </row>
    <row r="689" spans="2:20" x14ac:dyDescent="0.3">
      <c r="B689" t="s">
        <v>840</v>
      </c>
      <c r="C689" t="s">
        <v>132</v>
      </c>
      <c r="D689" s="2">
        <v>46</v>
      </c>
      <c r="E689" s="2" t="s">
        <v>1260</v>
      </c>
      <c r="F689" t="s">
        <v>15</v>
      </c>
      <c r="G689" t="s">
        <v>11</v>
      </c>
      <c r="H689" t="s">
        <v>1272</v>
      </c>
      <c r="I689" s="3">
        <v>43881</v>
      </c>
      <c r="J689" t="s">
        <v>17</v>
      </c>
      <c r="K689">
        <v>160</v>
      </c>
      <c r="L689" t="str">
        <f>_xlfn.XLOOKUP(healthcare_messy_data5[[#This Row],[Patient Id]],cleaned_medical!A689:A1688, cleaned_medical!B689:B1688)</f>
        <v>Physiotherapy</v>
      </c>
      <c r="M689" s="3">
        <f>_xlfn.XLOOKUP(healthcare_messy_data5[[#This Row],[Patient Id]],cleaned_medical!A689:A1688,cleaned_medical!C689:C1688)</f>
        <v>43881</v>
      </c>
      <c r="N689" t="str">
        <f>_xlfn.XLOOKUP(healthcare_messy_data5[[#This Row],[Patient Id]],cleaned_medical!A689:A1688, cleaned_medical!D689:D1688)</f>
        <v>Dr. Smith</v>
      </c>
      <c r="O689" s="7">
        <f>_xlfn.XLOOKUP(healthcare_messy_data5[[#This Row],[Patient Id]], cleaned_medical!A689:A1688, cleaned_medical!E689:E1688)</f>
        <v>44.35</v>
      </c>
      <c r="P689" t="s">
        <v>1193</v>
      </c>
      <c r="Q689" s="3">
        <v>43881</v>
      </c>
      <c r="R689" s="7">
        <v>96.09</v>
      </c>
      <c r="S689" t="s">
        <v>1195</v>
      </c>
      <c r="T689" s="5" t="s">
        <v>1199</v>
      </c>
    </row>
    <row r="690" spans="2:20" x14ac:dyDescent="0.3">
      <c r="B690" t="s">
        <v>841</v>
      </c>
      <c r="C690" t="s">
        <v>130</v>
      </c>
      <c r="D690" s="2">
        <v>60</v>
      </c>
      <c r="E690" s="2" t="s">
        <v>1262</v>
      </c>
      <c r="F690" t="s">
        <v>15</v>
      </c>
      <c r="G690" t="s">
        <v>20</v>
      </c>
      <c r="H690" t="s">
        <v>1156</v>
      </c>
      <c r="I690" s="3">
        <v>43845</v>
      </c>
      <c r="J690" t="s">
        <v>21</v>
      </c>
      <c r="K690">
        <v>146</v>
      </c>
      <c r="L690" t="str">
        <f>_xlfn.XLOOKUP(healthcare_messy_data5[[#This Row],[Patient Id]],cleaned_medical!A690:A1689, cleaned_medical!B690:B1689)</f>
        <v>Dietary Changes</v>
      </c>
      <c r="M690" s="3">
        <f>_xlfn.XLOOKUP(healthcare_messy_data5[[#This Row],[Patient Id]],cleaned_medical!A690:A1689,cleaned_medical!C690:C1689)</f>
        <v>43845</v>
      </c>
      <c r="N690" t="str">
        <f>_xlfn.XLOOKUP(healthcare_messy_data5[[#This Row],[Patient Id]],cleaned_medical!A690:A1689, cleaned_medical!D690:D1689)</f>
        <v>Dr. Patel</v>
      </c>
      <c r="O690" s="7">
        <f>_xlfn.XLOOKUP(healthcare_messy_data5[[#This Row],[Patient Id]], cleaned_medical!A690:A1689, cleaned_medical!E690:E1689)</f>
        <v>126.83</v>
      </c>
      <c r="P690" t="s">
        <v>1193</v>
      </c>
      <c r="Q690" s="3">
        <v>43845</v>
      </c>
      <c r="R690" s="7">
        <v>263.95999999999998</v>
      </c>
      <c r="S690" t="s">
        <v>1195</v>
      </c>
      <c r="T690" s="5" t="s">
        <v>1200</v>
      </c>
    </row>
    <row r="691" spans="2:20" x14ac:dyDescent="0.3">
      <c r="B691" t="s">
        <v>842</v>
      </c>
      <c r="C691" t="s">
        <v>303</v>
      </c>
      <c r="D691" s="2">
        <v>46</v>
      </c>
      <c r="E691" s="2" t="s">
        <v>1260</v>
      </c>
      <c r="F691" t="s">
        <v>15</v>
      </c>
      <c r="G691" t="s">
        <v>20</v>
      </c>
      <c r="H691" t="s">
        <v>1157</v>
      </c>
      <c r="I691" s="3">
        <v>43800</v>
      </c>
      <c r="J691" t="s">
        <v>12</v>
      </c>
      <c r="K691">
        <v>220</v>
      </c>
      <c r="L691" t="str">
        <f>_xlfn.XLOOKUP(healthcare_messy_data5[[#This Row],[Patient Id]],cleaned_medical!A691:A1690, cleaned_medical!B691:B1690)</f>
        <v>Physiotherapy</v>
      </c>
      <c r="M691" s="3">
        <f>_xlfn.XLOOKUP(healthcare_messy_data5[[#This Row],[Patient Id]],cleaned_medical!A691:A1690,cleaned_medical!C691:C1690)</f>
        <v>43800</v>
      </c>
      <c r="N691" t="str">
        <f>_xlfn.XLOOKUP(healthcare_messy_data5[[#This Row],[Patient Id]],cleaned_medical!A691:A1690, cleaned_medical!D691:D1690)</f>
        <v>Dr. Williams</v>
      </c>
      <c r="O691" s="7">
        <f>_xlfn.XLOOKUP(healthcare_messy_data5[[#This Row],[Patient Id]], cleaned_medical!A691:A1690, cleaned_medical!E691:E1690)</f>
        <v>97.58</v>
      </c>
      <c r="P691" t="s">
        <v>1167</v>
      </c>
      <c r="Q691" s="3">
        <v>43800</v>
      </c>
      <c r="R691" s="7">
        <v>437.56</v>
      </c>
      <c r="S691" t="s">
        <v>1195</v>
      </c>
      <c r="T691" s="5" t="s">
        <v>1191</v>
      </c>
    </row>
    <row r="692" spans="2:20" x14ac:dyDescent="0.3">
      <c r="B692" t="s">
        <v>843</v>
      </c>
      <c r="C692" t="s">
        <v>9</v>
      </c>
      <c r="D692" s="2">
        <v>40</v>
      </c>
      <c r="E692" s="2" t="s">
        <v>1260</v>
      </c>
      <c r="F692" t="s">
        <v>10</v>
      </c>
      <c r="G692" t="s">
        <v>20</v>
      </c>
      <c r="H692" t="s">
        <v>1156</v>
      </c>
      <c r="I692" s="3">
        <v>43549</v>
      </c>
      <c r="J692" t="s">
        <v>12</v>
      </c>
      <c r="K692">
        <v>160</v>
      </c>
      <c r="L692" t="str">
        <f>_xlfn.XLOOKUP(healthcare_messy_data5[[#This Row],[Patient Id]],cleaned_medical!A692:A1691, cleaned_medical!B692:B1691)</f>
        <v>Physiotherapy</v>
      </c>
      <c r="M692" s="3">
        <f>_xlfn.XLOOKUP(healthcare_messy_data5[[#This Row],[Patient Id]],cleaned_medical!A692:A1691,cleaned_medical!C692:C1691)</f>
        <v>43549</v>
      </c>
      <c r="N692" t="str">
        <f>_xlfn.XLOOKUP(healthcare_messy_data5[[#This Row],[Patient Id]],cleaned_medical!A692:A1691, cleaned_medical!D692:D1691)</f>
        <v>Dr. Williams</v>
      </c>
      <c r="O692" s="7">
        <f>_xlfn.XLOOKUP(healthcare_messy_data5[[#This Row],[Patient Id]], cleaned_medical!A692:A1691, cleaned_medical!E692:E1691)</f>
        <v>104.14</v>
      </c>
      <c r="P692" t="s">
        <v>1167</v>
      </c>
      <c r="Q692" s="3">
        <v>43549</v>
      </c>
      <c r="R692" s="7">
        <v>455.83</v>
      </c>
      <c r="S692" t="s">
        <v>1195</v>
      </c>
      <c r="T692" s="5" t="s">
        <v>1200</v>
      </c>
    </row>
    <row r="693" spans="2:20" x14ac:dyDescent="0.3">
      <c r="B693" t="s">
        <v>844</v>
      </c>
      <c r="C693" t="s">
        <v>132</v>
      </c>
      <c r="D693" s="2">
        <v>35</v>
      </c>
      <c r="E693" s="2" t="s">
        <v>1261</v>
      </c>
      <c r="F693" t="s">
        <v>15</v>
      </c>
      <c r="G693" t="s">
        <v>1272</v>
      </c>
      <c r="H693" t="s">
        <v>1157</v>
      </c>
      <c r="I693" s="3">
        <v>43800</v>
      </c>
      <c r="J693" t="s">
        <v>17</v>
      </c>
      <c r="K693">
        <v>160</v>
      </c>
      <c r="L693" t="str">
        <f>_xlfn.XLOOKUP(healthcare_messy_data5[[#This Row],[Patient Id]],cleaned_medical!A693:A1692, cleaned_medical!B693:B1692)</f>
        <v>Physiotherapy</v>
      </c>
      <c r="M693" s="3">
        <f>_xlfn.XLOOKUP(healthcare_messy_data5[[#This Row],[Patient Id]],cleaned_medical!A693:A1692,cleaned_medical!C693:C1692)</f>
        <v>43800</v>
      </c>
      <c r="N693" t="str">
        <f>_xlfn.XLOOKUP(healthcare_messy_data5[[#This Row],[Patient Id]],cleaned_medical!A693:A1692, cleaned_medical!D693:D1692)</f>
        <v>Dr. Patel</v>
      </c>
      <c r="O693" s="7">
        <f>_xlfn.XLOOKUP(healthcare_messy_data5[[#This Row],[Patient Id]], cleaned_medical!A693:A1692, cleaned_medical!E693:E1692)</f>
        <v>91.27</v>
      </c>
      <c r="P693" t="s">
        <v>1202</v>
      </c>
      <c r="Q693" s="3">
        <v>43800</v>
      </c>
      <c r="R693" s="7">
        <v>409.37</v>
      </c>
      <c r="S693" t="s">
        <v>1192</v>
      </c>
      <c r="T693" s="5" t="s">
        <v>1199</v>
      </c>
    </row>
    <row r="694" spans="2:20" x14ac:dyDescent="0.3">
      <c r="B694" t="s">
        <v>845</v>
      </c>
      <c r="C694" t="s">
        <v>124</v>
      </c>
      <c r="D694" s="2">
        <v>46</v>
      </c>
      <c r="E694" s="2" t="s">
        <v>1260</v>
      </c>
      <c r="F694" t="s">
        <v>10</v>
      </c>
      <c r="G694" t="s">
        <v>20</v>
      </c>
      <c r="H694" t="s">
        <v>1272</v>
      </c>
      <c r="I694" s="3">
        <v>43549</v>
      </c>
      <c r="J694" t="s">
        <v>21</v>
      </c>
      <c r="K694">
        <v>200</v>
      </c>
      <c r="L694" t="str">
        <f>_xlfn.XLOOKUP(healthcare_messy_data5[[#This Row],[Patient Id]],cleaned_medical!A694:A1693, cleaned_medical!B694:B1693)</f>
        <v>Dietary Changes</v>
      </c>
      <c r="M694" s="3">
        <f>_xlfn.XLOOKUP(healthcare_messy_data5[[#This Row],[Patient Id]],cleaned_medical!A694:A1693,cleaned_medical!C694:C1693)</f>
        <v>43549</v>
      </c>
      <c r="N694" t="str">
        <f>_xlfn.XLOOKUP(healthcare_messy_data5[[#This Row],[Patient Id]],cleaned_medical!A694:A1693, cleaned_medical!D694:D1693)</f>
        <v>Dr. Patel</v>
      </c>
      <c r="O694" s="7">
        <f>_xlfn.XLOOKUP(healthcare_messy_data5[[#This Row],[Patient Id]], cleaned_medical!A694:A1693, cleaned_medical!E694:E1693)</f>
        <v>171.68</v>
      </c>
      <c r="P694" t="s">
        <v>1198</v>
      </c>
      <c r="Q694" s="3">
        <v>43549</v>
      </c>
      <c r="R694" s="7">
        <v>369.02</v>
      </c>
      <c r="S694" t="s">
        <v>1197</v>
      </c>
      <c r="T694" s="5" t="s">
        <v>1194</v>
      </c>
    </row>
    <row r="695" spans="2:20" x14ac:dyDescent="0.3">
      <c r="B695" t="s">
        <v>846</v>
      </c>
      <c r="C695" t="s">
        <v>134</v>
      </c>
      <c r="D695" s="2">
        <v>70</v>
      </c>
      <c r="E695" s="2" t="s">
        <v>1262</v>
      </c>
      <c r="F695" t="s">
        <v>15</v>
      </c>
      <c r="G695" t="s">
        <v>16</v>
      </c>
      <c r="H695" t="s">
        <v>1155</v>
      </c>
      <c r="I695" s="3">
        <v>43195</v>
      </c>
      <c r="J695" t="s">
        <v>12</v>
      </c>
      <c r="K695">
        <v>146</v>
      </c>
      <c r="L695" t="str">
        <f>_xlfn.XLOOKUP(healthcare_messy_data5[[#This Row],[Patient Id]],cleaned_medical!A695:A1694, cleaned_medical!B695:B1694)</f>
        <v>Lifestyle Modification</v>
      </c>
      <c r="M695" s="3">
        <f>_xlfn.XLOOKUP(healthcare_messy_data5[[#This Row],[Patient Id]],cleaned_medical!A695:A1694,cleaned_medical!C695:C1694)</f>
        <v>43195</v>
      </c>
      <c r="N695" t="str">
        <f>_xlfn.XLOOKUP(healthcare_messy_data5[[#This Row],[Patient Id]],cleaned_medical!A695:A1694, cleaned_medical!D695:D1694)</f>
        <v>Dr. Williams</v>
      </c>
      <c r="O695" s="7">
        <f>_xlfn.XLOOKUP(healthcare_messy_data5[[#This Row],[Patient Id]], cleaned_medical!A695:A1694, cleaned_medical!E695:E1694)</f>
        <v>50.31</v>
      </c>
      <c r="P695" t="s">
        <v>1196</v>
      </c>
      <c r="Q695" s="3">
        <v>43195</v>
      </c>
      <c r="R695" s="7">
        <v>159.87</v>
      </c>
      <c r="S695" t="s">
        <v>1195</v>
      </c>
      <c r="T695" s="5" t="s">
        <v>1191</v>
      </c>
    </row>
    <row r="696" spans="2:20" x14ac:dyDescent="0.3">
      <c r="B696" t="s">
        <v>847</v>
      </c>
      <c r="C696" t="s">
        <v>9</v>
      </c>
      <c r="D696" s="2">
        <v>25</v>
      </c>
      <c r="E696" s="2" t="s">
        <v>1259</v>
      </c>
      <c r="F696" t="s">
        <v>15</v>
      </c>
      <c r="G696" t="s">
        <v>20</v>
      </c>
      <c r="H696" t="s">
        <v>1272</v>
      </c>
      <c r="I696" s="3">
        <v>43881</v>
      </c>
      <c r="J696" t="s">
        <v>40</v>
      </c>
      <c r="K696">
        <v>160</v>
      </c>
      <c r="L696" t="str">
        <f>_xlfn.XLOOKUP(healthcare_messy_data5[[#This Row],[Patient Id]],cleaned_medical!A696:A1695, cleaned_medical!B696:B1695)</f>
        <v>Rest, hydration</v>
      </c>
      <c r="M696" s="3">
        <f>_xlfn.XLOOKUP(healthcare_messy_data5[[#This Row],[Patient Id]],cleaned_medical!A696:A1695,cleaned_medical!C696:C1695)</f>
        <v>43881</v>
      </c>
      <c r="N696" t="str">
        <f>_xlfn.XLOOKUP(healthcare_messy_data5[[#This Row],[Patient Id]],cleaned_medical!A696:A1695, cleaned_medical!D696:D1695)</f>
        <v>Dr. Johnson</v>
      </c>
      <c r="O696" s="7">
        <f>_xlfn.XLOOKUP(healthcare_messy_data5[[#This Row],[Patient Id]], cleaned_medical!A696:A1695, cleaned_medical!E696:E1695)</f>
        <v>50</v>
      </c>
      <c r="P696" t="s">
        <v>1208</v>
      </c>
      <c r="Q696" s="3">
        <v>43881</v>
      </c>
      <c r="R696" s="7">
        <v>120</v>
      </c>
      <c r="S696" t="s">
        <v>1192</v>
      </c>
      <c r="T696" s="5" t="s">
        <v>1207</v>
      </c>
    </row>
    <row r="697" spans="2:20" x14ac:dyDescent="0.3">
      <c r="B697" t="s">
        <v>848</v>
      </c>
      <c r="C697" t="s">
        <v>120</v>
      </c>
      <c r="D697" s="2">
        <v>70</v>
      </c>
      <c r="E697" s="2" t="s">
        <v>1262</v>
      </c>
      <c r="F697" t="s">
        <v>10</v>
      </c>
      <c r="G697" t="s">
        <v>1272</v>
      </c>
      <c r="H697" t="s">
        <v>1154</v>
      </c>
      <c r="I697" s="3">
        <v>43195</v>
      </c>
      <c r="J697" t="s">
        <v>1153</v>
      </c>
      <c r="K697">
        <v>160</v>
      </c>
      <c r="L697" t="str">
        <f>_xlfn.XLOOKUP(healthcare_messy_data5[[#This Row],[Patient Id]],cleaned_medical!A697:A1696, cleaned_medical!B697:B1696)</f>
        <v>Physiotherapy</v>
      </c>
      <c r="M697" s="3">
        <f>_xlfn.XLOOKUP(healthcare_messy_data5[[#This Row],[Patient Id]],cleaned_medical!A697:A1696,cleaned_medical!C697:C1696)</f>
        <v>43195</v>
      </c>
      <c r="N697" t="str">
        <f>_xlfn.XLOOKUP(healthcare_messy_data5[[#This Row],[Patient Id]],cleaned_medical!A697:A1696, cleaned_medical!D697:D1696)</f>
        <v>Dr. Williams</v>
      </c>
      <c r="O697" s="7">
        <f>_xlfn.XLOOKUP(healthcare_messy_data5[[#This Row],[Patient Id]], cleaned_medical!A697:A1696, cleaned_medical!E697:E1696)</f>
        <v>54.32</v>
      </c>
      <c r="P697" t="s">
        <v>1167</v>
      </c>
      <c r="Q697" s="3">
        <v>43195</v>
      </c>
      <c r="R697" s="7">
        <v>60.28</v>
      </c>
      <c r="S697" t="s">
        <v>1192</v>
      </c>
      <c r="T697" s="5" t="s">
        <v>1194</v>
      </c>
    </row>
    <row r="698" spans="2:20" x14ac:dyDescent="0.3">
      <c r="B698" t="s">
        <v>849</v>
      </c>
      <c r="C698" t="s">
        <v>124</v>
      </c>
      <c r="D698" s="2">
        <v>70</v>
      </c>
      <c r="E698" s="2" t="s">
        <v>1262</v>
      </c>
      <c r="F698" t="s">
        <v>15</v>
      </c>
      <c r="G698" t="s">
        <v>20</v>
      </c>
      <c r="H698" t="s">
        <v>1157</v>
      </c>
      <c r="I698" s="3">
        <v>43549</v>
      </c>
      <c r="J698" t="s">
        <v>1153</v>
      </c>
      <c r="K698">
        <v>220</v>
      </c>
      <c r="L698" t="str">
        <f>_xlfn.XLOOKUP(healthcare_messy_data5[[#This Row],[Patient Id]],cleaned_medical!A698:A1697, cleaned_medical!B698:B1697)</f>
        <v>Medication</v>
      </c>
      <c r="M698" s="3">
        <f>_xlfn.XLOOKUP(healthcare_messy_data5[[#This Row],[Patient Id]],cleaned_medical!A698:A1697,cleaned_medical!C698:C1697)</f>
        <v>43549</v>
      </c>
      <c r="N698" t="str">
        <f>_xlfn.XLOOKUP(healthcare_messy_data5[[#This Row],[Patient Id]],cleaned_medical!A698:A1697, cleaned_medical!D698:D1697)</f>
        <v>Dr. Brown</v>
      </c>
      <c r="O698" s="7">
        <f>_xlfn.XLOOKUP(healthcare_messy_data5[[#This Row],[Patient Id]], cleaned_medical!A698:A1697, cleaned_medical!E698:E1697)</f>
        <v>123.6</v>
      </c>
      <c r="P698" t="s">
        <v>1167</v>
      </c>
      <c r="Q698" s="3">
        <v>43549</v>
      </c>
      <c r="R698" s="7">
        <v>443.81</v>
      </c>
      <c r="S698" t="s">
        <v>1192</v>
      </c>
      <c r="T698" s="5" t="s">
        <v>1194</v>
      </c>
    </row>
    <row r="699" spans="2:20" x14ac:dyDescent="0.3">
      <c r="B699" t="s">
        <v>850</v>
      </c>
      <c r="C699" t="s">
        <v>124</v>
      </c>
      <c r="D699" s="2">
        <v>25</v>
      </c>
      <c r="E699" s="2" t="s">
        <v>1259</v>
      </c>
      <c r="F699" t="s">
        <v>15</v>
      </c>
      <c r="G699" t="s">
        <v>11</v>
      </c>
      <c r="H699" t="s">
        <v>1154</v>
      </c>
      <c r="I699" s="3">
        <v>43549</v>
      </c>
      <c r="J699" t="s">
        <v>12</v>
      </c>
      <c r="K699">
        <v>200</v>
      </c>
      <c r="L699" t="str">
        <f>_xlfn.XLOOKUP(healthcare_messy_data5[[#This Row],[Patient Id]],cleaned_medical!A699:A1698, cleaned_medical!B699:B1698)</f>
        <v>Physiotherapy</v>
      </c>
      <c r="M699" s="3">
        <f>_xlfn.XLOOKUP(healthcare_messy_data5[[#This Row],[Patient Id]],cleaned_medical!A699:A1698,cleaned_medical!C699:C1698)</f>
        <v>43549</v>
      </c>
      <c r="N699" t="str">
        <f>_xlfn.XLOOKUP(healthcare_messy_data5[[#This Row],[Patient Id]],cleaned_medical!A699:A1698, cleaned_medical!D699:D1698)</f>
        <v>Dr. Johnson</v>
      </c>
      <c r="O699" s="7">
        <f>_xlfn.XLOOKUP(healthcare_messy_data5[[#This Row],[Patient Id]], cleaned_medical!A699:A1698, cleaned_medical!E699:E1698)</f>
        <v>122.42</v>
      </c>
      <c r="P699" t="s">
        <v>1193</v>
      </c>
      <c r="Q699" s="3">
        <v>43549</v>
      </c>
      <c r="R699" s="7">
        <v>340.47</v>
      </c>
      <c r="S699" t="s">
        <v>1195</v>
      </c>
      <c r="T699" s="5" t="s">
        <v>1199</v>
      </c>
    </row>
    <row r="700" spans="2:20" x14ac:dyDescent="0.3">
      <c r="B700" t="s">
        <v>851</v>
      </c>
      <c r="C700" t="s">
        <v>303</v>
      </c>
      <c r="D700" s="2">
        <v>70</v>
      </c>
      <c r="E700" s="2" t="s">
        <v>1262</v>
      </c>
      <c r="F700" t="s">
        <v>15</v>
      </c>
      <c r="G700" t="s">
        <v>11</v>
      </c>
      <c r="H700" t="s">
        <v>1154</v>
      </c>
      <c r="I700" s="3">
        <v>43549</v>
      </c>
      <c r="J700" t="s">
        <v>21</v>
      </c>
      <c r="K700">
        <v>180</v>
      </c>
      <c r="L700" t="str">
        <f>_xlfn.XLOOKUP(healthcare_messy_data5[[#This Row],[Patient Id]],cleaned_medical!A700:A1699, cleaned_medical!B700:B1699)</f>
        <v>Medication</v>
      </c>
      <c r="M700" s="3">
        <f>_xlfn.XLOOKUP(healthcare_messy_data5[[#This Row],[Patient Id]],cleaned_medical!A700:A1699,cleaned_medical!C700:C1699)</f>
        <v>43549</v>
      </c>
      <c r="N700" t="str">
        <f>_xlfn.XLOOKUP(healthcare_messy_data5[[#This Row],[Patient Id]],cleaned_medical!A700:A1699, cleaned_medical!D700:D1699)</f>
        <v>Dr. Johnson</v>
      </c>
      <c r="O700" s="7">
        <f>_xlfn.XLOOKUP(healthcare_messy_data5[[#This Row],[Patient Id]], cleaned_medical!A700:A1699, cleaned_medical!E700:E1699)</f>
        <v>140.81</v>
      </c>
      <c r="P700" t="s">
        <v>1202</v>
      </c>
      <c r="Q700" s="3">
        <v>43549</v>
      </c>
      <c r="R700" s="7">
        <v>255.89</v>
      </c>
      <c r="S700" t="s">
        <v>1195</v>
      </c>
      <c r="T700" s="5" t="s">
        <v>1191</v>
      </c>
    </row>
    <row r="701" spans="2:20" x14ac:dyDescent="0.3">
      <c r="B701" t="s">
        <v>852</v>
      </c>
      <c r="C701" t="s">
        <v>130</v>
      </c>
      <c r="D701" s="2">
        <v>46</v>
      </c>
      <c r="E701" s="2" t="s">
        <v>1260</v>
      </c>
      <c r="F701" t="s">
        <v>10</v>
      </c>
      <c r="G701" t="s">
        <v>1272</v>
      </c>
      <c r="H701" t="s">
        <v>1156</v>
      </c>
      <c r="I701" s="3">
        <v>43845</v>
      </c>
      <c r="J701" t="s">
        <v>12</v>
      </c>
      <c r="K701">
        <v>200</v>
      </c>
      <c r="L701" t="str">
        <f>_xlfn.XLOOKUP(healthcare_messy_data5[[#This Row],[Patient Id]],cleaned_medical!A701:A1700, cleaned_medical!B701:B1700)</f>
        <v>Dietary Changes</v>
      </c>
      <c r="M701" s="3">
        <f>_xlfn.XLOOKUP(healthcare_messy_data5[[#This Row],[Patient Id]],cleaned_medical!A701:A1700,cleaned_medical!C701:C1700)</f>
        <v>43845</v>
      </c>
      <c r="N701" t="str">
        <f>_xlfn.XLOOKUP(healthcare_messy_data5[[#This Row],[Patient Id]],cleaned_medical!A701:A1700, cleaned_medical!D701:D1700)</f>
        <v>Dr. Brown</v>
      </c>
      <c r="O701" s="7">
        <f>_xlfn.XLOOKUP(healthcare_messy_data5[[#This Row],[Patient Id]], cleaned_medical!A701:A1700, cleaned_medical!E701:E1700)</f>
        <v>63.43</v>
      </c>
      <c r="P701" t="s">
        <v>1167</v>
      </c>
      <c r="Q701" s="3">
        <v>43845</v>
      </c>
      <c r="R701" s="7">
        <v>54.94</v>
      </c>
      <c r="S701" t="s">
        <v>1192</v>
      </c>
      <c r="T701" s="5" t="s">
        <v>1194</v>
      </c>
    </row>
    <row r="702" spans="2:20" x14ac:dyDescent="0.3">
      <c r="B702" t="s">
        <v>853</v>
      </c>
      <c r="C702" t="s">
        <v>120</v>
      </c>
      <c r="D702" s="2">
        <v>46</v>
      </c>
      <c r="E702" s="2" t="s">
        <v>1260</v>
      </c>
      <c r="F702" t="s">
        <v>10</v>
      </c>
      <c r="G702" t="s">
        <v>16</v>
      </c>
      <c r="H702" t="s">
        <v>1157</v>
      </c>
      <c r="I702" s="3">
        <v>43881</v>
      </c>
      <c r="J702" t="s">
        <v>21</v>
      </c>
      <c r="K702">
        <v>180</v>
      </c>
      <c r="L702" t="str">
        <f>_xlfn.XLOOKUP(healthcare_messy_data5[[#This Row],[Patient Id]],cleaned_medical!A702:A1701, cleaned_medical!B702:B1701)</f>
        <v>Lifestyle Modification</v>
      </c>
      <c r="M702" s="3">
        <f>_xlfn.XLOOKUP(healthcare_messy_data5[[#This Row],[Patient Id]],cleaned_medical!A702:A1701,cleaned_medical!C702:C1701)</f>
        <v>43881</v>
      </c>
      <c r="N702" t="str">
        <f>_xlfn.XLOOKUP(healthcare_messy_data5[[#This Row],[Patient Id]],cleaned_medical!A702:A1701, cleaned_medical!D702:D1701)</f>
        <v>Dr. Williams</v>
      </c>
      <c r="O702" s="7">
        <f>_xlfn.XLOOKUP(healthcare_messy_data5[[#This Row],[Patient Id]], cleaned_medical!A702:A1701, cleaned_medical!E702:E1701)</f>
        <v>85.37</v>
      </c>
      <c r="P702" t="s">
        <v>1202</v>
      </c>
      <c r="Q702" s="3">
        <v>43881</v>
      </c>
      <c r="R702" s="7">
        <v>293.68</v>
      </c>
      <c r="S702" t="s">
        <v>1197</v>
      </c>
      <c r="T702" s="5" t="s">
        <v>1200</v>
      </c>
    </row>
    <row r="703" spans="2:20" x14ac:dyDescent="0.3">
      <c r="B703" t="s">
        <v>854</v>
      </c>
      <c r="C703" t="s">
        <v>132</v>
      </c>
      <c r="D703" s="2">
        <v>46</v>
      </c>
      <c r="E703" s="2" t="s">
        <v>1260</v>
      </c>
      <c r="F703" t="s">
        <v>10</v>
      </c>
      <c r="G703" t="s">
        <v>16</v>
      </c>
      <c r="H703" t="s">
        <v>1154</v>
      </c>
      <c r="I703" s="3">
        <v>43195</v>
      </c>
      <c r="J703" t="s">
        <v>40</v>
      </c>
      <c r="K703">
        <v>146</v>
      </c>
      <c r="L703" t="str">
        <f>_xlfn.XLOOKUP(healthcare_messy_data5[[#This Row],[Patient Id]],cleaned_medical!A703:A1702, cleaned_medical!B703:B1702)</f>
        <v>Physiotherapy</v>
      </c>
      <c r="M703" s="3">
        <f>_xlfn.XLOOKUP(healthcare_messy_data5[[#This Row],[Patient Id]],cleaned_medical!A703:A1702,cleaned_medical!C703:C1702)</f>
        <v>43195</v>
      </c>
      <c r="N703" t="str">
        <f>_xlfn.XLOOKUP(healthcare_messy_data5[[#This Row],[Patient Id]],cleaned_medical!A703:A1702, cleaned_medical!D703:D1702)</f>
        <v>Dr. Johnson</v>
      </c>
      <c r="O703" s="7">
        <f>_xlfn.XLOOKUP(healthcare_messy_data5[[#This Row],[Patient Id]], cleaned_medical!A703:A1702, cleaned_medical!E703:E1702)</f>
        <v>27.5</v>
      </c>
      <c r="P703" t="s">
        <v>1193</v>
      </c>
      <c r="Q703" s="3">
        <v>43195</v>
      </c>
      <c r="R703" s="7">
        <v>149.5</v>
      </c>
      <c r="S703" t="s">
        <v>1195</v>
      </c>
      <c r="T703" s="5" t="s">
        <v>1194</v>
      </c>
    </row>
    <row r="704" spans="2:20" x14ac:dyDescent="0.3">
      <c r="B704" t="s">
        <v>855</v>
      </c>
      <c r="C704" t="s">
        <v>303</v>
      </c>
      <c r="D704" s="2">
        <v>25</v>
      </c>
      <c r="E704" s="2" t="s">
        <v>1259</v>
      </c>
      <c r="F704" t="s">
        <v>15</v>
      </c>
      <c r="G704" t="s">
        <v>27</v>
      </c>
      <c r="H704" t="s">
        <v>1155</v>
      </c>
      <c r="I704" s="3">
        <v>43195</v>
      </c>
      <c r="J704" t="s">
        <v>21</v>
      </c>
      <c r="K704">
        <v>146</v>
      </c>
      <c r="L704" t="str">
        <f>_xlfn.XLOOKUP(healthcare_messy_data5[[#This Row],[Patient Id]],cleaned_medical!A704:A1703, cleaned_medical!B704:B1703)</f>
        <v>Dietary Changes</v>
      </c>
      <c r="M704" s="3">
        <f>_xlfn.XLOOKUP(healthcare_messy_data5[[#This Row],[Patient Id]],cleaned_medical!A704:A1703,cleaned_medical!C704:C1703)</f>
        <v>43195</v>
      </c>
      <c r="N704" t="str">
        <f>_xlfn.XLOOKUP(healthcare_messy_data5[[#This Row],[Patient Id]],cleaned_medical!A704:A1703, cleaned_medical!D704:D1703)</f>
        <v>Dr. Brown</v>
      </c>
      <c r="O704" s="7">
        <f>_xlfn.XLOOKUP(healthcare_messy_data5[[#This Row],[Patient Id]], cleaned_medical!A704:A1703, cleaned_medical!E704:E1703)</f>
        <v>183.9</v>
      </c>
      <c r="P704" t="s">
        <v>1201</v>
      </c>
      <c r="Q704" s="3">
        <v>43195</v>
      </c>
      <c r="R704" s="7">
        <v>353.84</v>
      </c>
      <c r="S704" t="s">
        <v>1197</v>
      </c>
      <c r="T704" s="5" t="s">
        <v>1199</v>
      </c>
    </row>
    <row r="705" spans="2:20" x14ac:dyDescent="0.3">
      <c r="B705" t="s">
        <v>856</v>
      </c>
      <c r="C705" t="s">
        <v>132</v>
      </c>
      <c r="D705" s="2">
        <v>70</v>
      </c>
      <c r="E705" s="2" t="s">
        <v>1262</v>
      </c>
      <c r="F705" t="s">
        <v>15</v>
      </c>
      <c r="G705" t="s">
        <v>1272</v>
      </c>
      <c r="H705" t="s">
        <v>1154</v>
      </c>
      <c r="I705" s="3">
        <v>43800</v>
      </c>
      <c r="J705" t="s">
        <v>12</v>
      </c>
      <c r="K705">
        <v>160</v>
      </c>
      <c r="L705" t="str">
        <f>_xlfn.XLOOKUP(healthcare_messy_data5[[#This Row],[Patient Id]],cleaned_medical!A705:A1704, cleaned_medical!B705:B1704)</f>
        <v>Physiotherapy</v>
      </c>
      <c r="M705" s="3">
        <f>_xlfn.XLOOKUP(healthcare_messy_data5[[#This Row],[Patient Id]],cleaned_medical!A705:A1704,cleaned_medical!C705:C1704)</f>
        <v>43800</v>
      </c>
      <c r="N705" t="str">
        <f>_xlfn.XLOOKUP(healthcare_messy_data5[[#This Row],[Patient Id]],cleaned_medical!A705:A1704, cleaned_medical!D705:D1704)</f>
        <v>Dr. Brown</v>
      </c>
      <c r="O705" s="7">
        <f>_xlfn.XLOOKUP(healthcare_messy_data5[[#This Row],[Patient Id]], cleaned_medical!A705:A1704, cleaned_medical!E705:E1704)</f>
        <v>192.76</v>
      </c>
      <c r="P705" t="s">
        <v>1196</v>
      </c>
      <c r="Q705" s="3">
        <v>43800</v>
      </c>
      <c r="R705" s="7">
        <v>200.86</v>
      </c>
      <c r="S705" t="s">
        <v>1192</v>
      </c>
      <c r="T705" s="5" t="s">
        <v>1194</v>
      </c>
    </row>
    <row r="706" spans="2:20" x14ac:dyDescent="0.3">
      <c r="B706" t="s">
        <v>857</v>
      </c>
      <c r="C706" t="s">
        <v>303</v>
      </c>
      <c r="D706" s="2">
        <v>25</v>
      </c>
      <c r="E706" s="2" t="s">
        <v>1259</v>
      </c>
      <c r="F706" t="s">
        <v>10</v>
      </c>
      <c r="G706" t="s">
        <v>20</v>
      </c>
      <c r="H706" t="s">
        <v>1155</v>
      </c>
      <c r="I706" s="3">
        <v>43549</v>
      </c>
      <c r="J706" t="s">
        <v>40</v>
      </c>
      <c r="K706">
        <v>146</v>
      </c>
      <c r="L706" t="str">
        <f>_xlfn.XLOOKUP(healthcare_messy_data5[[#This Row],[Patient Id]],cleaned_medical!A706:A1705, cleaned_medical!B706:B1705)</f>
        <v>Medication</v>
      </c>
      <c r="M706" s="3">
        <f>_xlfn.XLOOKUP(healthcare_messy_data5[[#This Row],[Patient Id]],cleaned_medical!A706:A1705,cleaned_medical!C706:C1705)</f>
        <v>43549</v>
      </c>
      <c r="N706" t="str">
        <f>_xlfn.XLOOKUP(healthcare_messy_data5[[#This Row],[Patient Id]],cleaned_medical!A706:A1705, cleaned_medical!D706:D1705)</f>
        <v>Dr. Johnson</v>
      </c>
      <c r="O706" s="7">
        <f>_xlfn.XLOOKUP(healthcare_messy_data5[[#This Row],[Patient Id]], cleaned_medical!A706:A1705, cleaned_medical!E706:E1705)</f>
        <v>21.01</v>
      </c>
      <c r="P706" t="s">
        <v>1201</v>
      </c>
      <c r="Q706" s="3">
        <v>43549</v>
      </c>
      <c r="R706" s="7">
        <v>171.74</v>
      </c>
      <c r="S706" t="s">
        <v>1197</v>
      </c>
      <c r="T706" s="5" t="s">
        <v>1191</v>
      </c>
    </row>
    <row r="707" spans="2:20" x14ac:dyDescent="0.3">
      <c r="B707" t="s">
        <v>858</v>
      </c>
      <c r="C707" t="s">
        <v>303</v>
      </c>
      <c r="D707" s="2">
        <v>46</v>
      </c>
      <c r="E707" s="2" t="s">
        <v>1260</v>
      </c>
      <c r="F707" t="s">
        <v>15</v>
      </c>
      <c r="G707" t="s">
        <v>1272</v>
      </c>
      <c r="H707" t="s">
        <v>1156</v>
      </c>
      <c r="I707" s="3">
        <v>43549</v>
      </c>
      <c r="J707" t="s">
        <v>17</v>
      </c>
      <c r="K707">
        <v>160</v>
      </c>
      <c r="L707" t="str">
        <f>_xlfn.XLOOKUP(healthcare_messy_data5[[#This Row],[Patient Id]],cleaned_medical!A707:A1706, cleaned_medical!B707:B1706)</f>
        <v>Physiotherapy</v>
      </c>
      <c r="M707" s="3">
        <f>_xlfn.XLOOKUP(healthcare_messy_data5[[#This Row],[Patient Id]],cleaned_medical!A707:A1706,cleaned_medical!C707:C1706)</f>
        <v>43549</v>
      </c>
      <c r="N707" t="str">
        <f>_xlfn.XLOOKUP(healthcare_messy_data5[[#This Row],[Patient Id]],cleaned_medical!A707:A1706, cleaned_medical!D707:D1706)</f>
        <v>Dr. Patel</v>
      </c>
      <c r="O707" s="7">
        <f>_xlfn.XLOOKUP(healthcare_messy_data5[[#This Row],[Patient Id]], cleaned_medical!A707:A1706, cleaned_medical!E707:E1706)</f>
        <v>60.23</v>
      </c>
      <c r="P707" t="s">
        <v>1193</v>
      </c>
      <c r="Q707" s="3">
        <v>43549</v>
      </c>
      <c r="R707" s="7">
        <v>160.16999999999999</v>
      </c>
      <c r="S707" t="s">
        <v>1195</v>
      </c>
      <c r="T707" s="5" t="s">
        <v>1199</v>
      </c>
    </row>
    <row r="708" spans="2:20" x14ac:dyDescent="0.3">
      <c r="B708" t="s">
        <v>859</v>
      </c>
      <c r="C708" t="s">
        <v>303</v>
      </c>
      <c r="D708" s="2">
        <v>70</v>
      </c>
      <c r="E708" s="2" t="s">
        <v>1262</v>
      </c>
      <c r="F708" t="s">
        <v>15</v>
      </c>
      <c r="G708" t="s">
        <v>27</v>
      </c>
      <c r="H708" t="s">
        <v>1154</v>
      </c>
      <c r="I708" s="3">
        <v>43549</v>
      </c>
      <c r="J708" t="s">
        <v>1153</v>
      </c>
      <c r="K708">
        <v>200</v>
      </c>
      <c r="L708" t="str">
        <f>_xlfn.XLOOKUP(healthcare_messy_data5[[#This Row],[Patient Id]],cleaned_medical!A708:A1707, cleaned_medical!B708:B1707)</f>
        <v>Lifestyle Modification</v>
      </c>
      <c r="M708" s="3">
        <f>_xlfn.XLOOKUP(healthcare_messy_data5[[#This Row],[Patient Id]],cleaned_medical!A708:A1707,cleaned_medical!C708:C1707)</f>
        <v>43549</v>
      </c>
      <c r="N708" t="str">
        <f>_xlfn.XLOOKUP(healthcare_messy_data5[[#This Row],[Patient Id]],cleaned_medical!A708:A1707, cleaned_medical!D708:D1707)</f>
        <v>Dr. Smith</v>
      </c>
      <c r="O708" s="7">
        <f>_xlfn.XLOOKUP(healthcare_messy_data5[[#This Row],[Patient Id]], cleaned_medical!A708:A1707, cleaned_medical!E708:E1707)</f>
        <v>116.27</v>
      </c>
      <c r="P708" t="s">
        <v>1201</v>
      </c>
      <c r="Q708" s="3">
        <v>43549</v>
      </c>
      <c r="R708" s="7">
        <v>60.09</v>
      </c>
      <c r="S708" t="s">
        <v>1195</v>
      </c>
      <c r="T708" s="5" t="s">
        <v>1199</v>
      </c>
    </row>
    <row r="709" spans="2:20" x14ac:dyDescent="0.3">
      <c r="B709" t="s">
        <v>860</v>
      </c>
      <c r="C709" t="s">
        <v>130</v>
      </c>
      <c r="D709" s="2">
        <v>70</v>
      </c>
      <c r="E709" s="2" t="s">
        <v>1262</v>
      </c>
      <c r="F709" t="s">
        <v>10</v>
      </c>
      <c r="G709" t="s">
        <v>1272</v>
      </c>
      <c r="H709" t="s">
        <v>1272</v>
      </c>
      <c r="I709" s="3">
        <v>43195</v>
      </c>
      <c r="J709" t="s">
        <v>12</v>
      </c>
      <c r="K709">
        <v>146</v>
      </c>
      <c r="L709" t="str">
        <f>_xlfn.XLOOKUP(healthcare_messy_data5[[#This Row],[Patient Id]],cleaned_medical!A709:A1708, cleaned_medical!B709:B1708)</f>
        <v>Lifestyle Modification</v>
      </c>
      <c r="M709" s="3">
        <f>_xlfn.XLOOKUP(healthcare_messy_data5[[#This Row],[Patient Id]],cleaned_medical!A709:A1708,cleaned_medical!C709:C1708)</f>
        <v>43195</v>
      </c>
      <c r="N709" t="str">
        <f>_xlfn.XLOOKUP(healthcare_messy_data5[[#This Row],[Patient Id]],cleaned_medical!A709:A1708, cleaned_medical!D709:D1708)</f>
        <v>Dr. Lee</v>
      </c>
      <c r="O709" s="7">
        <f>_xlfn.XLOOKUP(healthcare_messy_data5[[#This Row],[Patient Id]], cleaned_medical!A709:A1708, cleaned_medical!E709:E1708)</f>
        <v>178.94</v>
      </c>
      <c r="P709" t="s">
        <v>1196</v>
      </c>
      <c r="Q709" s="3">
        <v>43195</v>
      </c>
      <c r="R709" s="7">
        <v>284.72000000000003</v>
      </c>
      <c r="S709" t="s">
        <v>1197</v>
      </c>
      <c r="T709" s="5" t="s">
        <v>1194</v>
      </c>
    </row>
    <row r="710" spans="2:20" x14ac:dyDescent="0.3">
      <c r="B710" t="s">
        <v>861</v>
      </c>
      <c r="C710" t="s">
        <v>303</v>
      </c>
      <c r="D710" s="2">
        <v>60</v>
      </c>
      <c r="E710" s="2" t="s">
        <v>1262</v>
      </c>
      <c r="F710" t="s">
        <v>15</v>
      </c>
      <c r="G710" t="s">
        <v>1272</v>
      </c>
      <c r="H710" t="s">
        <v>1156</v>
      </c>
      <c r="I710" s="3">
        <v>43800</v>
      </c>
      <c r="J710" t="s">
        <v>12</v>
      </c>
      <c r="K710">
        <v>200</v>
      </c>
      <c r="L710" t="str">
        <f>_xlfn.XLOOKUP(healthcare_messy_data5[[#This Row],[Patient Id]],cleaned_medical!A710:A1709, cleaned_medical!B710:B1709)</f>
        <v>Physiotherapy</v>
      </c>
      <c r="M710" s="3">
        <f>_xlfn.XLOOKUP(healthcare_messy_data5[[#This Row],[Patient Id]],cleaned_medical!A710:A1709,cleaned_medical!C710:C1709)</f>
        <v>43800</v>
      </c>
      <c r="N710" t="str">
        <f>_xlfn.XLOOKUP(healthcare_messy_data5[[#This Row],[Patient Id]],cleaned_medical!A710:A1709, cleaned_medical!D710:D1709)</f>
        <v>Dr. Smith</v>
      </c>
      <c r="O710" s="7">
        <f>_xlfn.XLOOKUP(healthcare_messy_data5[[#This Row],[Patient Id]], cleaned_medical!A710:A1709, cleaned_medical!E710:E1709)</f>
        <v>140.77000000000001</v>
      </c>
      <c r="P710" t="s">
        <v>1198</v>
      </c>
      <c r="Q710" s="3">
        <v>43800</v>
      </c>
      <c r="R710" s="7">
        <v>179.89</v>
      </c>
      <c r="S710" t="s">
        <v>1192</v>
      </c>
      <c r="T710" s="5" t="s">
        <v>1194</v>
      </c>
    </row>
    <row r="711" spans="2:20" x14ac:dyDescent="0.3">
      <c r="B711" t="s">
        <v>862</v>
      </c>
      <c r="C711" t="s">
        <v>126</v>
      </c>
      <c r="D711" s="2">
        <v>60</v>
      </c>
      <c r="E711" s="2" t="s">
        <v>1262</v>
      </c>
      <c r="F711" t="s">
        <v>15</v>
      </c>
      <c r="G711" t="s">
        <v>27</v>
      </c>
      <c r="H711" t="s">
        <v>1155</v>
      </c>
      <c r="I711" s="3">
        <v>43845</v>
      </c>
      <c r="J711" t="s">
        <v>12</v>
      </c>
      <c r="K711">
        <v>200</v>
      </c>
      <c r="L711" t="str">
        <f>_xlfn.XLOOKUP(healthcare_messy_data5[[#This Row],[Patient Id]],cleaned_medical!A711:A1710, cleaned_medical!B711:B1710)</f>
        <v>Dietary Changes</v>
      </c>
      <c r="M711" s="3">
        <f>_xlfn.XLOOKUP(healthcare_messy_data5[[#This Row],[Patient Id]],cleaned_medical!A711:A1710,cleaned_medical!C711:C1710)</f>
        <v>43845</v>
      </c>
      <c r="N711" t="str">
        <f>_xlfn.XLOOKUP(healthcare_messy_data5[[#This Row],[Patient Id]],cleaned_medical!A711:A1710, cleaned_medical!D711:D1710)</f>
        <v>Dr. Brown</v>
      </c>
      <c r="O711" s="7">
        <f>_xlfn.XLOOKUP(healthcare_messy_data5[[#This Row],[Patient Id]], cleaned_medical!A711:A1710, cleaned_medical!E711:E1710)</f>
        <v>73.13</v>
      </c>
      <c r="P711" t="s">
        <v>1196</v>
      </c>
      <c r="Q711" s="3">
        <v>43845</v>
      </c>
      <c r="R711" s="7">
        <v>370.07</v>
      </c>
      <c r="S711" t="s">
        <v>1192</v>
      </c>
      <c r="T711" s="5" t="s">
        <v>1191</v>
      </c>
    </row>
    <row r="712" spans="2:20" x14ac:dyDescent="0.3">
      <c r="B712" t="s">
        <v>863</v>
      </c>
      <c r="C712" t="s">
        <v>134</v>
      </c>
      <c r="D712" s="2">
        <v>40</v>
      </c>
      <c r="E712" s="2" t="s">
        <v>1260</v>
      </c>
      <c r="F712" t="s">
        <v>15</v>
      </c>
      <c r="G712" t="s">
        <v>16</v>
      </c>
      <c r="H712" t="s">
        <v>1156</v>
      </c>
      <c r="I712" s="3">
        <v>43881</v>
      </c>
      <c r="J712" t="s">
        <v>40</v>
      </c>
      <c r="K712">
        <v>146</v>
      </c>
      <c r="L712" t="str">
        <f>_xlfn.XLOOKUP(healthcare_messy_data5[[#This Row],[Patient Id]],cleaned_medical!A712:A1711, cleaned_medical!B712:B1711)</f>
        <v>Therapy sessions</v>
      </c>
      <c r="M712" s="3">
        <f>_xlfn.XLOOKUP(healthcare_messy_data5[[#This Row],[Patient Id]],cleaned_medical!A712:A1711,cleaned_medical!C712:C1711)</f>
        <v>43881</v>
      </c>
      <c r="N712" t="str">
        <f>_xlfn.XLOOKUP(healthcare_messy_data5[[#This Row],[Patient Id]],cleaned_medical!A712:A1711, cleaned_medical!D712:D1711)</f>
        <v>Dr. Evans</v>
      </c>
      <c r="O712" s="7">
        <f>_xlfn.XLOOKUP(healthcare_messy_data5[[#This Row],[Patient Id]], cleaned_medical!A712:A1711, cleaned_medical!E712:E1711)</f>
        <v>190.49</v>
      </c>
      <c r="P712" t="s">
        <v>1208</v>
      </c>
      <c r="Q712" s="3">
        <v>43881</v>
      </c>
      <c r="R712" s="7">
        <v>120</v>
      </c>
      <c r="S712" t="s">
        <v>1192</v>
      </c>
      <c r="T712" s="5" t="s">
        <v>1207</v>
      </c>
    </row>
    <row r="713" spans="2:20" x14ac:dyDescent="0.3">
      <c r="B713" t="s">
        <v>864</v>
      </c>
      <c r="C713" t="s">
        <v>132</v>
      </c>
      <c r="D713" s="2">
        <v>35</v>
      </c>
      <c r="E713" s="2" t="s">
        <v>1261</v>
      </c>
      <c r="F713" t="s">
        <v>15</v>
      </c>
      <c r="G713" t="s">
        <v>20</v>
      </c>
      <c r="H713" t="s">
        <v>1154</v>
      </c>
      <c r="I713" s="3">
        <v>43845</v>
      </c>
      <c r="J713" t="s">
        <v>17</v>
      </c>
      <c r="K713">
        <v>200</v>
      </c>
      <c r="L713" t="str">
        <f>_xlfn.XLOOKUP(healthcare_messy_data5[[#This Row],[Patient Id]],cleaned_medical!A713:A1712, cleaned_medical!B713:B1712)</f>
        <v>Lifestyle Modification</v>
      </c>
      <c r="M713" s="3">
        <f>_xlfn.XLOOKUP(healthcare_messy_data5[[#This Row],[Patient Id]],cleaned_medical!A713:A1712,cleaned_medical!C713:C1712)</f>
        <v>43845</v>
      </c>
      <c r="N713" t="str">
        <f>_xlfn.XLOOKUP(healthcare_messy_data5[[#This Row],[Patient Id]],cleaned_medical!A713:A1712, cleaned_medical!D713:D1712)</f>
        <v>Dr. Smith</v>
      </c>
      <c r="O713" s="7">
        <f>_xlfn.XLOOKUP(healthcare_messy_data5[[#This Row],[Patient Id]], cleaned_medical!A713:A1712, cleaned_medical!E713:E1712)</f>
        <v>13.81</v>
      </c>
      <c r="P713" t="s">
        <v>1201</v>
      </c>
      <c r="Q713" s="3">
        <v>43845</v>
      </c>
      <c r="R713" s="7">
        <v>371.47</v>
      </c>
      <c r="S713" t="s">
        <v>1197</v>
      </c>
      <c r="T713" s="5" t="s">
        <v>1199</v>
      </c>
    </row>
    <row r="714" spans="2:20" x14ac:dyDescent="0.3">
      <c r="B714" t="s">
        <v>865</v>
      </c>
      <c r="C714" t="s">
        <v>9</v>
      </c>
      <c r="D714" s="2">
        <v>60</v>
      </c>
      <c r="E714" s="2" t="s">
        <v>1262</v>
      </c>
      <c r="F714" t="s">
        <v>15</v>
      </c>
      <c r="G714" t="s">
        <v>27</v>
      </c>
      <c r="H714" t="s">
        <v>1157</v>
      </c>
      <c r="I714" s="3">
        <v>43195</v>
      </c>
      <c r="J714" t="s">
        <v>21</v>
      </c>
      <c r="K714">
        <v>146</v>
      </c>
      <c r="L714" t="str">
        <f>_xlfn.XLOOKUP(healthcare_messy_data5[[#This Row],[Patient Id]],cleaned_medical!A714:A1713, cleaned_medical!B714:B1713)</f>
        <v>Physiotherapy</v>
      </c>
      <c r="M714" s="3">
        <f>_xlfn.XLOOKUP(healthcare_messy_data5[[#This Row],[Patient Id]],cleaned_medical!A714:A1713,cleaned_medical!C714:C1713)</f>
        <v>43195</v>
      </c>
      <c r="N714" t="str">
        <f>_xlfn.XLOOKUP(healthcare_messy_data5[[#This Row],[Patient Id]],cleaned_medical!A714:A1713, cleaned_medical!D714:D1713)</f>
        <v>Dr. Lee</v>
      </c>
      <c r="O714" s="7">
        <f>_xlfn.XLOOKUP(healthcare_messy_data5[[#This Row],[Patient Id]], cleaned_medical!A714:A1713, cleaned_medical!E714:E1713)</f>
        <v>26.34</v>
      </c>
      <c r="P714" t="s">
        <v>1202</v>
      </c>
      <c r="Q714" s="3">
        <v>43195</v>
      </c>
      <c r="R714" s="7">
        <v>469.9</v>
      </c>
      <c r="S714" t="s">
        <v>1197</v>
      </c>
      <c r="T714" s="5" t="s">
        <v>1200</v>
      </c>
    </row>
    <row r="715" spans="2:20" x14ac:dyDescent="0.3">
      <c r="B715" t="s">
        <v>866</v>
      </c>
      <c r="C715" t="s">
        <v>122</v>
      </c>
      <c r="D715" s="2">
        <v>25</v>
      </c>
      <c r="E715" s="2" t="s">
        <v>1259</v>
      </c>
      <c r="F715" t="s">
        <v>15</v>
      </c>
      <c r="G715" t="s">
        <v>11</v>
      </c>
      <c r="H715" t="s">
        <v>1157</v>
      </c>
      <c r="I715" s="3">
        <v>43549</v>
      </c>
      <c r="J715" t="s">
        <v>17</v>
      </c>
      <c r="K715">
        <v>146</v>
      </c>
      <c r="L715" t="str">
        <f>_xlfn.XLOOKUP(healthcare_messy_data5[[#This Row],[Patient Id]],cleaned_medical!A715:A1714, cleaned_medical!B715:B1714)</f>
        <v>Dietary Changes</v>
      </c>
      <c r="M715" s="3">
        <f>_xlfn.XLOOKUP(healthcare_messy_data5[[#This Row],[Patient Id]],cleaned_medical!A715:A1714,cleaned_medical!C715:C1714)</f>
        <v>43549</v>
      </c>
      <c r="N715" t="str">
        <f>_xlfn.XLOOKUP(healthcare_messy_data5[[#This Row],[Patient Id]],cleaned_medical!A715:A1714, cleaned_medical!D715:D1714)</f>
        <v>Dr. Lee</v>
      </c>
      <c r="O715" s="7">
        <f>_xlfn.XLOOKUP(healthcare_messy_data5[[#This Row],[Patient Id]], cleaned_medical!A715:A1714, cleaned_medical!E715:E1714)</f>
        <v>83.83</v>
      </c>
      <c r="P715" t="s">
        <v>1198</v>
      </c>
      <c r="Q715" s="3">
        <v>43549</v>
      </c>
      <c r="R715" s="7">
        <v>90.24</v>
      </c>
      <c r="S715" t="s">
        <v>1197</v>
      </c>
      <c r="T715" s="5" t="s">
        <v>1200</v>
      </c>
    </row>
    <row r="716" spans="2:20" x14ac:dyDescent="0.3">
      <c r="B716" t="s">
        <v>867</v>
      </c>
      <c r="C716" t="s">
        <v>120</v>
      </c>
      <c r="D716" s="2">
        <v>60</v>
      </c>
      <c r="E716" s="2" t="s">
        <v>1262</v>
      </c>
      <c r="F716" t="s">
        <v>15</v>
      </c>
      <c r="G716" t="s">
        <v>16</v>
      </c>
      <c r="H716" t="s">
        <v>1155</v>
      </c>
      <c r="I716" s="3">
        <v>43881</v>
      </c>
      <c r="J716" t="s">
        <v>40</v>
      </c>
      <c r="K716">
        <v>146</v>
      </c>
      <c r="L716" t="str">
        <f>_xlfn.XLOOKUP(healthcare_messy_data5[[#This Row],[Patient Id]],cleaned_medical!A716:A1715, cleaned_medical!B716:B1715)</f>
        <v>Medication</v>
      </c>
      <c r="M716" s="3">
        <f>_xlfn.XLOOKUP(healthcare_messy_data5[[#This Row],[Patient Id]],cleaned_medical!A716:A1715,cleaned_medical!C716:C1715)</f>
        <v>43881</v>
      </c>
      <c r="N716" t="str">
        <f>_xlfn.XLOOKUP(healthcare_messy_data5[[#This Row],[Patient Id]],cleaned_medical!A716:A1715, cleaned_medical!D716:D1715)</f>
        <v>Dr. Patel</v>
      </c>
      <c r="O716" s="7">
        <f>_xlfn.XLOOKUP(healthcare_messy_data5[[#This Row],[Patient Id]], cleaned_medical!A716:A1715, cleaned_medical!E716:E1715)</f>
        <v>15.01</v>
      </c>
      <c r="P716" t="s">
        <v>1198</v>
      </c>
      <c r="Q716" s="3">
        <v>43881</v>
      </c>
      <c r="R716" s="7">
        <v>349.41</v>
      </c>
      <c r="S716" t="s">
        <v>1192</v>
      </c>
      <c r="T716" s="5" t="s">
        <v>1200</v>
      </c>
    </row>
    <row r="717" spans="2:20" x14ac:dyDescent="0.3">
      <c r="B717" t="s">
        <v>868</v>
      </c>
      <c r="C717" t="s">
        <v>299</v>
      </c>
      <c r="D717" s="2">
        <v>40</v>
      </c>
      <c r="E717" s="2" t="s">
        <v>1260</v>
      </c>
      <c r="F717" t="s">
        <v>15</v>
      </c>
      <c r="G717" t="s">
        <v>11</v>
      </c>
      <c r="H717" t="s">
        <v>1155</v>
      </c>
      <c r="I717" s="3">
        <v>43195</v>
      </c>
      <c r="J717" t="s">
        <v>12</v>
      </c>
      <c r="K717">
        <v>180</v>
      </c>
      <c r="L717" t="str">
        <f>_xlfn.XLOOKUP(healthcare_messy_data5[[#This Row],[Patient Id]],cleaned_medical!A717:A1716, cleaned_medical!B717:B1716)</f>
        <v>Dietary Changes</v>
      </c>
      <c r="M717" s="3">
        <f>_xlfn.XLOOKUP(healthcare_messy_data5[[#This Row],[Patient Id]],cleaned_medical!A717:A1716,cleaned_medical!C717:C1716)</f>
        <v>43195</v>
      </c>
      <c r="N717" t="str">
        <f>_xlfn.XLOOKUP(healthcare_messy_data5[[#This Row],[Patient Id]],cleaned_medical!A717:A1716, cleaned_medical!D717:D1716)</f>
        <v>Dr. Patel</v>
      </c>
      <c r="O717" s="7">
        <f>_xlfn.XLOOKUP(healthcare_messy_data5[[#This Row],[Patient Id]], cleaned_medical!A717:A1716, cleaned_medical!E717:E1716)</f>
        <v>156.32</v>
      </c>
      <c r="P717" t="s">
        <v>1202</v>
      </c>
      <c r="Q717" s="3">
        <v>43195</v>
      </c>
      <c r="R717" s="7">
        <v>391.3</v>
      </c>
      <c r="S717" t="s">
        <v>1197</v>
      </c>
      <c r="T717" s="5" t="s">
        <v>1194</v>
      </c>
    </row>
    <row r="718" spans="2:20" x14ac:dyDescent="0.3">
      <c r="B718" t="s">
        <v>869</v>
      </c>
      <c r="C718" t="s">
        <v>130</v>
      </c>
      <c r="D718" s="2">
        <v>70</v>
      </c>
      <c r="E718" s="2" t="s">
        <v>1262</v>
      </c>
      <c r="F718" t="s">
        <v>15</v>
      </c>
      <c r="G718" t="s">
        <v>16</v>
      </c>
      <c r="H718" t="s">
        <v>1157</v>
      </c>
      <c r="I718" s="3">
        <v>43195</v>
      </c>
      <c r="J718" t="s">
        <v>1153</v>
      </c>
      <c r="K718">
        <v>200</v>
      </c>
      <c r="L718" t="str">
        <f>_xlfn.XLOOKUP(healthcare_messy_data5[[#This Row],[Patient Id]],cleaned_medical!A718:A1717, cleaned_medical!B718:B1717)</f>
        <v>Lifestyle Modification</v>
      </c>
      <c r="M718" s="3">
        <f>_xlfn.XLOOKUP(healthcare_messy_data5[[#This Row],[Patient Id]],cleaned_medical!A718:A1717,cleaned_medical!C718:C1717)</f>
        <v>43195</v>
      </c>
      <c r="N718" t="str">
        <f>_xlfn.XLOOKUP(healthcare_messy_data5[[#This Row],[Patient Id]],cleaned_medical!A718:A1717, cleaned_medical!D718:D1717)</f>
        <v>Dr. Williams</v>
      </c>
      <c r="O718" s="7">
        <f>_xlfn.XLOOKUP(healthcare_messy_data5[[#This Row],[Patient Id]], cleaned_medical!A718:A1717, cleaned_medical!E718:E1717)</f>
        <v>169.62</v>
      </c>
      <c r="P718" t="s">
        <v>1198</v>
      </c>
      <c r="Q718" s="3">
        <v>43195</v>
      </c>
      <c r="R718" s="7">
        <v>422.85</v>
      </c>
      <c r="S718" t="s">
        <v>1197</v>
      </c>
      <c r="T718" s="5" t="s">
        <v>1191</v>
      </c>
    </row>
    <row r="719" spans="2:20" x14ac:dyDescent="0.3">
      <c r="B719" t="s">
        <v>870</v>
      </c>
      <c r="C719" t="s">
        <v>9</v>
      </c>
      <c r="D719" s="2">
        <v>40</v>
      </c>
      <c r="E719" s="2" t="s">
        <v>1260</v>
      </c>
      <c r="F719" t="s">
        <v>10</v>
      </c>
      <c r="G719" t="s">
        <v>20</v>
      </c>
      <c r="H719" t="s">
        <v>1155</v>
      </c>
      <c r="I719" s="3">
        <v>43195</v>
      </c>
      <c r="J719" t="s">
        <v>12</v>
      </c>
      <c r="K719">
        <v>220</v>
      </c>
      <c r="L719" t="str">
        <f>_xlfn.XLOOKUP(healthcare_messy_data5[[#This Row],[Patient Id]],cleaned_medical!A719:A1718, cleaned_medical!B719:B1718)</f>
        <v>Lifestyle Modification</v>
      </c>
      <c r="M719" s="3">
        <f>_xlfn.XLOOKUP(healthcare_messy_data5[[#This Row],[Patient Id]],cleaned_medical!A719:A1718,cleaned_medical!C719:C1718)</f>
        <v>43195</v>
      </c>
      <c r="N719" t="str">
        <f>_xlfn.XLOOKUP(healthcare_messy_data5[[#This Row],[Patient Id]],cleaned_medical!A719:A1718, cleaned_medical!D719:D1718)</f>
        <v>Dr. Williams</v>
      </c>
      <c r="O719" s="7">
        <f>_xlfn.XLOOKUP(healthcare_messy_data5[[#This Row],[Patient Id]], cleaned_medical!A719:A1718, cleaned_medical!E719:E1718)</f>
        <v>114.76</v>
      </c>
      <c r="P719" t="s">
        <v>1196</v>
      </c>
      <c r="Q719" s="3">
        <v>43195</v>
      </c>
      <c r="R719" s="7">
        <v>314.94</v>
      </c>
      <c r="S719" t="s">
        <v>1192</v>
      </c>
      <c r="T719" s="5" t="s">
        <v>1199</v>
      </c>
    </row>
    <row r="720" spans="2:20" x14ac:dyDescent="0.3">
      <c r="B720" t="s">
        <v>871</v>
      </c>
      <c r="C720" t="s">
        <v>124</v>
      </c>
      <c r="D720" s="2">
        <v>70</v>
      </c>
      <c r="E720" s="2" t="s">
        <v>1262</v>
      </c>
      <c r="F720" t="s">
        <v>15</v>
      </c>
      <c r="G720" t="s">
        <v>20</v>
      </c>
      <c r="H720" t="s">
        <v>1156</v>
      </c>
      <c r="I720" s="3">
        <v>43881</v>
      </c>
      <c r="J720" t="s">
        <v>21</v>
      </c>
      <c r="K720">
        <v>146</v>
      </c>
      <c r="L720" t="str">
        <f>_xlfn.XLOOKUP(healthcare_messy_data5[[#This Row],[Patient Id]],cleaned_medical!A720:A1719, cleaned_medical!B720:B1719)</f>
        <v>Counseling</v>
      </c>
      <c r="M720" s="3">
        <f>_xlfn.XLOOKUP(healthcare_messy_data5[[#This Row],[Patient Id]],cleaned_medical!A720:A1719,cleaned_medical!C720:C1719)</f>
        <v>43881</v>
      </c>
      <c r="N720" t="str">
        <f>_xlfn.XLOOKUP(healthcare_messy_data5[[#This Row],[Patient Id]],cleaned_medical!A720:A1719, cleaned_medical!D720:D1719)</f>
        <v>Dr. Smith</v>
      </c>
      <c r="O720" s="7">
        <f>_xlfn.XLOOKUP(healthcare_messy_data5[[#This Row],[Patient Id]], cleaned_medical!A720:A1719, cleaned_medical!E720:E1719)</f>
        <v>128.72999999999999</v>
      </c>
      <c r="P720" t="s">
        <v>1202</v>
      </c>
      <c r="Q720" s="3">
        <v>43881</v>
      </c>
      <c r="R720" s="7">
        <v>58.8</v>
      </c>
      <c r="S720" t="s">
        <v>1195</v>
      </c>
      <c r="T720" s="5" t="s">
        <v>1191</v>
      </c>
    </row>
    <row r="721" spans="2:20" x14ac:dyDescent="0.3">
      <c r="B721" t="s">
        <v>872</v>
      </c>
      <c r="C721" t="s">
        <v>126</v>
      </c>
      <c r="D721" s="2">
        <v>70</v>
      </c>
      <c r="E721" s="2" t="s">
        <v>1262</v>
      </c>
      <c r="F721" t="s">
        <v>15</v>
      </c>
      <c r="G721" t="s">
        <v>1272</v>
      </c>
      <c r="H721" t="s">
        <v>1272</v>
      </c>
      <c r="I721" s="3">
        <v>43881</v>
      </c>
      <c r="J721" t="s">
        <v>1153</v>
      </c>
      <c r="K721">
        <v>200</v>
      </c>
      <c r="L721" t="str">
        <f>_xlfn.XLOOKUP(healthcare_messy_data5[[#This Row],[Patient Id]],cleaned_medical!A721:A1720, cleaned_medical!B721:B1720)</f>
        <v>Surgery</v>
      </c>
      <c r="M721" s="3">
        <f>_xlfn.XLOOKUP(healthcare_messy_data5[[#This Row],[Patient Id]],cleaned_medical!A721:A1720,cleaned_medical!C721:C1720)</f>
        <v>43881</v>
      </c>
      <c r="N721" t="str">
        <f>_xlfn.XLOOKUP(healthcare_messy_data5[[#This Row],[Patient Id]],cleaned_medical!A721:A1720, cleaned_medical!D721:D1720)</f>
        <v>Dr. Williams</v>
      </c>
      <c r="O721" s="7">
        <f>_xlfn.XLOOKUP(healthcare_messy_data5[[#This Row],[Patient Id]], cleaned_medical!A721:A1720, cleaned_medical!E721:E1720)</f>
        <v>156.58000000000001</v>
      </c>
      <c r="P721" t="s">
        <v>1202</v>
      </c>
      <c r="Q721" s="3">
        <v>43881</v>
      </c>
      <c r="R721" s="7">
        <v>244.88</v>
      </c>
      <c r="S721" t="s">
        <v>1195</v>
      </c>
      <c r="T721" s="5" t="s">
        <v>1194</v>
      </c>
    </row>
    <row r="722" spans="2:20" x14ac:dyDescent="0.3">
      <c r="B722" t="s">
        <v>873</v>
      </c>
      <c r="C722" t="s">
        <v>299</v>
      </c>
      <c r="D722" s="2">
        <v>35</v>
      </c>
      <c r="E722" s="2" t="s">
        <v>1261</v>
      </c>
      <c r="F722" t="s">
        <v>15</v>
      </c>
      <c r="G722" t="s">
        <v>11</v>
      </c>
      <c r="H722" t="s">
        <v>1272</v>
      </c>
      <c r="I722" s="3">
        <v>43800</v>
      </c>
      <c r="J722" t="s">
        <v>12</v>
      </c>
      <c r="K722">
        <v>160</v>
      </c>
      <c r="L722" t="str">
        <f>_xlfn.XLOOKUP(healthcare_messy_data5[[#This Row],[Patient Id]],cleaned_medical!A722:A1721, cleaned_medical!B722:B1721)</f>
        <v>Medication</v>
      </c>
      <c r="M722" s="3">
        <f>_xlfn.XLOOKUP(healthcare_messy_data5[[#This Row],[Patient Id]],cleaned_medical!A722:A1721,cleaned_medical!C722:C1721)</f>
        <v>43800</v>
      </c>
      <c r="N722" t="str">
        <f>_xlfn.XLOOKUP(healthcare_messy_data5[[#This Row],[Patient Id]],cleaned_medical!A722:A1721, cleaned_medical!D722:D1721)</f>
        <v>Dr. Lee</v>
      </c>
      <c r="O722" s="7">
        <f>_xlfn.XLOOKUP(healthcare_messy_data5[[#This Row],[Patient Id]], cleaned_medical!A722:A1721, cleaned_medical!E722:E1721)</f>
        <v>120.65</v>
      </c>
      <c r="P722" t="s">
        <v>1201</v>
      </c>
      <c r="Q722" s="3">
        <v>43800</v>
      </c>
      <c r="R722" s="7">
        <v>460.84</v>
      </c>
      <c r="S722" t="s">
        <v>1197</v>
      </c>
      <c r="T722" s="5" t="s">
        <v>1191</v>
      </c>
    </row>
    <row r="723" spans="2:20" x14ac:dyDescent="0.3">
      <c r="B723" t="s">
        <v>874</v>
      </c>
      <c r="C723" t="s">
        <v>122</v>
      </c>
      <c r="D723" s="2">
        <v>60</v>
      </c>
      <c r="E723" s="2" t="s">
        <v>1262</v>
      </c>
      <c r="F723" t="s">
        <v>15</v>
      </c>
      <c r="G723" t="s">
        <v>16</v>
      </c>
      <c r="H723" t="s">
        <v>1156</v>
      </c>
      <c r="I723" s="3">
        <v>43800</v>
      </c>
      <c r="J723" t="s">
        <v>1153</v>
      </c>
      <c r="K723">
        <v>146</v>
      </c>
      <c r="L723" t="str">
        <f>_xlfn.XLOOKUP(healthcare_messy_data5[[#This Row],[Patient Id]],cleaned_medical!A723:A1722, cleaned_medical!B723:B1722)</f>
        <v>Surgery</v>
      </c>
      <c r="M723" s="3">
        <f>_xlfn.XLOOKUP(healthcare_messy_data5[[#This Row],[Patient Id]],cleaned_medical!A723:A1722,cleaned_medical!C723:C1722)</f>
        <v>43800</v>
      </c>
      <c r="N723" t="str">
        <f>_xlfn.XLOOKUP(healthcare_messy_data5[[#This Row],[Patient Id]],cleaned_medical!A723:A1722, cleaned_medical!D723:D1722)</f>
        <v>Dr. Smith</v>
      </c>
      <c r="O723" s="7">
        <f>_xlfn.XLOOKUP(healthcare_messy_data5[[#This Row],[Patient Id]], cleaned_medical!A723:A1722, cleaned_medical!E723:E1722)</f>
        <v>87.92</v>
      </c>
      <c r="P723" t="s">
        <v>1193</v>
      </c>
      <c r="Q723" s="3">
        <v>43800</v>
      </c>
      <c r="R723" s="7">
        <v>413.22</v>
      </c>
      <c r="S723" t="s">
        <v>1192</v>
      </c>
      <c r="T723" s="5" t="s">
        <v>1199</v>
      </c>
    </row>
    <row r="724" spans="2:20" x14ac:dyDescent="0.3">
      <c r="B724" t="s">
        <v>875</v>
      </c>
      <c r="C724" t="s">
        <v>9</v>
      </c>
      <c r="D724" s="2">
        <v>25</v>
      </c>
      <c r="E724" s="2" t="s">
        <v>1259</v>
      </c>
      <c r="F724" t="s">
        <v>10</v>
      </c>
      <c r="G724" t="s">
        <v>20</v>
      </c>
      <c r="H724" t="s">
        <v>1272</v>
      </c>
      <c r="I724" s="3">
        <v>43845</v>
      </c>
      <c r="J724" t="s">
        <v>17</v>
      </c>
      <c r="K724">
        <v>146</v>
      </c>
      <c r="L724" t="str">
        <f>_xlfn.XLOOKUP(healthcare_messy_data5[[#This Row],[Patient Id]],cleaned_medical!A724:A1723, cleaned_medical!B724:B1723)</f>
        <v>Dietary Changes</v>
      </c>
      <c r="M724" s="3">
        <f>_xlfn.XLOOKUP(healthcare_messy_data5[[#This Row],[Patient Id]],cleaned_medical!A724:A1723,cleaned_medical!C724:C1723)</f>
        <v>43845</v>
      </c>
      <c r="N724" t="str">
        <f>_xlfn.XLOOKUP(healthcare_messy_data5[[#This Row],[Patient Id]],cleaned_medical!A724:A1723, cleaned_medical!D724:D1723)</f>
        <v>Dr. Patel</v>
      </c>
      <c r="O724" s="7">
        <f>_xlfn.XLOOKUP(healthcare_messy_data5[[#This Row],[Patient Id]], cleaned_medical!A724:A1723, cleaned_medical!E724:E1723)</f>
        <v>80.91</v>
      </c>
      <c r="P724" t="s">
        <v>1202</v>
      </c>
      <c r="Q724" s="3">
        <v>43845</v>
      </c>
      <c r="R724" s="7">
        <v>401.31</v>
      </c>
      <c r="S724" t="s">
        <v>1195</v>
      </c>
      <c r="T724" s="5" t="s">
        <v>1191</v>
      </c>
    </row>
    <row r="725" spans="2:20" x14ac:dyDescent="0.3">
      <c r="B725" t="s">
        <v>876</v>
      </c>
      <c r="C725" t="s">
        <v>299</v>
      </c>
      <c r="D725" s="2">
        <v>25</v>
      </c>
      <c r="E725" s="2" t="s">
        <v>1259</v>
      </c>
      <c r="F725" t="s">
        <v>15</v>
      </c>
      <c r="G725" t="s">
        <v>27</v>
      </c>
      <c r="H725" t="s">
        <v>1154</v>
      </c>
      <c r="I725" s="3">
        <v>43881</v>
      </c>
      <c r="J725" t="s">
        <v>40</v>
      </c>
      <c r="K725">
        <v>220</v>
      </c>
      <c r="L725" t="str">
        <f>_xlfn.XLOOKUP(healthcare_messy_data5[[#This Row],[Patient Id]],cleaned_medical!A725:A1724, cleaned_medical!B725:B1724)</f>
        <v>Physiotherapy</v>
      </c>
      <c r="M725" s="3">
        <f>_xlfn.XLOOKUP(healthcare_messy_data5[[#This Row],[Patient Id]],cleaned_medical!A725:A1724,cleaned_medical!C725:C1724)</f>
        <v>43881</v>
      </c>
      <c r="N725" t="str">
        <f>_xlfn.XLOOKUP(healthcare_messy_data5[[#This Row],[Patient Id]],cleaned_medical!A725:A1724, cleaned_medical!D725:D1724)</f>
        <v>Dr. Brown</v>
      </c>
      <c r="O725" s="7">
        <f>_xlfn.XLOOKUP(healthcare_messy_data5[[#This Row],[Patient Id]], cleaned_medical!A725:A1724, cleaned_medical!E725:E1724)</f>
        <v>14.43</v>
      </c>
      <c r="P725" t="s">
        <v>1201</v>
      </c>
      <c r="Q725" s="3">
        <v>43881</v>
      </c>
      <c r="R725" s="7">
        <v>69.17</v>
      </c>
      <c r="S725" t="s">
        <v>1195</v>
      </c>
      <c r="T725" s="5" t="s">
        <v>1200</v>
      </c>
    </row>
    <row r="726" spans="2:20" x14ac:dyDescent="0.3">
      <c r="B726" t="s">
        <v>877</v>
      </c>
      <c r="C726" t="s">
        <v>9</v>
      </c>
      <c r="D726" s="2">
        <v>46</v>
      </c>
      <c r="E726" s="2" t="s">
        <v>1260</v>
      </c>
      <c r="F726" t="s">
        <v>15</v>
      </c>
      <c r="G726" t="s">
        <v>20</v>
      </c>
      <c r="H726" t="s">
        <v>1156</v>
      </c>
      <c r="I726" s="3">
        <v>43881</v>
      </c>
      <c r="J726" t="s">
        <v>12</v>
      </c>
      <c r="K726">
        <v>180</v>
      </c>
      <c r="L726" t="str">
        <f>_xlfn.XLOOKUP(healthcare_messy_data5[[#This Row],[Patient Id]],cleaned_medical!A726:A1725, cleaned_medical!B726:B1725)</f>
        <v>Surgery</v>
      </c>
      <c r="M726" s="3">
        <f>_xlfn.XLOOKUP(healthcare_messy_data5[[#This Row],[Patient Id]],cleaned_medical!A726:A1725,cleaned_medical!C726:C1725)</f>
        <v>43881</v>
      </c>
      <c r="N726" t="str">
        <f>_xlfn.XLOOKUP(healthcare_messy_data5[[#This Row],[Patient Id]],cleaned_medical!A726:A1725, cleaned_medical!D726:D1725)</f>
        <v>Dr. Johnson</v>
      </c>
      <c r="O726" s="7">
        <f>_xlfn.XLOOKUP(healthcare_messy_data5[[#This Row],[Patient Id]], cleaned_medical!A726:A1725, cleaned_medical!E726:E1725)</f>
        <v>155.94</v>
      </c>
      <c r="P726" t="s">
        <v>1196</v>
      </c>
      <c r="Q726" s="3">
        <v>43881</v>
      </c>
      <c r="R726" s="7">
        <v>161.94</v>
      </c>
      <c r="S726" t="s">
        <v>1197</v>
      </c>
      <c r="T726" s="5" t="s">
        <v>1194</v>
      </c>
    </row>
    <row r="727" spans="2:20" x14ac:dyDescent="0.3">
      <c r="B727" t="s">
        <v>878</v>
      </c>
      <c r="C727" t="s">
        <v>126</v>
      </c>
      <c r="D727" s="2">
        <v>70</v>
      </c>
      <c r="E727" s="2" t="s">
        <v>1262</v>
      </c>
      <c r="F727" t="s">
        <v>15</v>
      </c>
      <c r="G727" t="s">
        <v>27</v>
      </c>
      <c r="H727" t="s">
        <v>1155</v>
      </c>
      <c r="I727" s="3">
        <v>43881</v>
      </c>
      <c r="J727" t="s">
        <v>21</v>
      </c>
      <c r="K727">
        <v>180</v>
      </c>
      <c r="L727" t="str">
        <f>_xlfn.XLOOKUP(healthcare_messy_data5[[#This Row],[Patient Id]],cleaned_medical!A727:A1726, cleaned_medical!B727:B1726)</f>
        <v>Physiotherapy</v>
      </c>
      <c r="M727" s="3">
        <f>_xlfn.XLOOKUP(healthcare_messy_data5[[#This Row],[Patient Id]],cleaned_medical!A727:A1726,cleaned_medical!C727:C1726)</f>
        <v>43881</v>
      </c>
      <c r="N727" t="str">
        <f>_xlfn.XLOOKUP(healthcare_messy_data5[[#This Row],[Patient Id]],cleaned_medical!A727:A1726, cleaned_medical!D727:D1726)</f>
        <v>Dr. Williams</v>
      </c>
      <c r="O727" s="7">
        <f>_xlfn.XLOOKUP(healthcare_messy_data5[[#This Row],[Patient Id]], cleaned_medical!A727:A1726, cleaned_medical!E727:E1726)</f>
        <v>185.03</v>
      </c>
      <c r="P727" t="s">
        <v>1196</v>
      </c>
      <c r="Q727" s="3">
        <v>43881</v>
      </c>
      <c r="R727" s="7">
        <v>471.45</v>
      </c>
      <c r="S727" t="s">
        <v>1192</v>
      </c>
      <c r="T727" s="5" t="s">
        <v>1200</v>
      </c>
    </row>
    <row r="728" spans="2:20" x14ac:dyDescent="0.3">
      <c r="B728" t="s">
        <v>879</v>
      </c>
      <c r="C728" t="s">
        <v>122</v>
      </c>
      <c r="D728" s="2">
        <v>25</v>
      </c>
      <c r="E728" s="2" t="s">
        <v>1259</v>
      </c>
      <c r="F728" t="s">
        <v>10</v>
      </c>
      <c r="G728" t="s">
        <v>16</v>
      </c>
      <c r="H728" t="s">
        <v>1156</v>
      </c>
      <c r="I728" s="3">
        <v>43800</v>
      </c>
      <c r="J728" t="s">
        <v>17</v>
      </c>
      <c r="K728">
        <v>146</v>
      </c>
      <c r="L728" t="str">
        <f>_xlfn.XLOOKUP(healthcare_messy_data5[[#This Row],[Patient Id]],cleaned_medical!A728:A1727, cleaned_medical!B728:B1727)</f>
        <v>Physiotherapy</v>
      </c>
      <c r="M728" s="3">
        <f>_xlfn.XLOOKUP(healthcare_messy_data5[[#This Row],[Patient Id]],cleaned_medical!A728:A1727,cleaned_medical!C728:C1727)</f>
        <v>43800</v>
      </c>
      <c r="N728" t="str">
        <f>_xlfn.XLOOKUP(healthcare_messy_data5[[#This Row],[Patient Id]],cleaned_medical!A728:A1727, cleaned_medical!D728:D1727)</f>
        <v>Dr. Lee</v>
      </c>
      <c r="O728" s="7">
        <f>_xlfn.XLOOKUP(healthcare_messy_data5[[#This Row],[Patient Id]], cleaned_medical!A728:A1727, cleaned_medical!E728:E1727)</f>
        <v>68.72</v>
      </c>
      <c r="P728" t="s">
        <v>1167</v>
      </c>
      <c r="Q728" s="3">
        <v>43800</v>
      </c>
      <c r="R728" s="7">
        <v>401.97</v>
      </c>
      <c r="S728" t="s">
        <v>1192</v>
      </c>
      <c r="T728" s="5" t="s">
        <v>1199</v>
      </c>
    </row>
    <row r="729" spans="2:20" x14ac:dyDescent="0.3">
      <c r="B729" t="s">
        <v>880</v>
      </c>
      <c r="C729" t="s">
        <v>124</v>
      </c>
      <c r="D729" s="2">
        <v>35</v>
      </c>
      <c r="E729" s="2" t="s">
        <v>1261</v>
      </c>
      <c r="F729" t="s">
        <v>15</v>
      </c>
      <c r="G729" t="s">
        <v>20</v>
      </c>
      <c r="H729" t="s">
        <v>1157</v>
      </c>
      <c r="I729" s="3">
        <v>43195</v>
      </c>
      <c r="J729" t="s">
        <v>12</v>
      </c>
      <c r="K729">
        <v>200</v>
      </c>
      <c r="L729" t="str">
        <f>_xlfn.XLOOKUP(healthcare_messy_data5[[#This Row],[Patient Id]],cleaned_medical!A729:A1728, cleaned_medical!B729:B1728)</f>
        <v>Surgery</v>
      </c>
      <c r="M729" s="3">
        <f>_xlfn.XLOOKUP(healthcare_messy_data5[[#This Row],[Patient Id]],cleaned_medical!A729:A1728,cleaned_medical!C729:C1728)</f>
        <v>43195</v>
      </c>
      <c r="N729" t="str">
        <f>_xlfn.XLOOKUP(healthcare_messy_data5[[#This Row],[Patient Id]],cleaned_medical!A729:A1728, cleaned_medical!D729:D1728)</f>
        <v>Dr. Brown</v>
      </c>
      <c r="O729" s="7">
        <f>_xlfn.XLOOKUP(healthcare_messy_data5[[#This Row],[Patient Id]], cleaned_medical!A729:A1728, cleaned_medical!E729:E1728)</f>
        <v>51.9</v>
      </c>
      <c r="P729" t="s">
        <v>1167</v>
      </c>
      <c r="Q729" s="3">
        <v>43195</v>
      </c>
      <c r="R729" s="7">
        <v>173.67</v>
      </c>
      <c r="S729" t="s">
        <v>1195</v>
      </c>
      <c r="T729" s="5" t="s">
        <v>1191</v>
      </c>
    </row>
    <row r="730" spans="2:20" x14ac:dyDescent="0.3">
      <c r="B730" t="s">
        <v>881</v>
      </c>
      <c r="C730" t="s">
        <v>303</v>
      </c>
      <c r="D730" s="2">
        <v>70</v>
      </c>
      <c r="E730" s="2" t="s">
        <v>1262</v>
      </c>
      <c r="F730" t="s">
        <v>15</v>
      </c>
      <c r="G730" t="s">
        <v>20</v>
      </c>
      <c r="H730" t="s">
        <v>1155</v>
      </c>
      <c r="I730" s="3">
        <v>43549</v>
      </c>
      <c r="J730" t="s">
        <v>17</v>
      </c>
      <c r="K730">
        <v>160</v>
      </c>
      <c r="L730" t="str">
        <f>_xlfn.XLOOKUP(healthcare_messy_data5[[#This Row],[Patient Id]],cleaned_medical!A730:A1729, cleaned_medical!B730:B1729)</f>
        <v>Counseling</v>
      </c>
      <c r="M730" s="3">
        <f>_xlfn.XLOOKUP(healthcare_messy_data5[[#This Row],[Patient Id]],cleaned_medical!A730:A1729,cleaned_medical!C730:C1729)</f>
        <v>43549</v>
      </c>
      <c r="N730" t="str">
        <f>_xlfn.XLOOKUP(healthcare_messy_data5[[#This Row],[Patient Id]],cleaned_medical!A730:A1729, cleaned_medical!D730:D1729)</f>
        <v>Dr. Lee</v>
      </c>
      <c r="O730" s="7">
        <f>_xlfn.XLOOKUP(healthcare_messy_data5[[#This Row],[Patient Id]], cleaned_medical!A730:A1729, cleaned_medical!E730:E1729)</f>
        <v>115.26</v>
      </c>
      <c r="P730" t="s">
        <v>1167</v>
      </c>
      <c r="Q730" s="3">
        <v>43549</v>
      </c>
      <c r="R730" s="7">
        <v>112.97</v>
      </c>
      <c r="S730" t="s">
        <v>1197</v>
      </c>
      <c r="T730" s="5" t="s">
        <v>1194</v>
      </c>
    </row>
    <row r="731" spans="2:20" x14ac:dyDescent="0.3">
      <c r="B731" t="s">
        <v>882</v>
      </c>
      <c r="C731" t="s">
        <v>132</v>
      </c>
      <c r="D731" s="2">
        <v>35</v>
      </c>
      <c r="E731" s="2" t="s">
        <v>1261</v>
      </c>
      <c r="F731" t="s">
        <v>10</v>
      </c>
      <c r="G731" t="s">
        <v>16</v>
      </c>
      <c r="H731" t="s">
        <v>1157</v>
      </c>
      <c r="I731" s="3">
        <v>43800</v>
      </c>
      <c r="J731" t="s">
        <v>21</v>
      </c>
      <c r="K731">
        <v>160</v>
      </c>
      <c r="L731" t="str">
        <f>_xlfn.XLOOKUP(healthcare_messy_data5[[#This Row],[Patient Id]],cleaned_medical!A731:A1730, cleaned_medical!B731:B1730)</f>
        <v>Surgery</v>
      </c>
      <c r="M731" s="3">
        <f>_xlfn.XLOOKUP(healthcare_messy_data5[[#This Row],[Patient Id]],cleaned_medical!A731:A1730,cleaned_medical!C731:C1730)</f>
        <v>43800</v>
      </c>
      <c r="N731" t="str">
        <f>_xlfn.XLOOKUP(healthcare_messy_data5[[#This Row],[Patient Id]],cleaned_medical!A731:A1730, cleaned_medical!D731:D1730)</f>
        <v>Dr. Williams</v>
      </c>
      <c r="O731" s="7">
        <f>_xlfn.XLOOKUP(healthcare_messy_data5[[#This Row],[Patient Id]], cleaned_medical!A731:A1730, cleaned_medical!E731:E1730)</f>
        <v>191.03</v>
      </c>
      <c r="P731" t="s">
        <v>1198</v>
      </c>
      <c r="Q731" s="3">
        <v>43800</v>
      </c>
      <c r="R731" s="7">
        <v>184.04</v>
      </c>
      <c r="S731" t="s">
        <v>1192</v>
      </c>
      <c r="T731" s="5" t="s">
        <v>1194</v>
      </c>
    </row>
    <row r="732" spans="2:20" x14ac:dyDescent="0.3">
      <c r="B732" t="s">
        <v>883</v>
      </c>
      <c r="C732" t="s">
        <v>124</v>
      </c>
      <c r="D732" s="2">
        <v>25</v>
      </c>
      <c r="E732" s="2" t="s">
        <v>1259</v>
      </c>
      <c r="F732" t="s">
        <v>15</v>
      </c>
      <c r="G732" t="s">
        <v>20</v>
      </c>
      <c r="H732" t="s">
        <v>1155</v>
      </c>
      <c r="I732" s="3">
        <v>43881</v>
      </c>
      <c r="J732" t="s">
        <v>12</v>
      </c>
      <c r="K732">
        <v>200</v>
      </c>
      <c r="L732" t="str">
        <f>_xlfn.XLOOKUP(healthcare_messy_data5[[#This Row],[Patient Id]],cleaned_medical!A732:A1731, cleaned_medical!B732:B1731)</f>
        <v>Counseling</v>
      </c>
      <c r="M732" s="3">
        <f>_xlfn.XLOOKUP(healthcare_messy_data5[[#This Row],[Patient Id]],cleaned_medical!A732:A1731,cleaned_medical!C732:C1731)</f>
        <v>43881</v>
      </c>
      <c r="N732" t="str">
        <f>_xlfn.XLOOKUP(healthcare_messy_data5[[#This Row],[Patient Id]],cleaned_medical!A732:A1731, cleaned_medical!D732:D1731)</f>
        <v>Dr. Lee</v>
      </c>
      <c r="O732" s="7">
        <f>_xlfn.XLOOKUP(healthcare_messy_data5[[#This Row],[Patient Id]], cleaned_medical!A732:A1731, cleaned_medical!E732:E1731)</f>
        <v>161.32</v>
      </c>
      <c r="P732" t="s">
        <v>1193</v>
      </c>
      <c r="Q732" s="3">
        <v>43881</v>
      </c>
      <c r="R732" s="7">
        <v>473.58</v>
      </c>
      <c r="S732" t="s">
        <v>1197</v>
      </c>
      <c r="T732" s="5" t="s">
        <v>1194</v>
      </c>
    </row>
    <row r="733" spans="2:20" x14ac:dyDescent="0.3">
      <c r="B733" t="s">
        <v>884</v>
      </c>
      <c r="C733" t="s">
        <v>303</v>
      </c>
      <c r="D733" s="2">
        <v>25</v>
      </c>
      <c r="E733" s="2" t="s">
        <v>1259</v>
      </c>
      <c r="F733" t="s">
        <v>15</v>
      </c>
      <c r="G733" t="s">
        <v>27</v>
      </c>
      <c r="H733" t="s">
        <v>1272</v>
      </c>
      <c r="I733" s="3">
        <v>43800</v>
      </c>
      <c r="J733" t="s">
        <v>21</v>
      </c>
      <c r="K733">
        <v>146</v>
      </c>
      <c r="L733" t="str">
        <f>_xlfn.XLOOKUP(healthcare_messy_data5[[#This Row],[Patient Id]],cleaned_medical!A733:A1732, cleaned_medical!B733:B1732)</f>
        <v>Dietary Changes</v>
      </c>
      <c r="M733" s="3">
        <f>_xlfn.XLOOKUP(healthcare_messy_data5[[#This Row],[Patient Id]],cleaned_medical!A733:A1732,cleaned_medical!C733:C1732)</f>
        <v>43800</v>
      </c>
      <c r="N733" t="str">
        <f>_xlfn.XLOOKUP(healthcare_messy_data5[[#This Row],[Patient Id]],cleaned_medical!A733:A1732, cleaned_medical!D733:D1732)</f>
        <v>Dr. Lee</v>
      </c>
      <c r="O733" s="7">
        <f>_xlfn.XLOOKUP(healthcare_messy_data5[[#This Row],[Patient Id]], cleaned_medical!A733:A1732, cleaned_medical!E733:E1732)</f>
        <v>61.68</v>
      </c>
      <c r="P733" t="s">
        <v>1193</v>
      </c>
      <c r="Q733" s="3">
        <v>43800</v>
      </c>
      <c r="R733" s="7">
        <v>160.63999999999999</v>
      </c>
      <c r="S733" t="s">
        <v>1197</v>
      </c>
      <c r="T733" s="5" t="s">
        <v>1200</v>
      </c>
    </row>
    <row r="734" spans="2:20" x14ac:dyDescent="0.3">
      <c r="B734" t="s">
        <v>885</v>
      </c>
      <c r="C734" t="s">
        <v>130</v>
      </c>
      <c r="D734" s="2">
        <v>46</v>
      </c>
      <c r="E734" s="2" t="s">
        <v>1260</v>
      </c>
      <c r="F734" t="s">
        <v>10</v>
      </c>
      <c r="G734" t="s">
        <v>20</v>
      </c>
      <c r="H734" t="s">
        <v>1156</v>
      </c>
      <c r="I734" s="3">
        <v>43845</v>
      </c>
      <c r="J734" t="s">
        <v>1153</v>
      </c>
      <c r="K734">
        <v>160</v>
      </c>
      <c r="L734" t="str">
        <f>_xlfn.XLOOKUP(healthcare_messy_data5[[#This Row],[Patient Id]],cleaned_medical!A734:A1733, cleaned_medical!B734:B1733)</f>
        <v>Dietary Changes</v>
      </c>
      <c r="M734" s="3">
        <f>_xlfn.XLOOKUP(healthcare_messy_data5[[#This Row],[Patient Id]],cleaned_medical!A734:A1733,cleaned_medical!C734:C1733)</f>
        <v>43845</v>
      </c>
      <c r="N734" t="str">
        <f>_xlfn.XLOOKUP(healthcare_messy_data5[[#This Row],[Patient Id]],cleaned_medical!A734:A1733, cleaned_medical!D734:D1733)</f>
        <v>Dr. Johnson</v>
      </c>
      <c r="O734" s="7">
        <f>_xlfn.XLOOKUP(healthcare_messy_data5[[#This Row],[Patient Id]], cleaned_medical!A734:A1733, cleaned_medical!E734:E1733)</f>
        <v>85.63</v>
      </c>
      <c r="P734" t="s">
        <v>1198</v>
      </c>
      <c r="Q734" s="3">
        <v>43845</v>
      </c>
      <c r="R734" s="7">
        <v>162.83000000000001</v>
      </c>
      <c r="S734" t="s">
        <v>1197</v>
      </c>
      <c r="T734" s="5" t="s">
        <v>1194</v>
      </c>
    </row>
    <row r="735" spans="2:20" x14ac:dyDescent="0.3">
      <c r="B735" t="s">
        <v>886</v>
      </c>
      <c r="C735" t="s">
        <v>134</v>
      </c>
      <c r="D735" s="2">
        <v>25</v>
      </c>
      <c r="E735" s="2" t="s">
        <v>1259</v>
      </c>
      <c r="F735" t="s">
        <v>15</v>
      </c>
      <c r="G735" t="s">
        <v>11</v>
      </c>
      <c r="H735" t="s">
        <v>1154</v>
      </c>
      <c r="I735" s="3">
        <v>43881</v>
      </c>
      <c r="J735" t="s">
        <v>21</v>
      </c>
      <c r="K735">
        <v>180</v>
      </c>
      <c r="L735" t="str">
        <f>_xlfn.XLOOKUP(healthcare_messy_data5[[#This Row],[Patient Id]],cleaned_medical!A735:A1734, cleaned_medical!B735:B1734)</f>
        <v>Counseling</v>
      </c>
      <c r="M735" s="3">
        <f>_xlfn.XLOOKUP(healthcare_messy_data5[[#This Row],[Patient Id]],cleaned_medical!A735:A1734,cleaned_medical!C735:C1734)</f>
        <v>43881</v>
      </c>
      <c r="N735" t="str">
        <f>_xlfn.XLOOKUP(healthcare_messy_data5[[#This Row],[Patient Id]],cleaned_medical!A735:A1734, cleaned_medical!D735:D1734)</f>
        <v>Dr. Johnson</v>
      </c>
      <c r="O735" s="7">
        <f>_xlfn.XLOOKUP(healthcare_messy_data5[[#This Row],[Patient Id]], cleaned_medical!A735:A1734, cleaned_medical!E735:E1734)</f>
        <v>149.30000000000001</v>
      </c>
      <c r="P735" t="s">
        <v>1193</v>
      </c>
      <c r="Q735" s="3">
        <v>43881</v>
      </c>
      <c r="R735" s="7">
        <v>450.06</v>
      </c>
      <c r="S735" t="s">
        <v>1197</v>
      </c>
      <c r="T735" s="5" t="s">
        <v>1199</v>
      </c>
    </row>
    <row r="736" spans="2:20" x14ac:dyDescent="0.3">
      <c r="B736" t="s">
        <v>887</v>
      </c>
      <c r="C736" t="s">
        <v>120</v>
      </c>
      <c r="D736" s="2">
        <v>70</v>
      </c>
      <c r="E736" s="2" t="s">
        <v>1262</v>
      </c>
      <c r="F736" t="s">
        <v>10</v>
      </c>
      <c r="G736" t="s">
        <v>1272</v>
      </c>
      <c r="H736" t="s">
        <v>1155</v>
      </c>
      <c r="I736" s="3">
        <v>43845</v>
      </c>
      <c r="J736" t="s">
        <v>1153</v>
      </c>
      <c r="K736">
        <v>200</v>
      </c>
      <c r="L736" t="str">
        <f>_xlfn.XLOOKUP(healthcare_messy_data5[[#This Row],[Patient Id]],cleaned_medical!A736:A1735, cleaned_medical!B736:B1735)</f>
        <v>Surgery</v>
      </c>
      <c r="M736" s="3">
        <f>_xlfn.XLOOKUP(healthcare_messy_data5[[#This Row],[Patient Id]],cleaned_medical!A736:A1735,cleaned_medical!C736:C1735)</f>
        <v>43845</v>
      </c>
      <c r="N736" t="str">
        <f>_xlfn.XLOOKUP(healthcare_messy_data5[[#This Row],[Patient Id]],cleaned_medical!A736:A1735, cleaned_medical!D736:D1735)</f>
        <v>Dr. Brown</v>
      </c>
      <c r="O736" s="7">
        <f>_xlfn.XLOOKUP(healthcare_messy_data5[[#This Row],[Patient Id]], cleaned_medical!A736:A1735, cleaned_medical!E736:E1735)</f>
        <v>21.09</v>
      </c>
      <c r="P736" t="s">
        <v>1198</v>
      </c>
      <c r="Q736" s="3">
        <v>43845</v>
      </c>
      <c r="R736" s="7">
        <v>128.69</v>
      </c>
      <c r="S736" t="s">
        <v>1197</v>
      </c>
      <c r="T736" s="5" t="s">
        <v>1199</v>
      </c>
    </row>
    <row r="737" spans="2:20" x14ac:dyDescent="0.3">
      <c r="B737" t="s">
        <v>888</v>
      </c>
      <c r="C737" t="s">
        <v>120</v>
      </c>
      <c r="D737" s="2">
        <v>70</v>
      </c>
      <c r="E737" s="2" t="s">
        <v>1262</v>
      </c>
      <c r="F737" t="s">
        <v>15</v>
      </c>
      <c r="G737" t="s">
        <v>27</v>
      </c>
      <c r="H737" t="s">
        <v>1155</v>
      </c>
      <c r="I737" s="3">
        <v>43881</v>
      </c>
      <c r="J737" t="s">
        <v>12</v>
      </c>
      <c r="K737">
        <v>220</v>
      </c>
      <c r="L737" t="str">
        <f>_xlfn.XLOOKUP(healthcare_messy_data5[[#This Row],[Patient Id]],cleaned_medical!A737:A1736, cleaned_medical!B737:B1736)</f>
        <v>Medication</v>
      </c>
      <c r="M737" s="3">
        <f>_xlfn.XLOOKUP(healthcare_messy_data5[[#This Row],[Patient Id]],cleaned_medical!A737:A1736,cleaned_medical!C737:C1736)</f>
        <v>43881</v>
      </c>
      <c r="N737" t="str">
        <f>_xlfn.XLOOKUP(healthcare_messy_data5[[#This Row],[Patient Id]],cleaned_medical!A737:A1736, cleaned_medical!D737:D1736)</f>
        <v>Dr. Williams</v>
      </c>
      <c r="O737" s="7">
        <f>_xlfn.XLOOKUP(healthcare_messy_data5[[#This Row],[Patient Id]], cleaned_medical!A737:A1736, cleaned_medical!E737:E1736)</f>
        <v>69.42</v>
      </c>
      <c r="P737" t="s">
        <v>1193</v>
      </c>
      <c r="Q737" s="3">
        <v>43881</v>
      </c>
      <c r="R737" s="7">
        <v>184.47</v>
      </c>
      <c r="S737" t="s">
        <v>1197</v>
      </c>
      <c r="T737" s="5" t="s">
        <v>1194</v>
      </c>
    </row>
    <row r="738" spans="2:20" x14ac:dyDescent="0.3">
      <c r="B738" t="s">
        <v>889</v>
      </c>
      <c r="C738" t="s">
        <v>132</v>
      </c>
      <c r="D738" s="2">
        <v>70</v>
      </c>
      <c r="E738" s="2" t="s">
        <v>1262</v>
      </c>
      <c r="F738" t="s">
        <v>15</v>
      </c>
      <c r="G738" t="s">
        <v>11</v>
      </c>
      <c r="H738" t="s">
        <v>1157</v>
      </c>
      <c r="I738" s="3">
        <v>43800</v>
      </c>
      <c r="J738" t="s">
        <v>1153</v>
      </c>
      <c r="K738">
        <v>146</v>
      </c>
      <c r="L738" t="str">
        <f>_xlfn.XLOOKUP(healthcare_messy_data5[[#This Row],[Patient Id]],cleaned_medical!A738:A1737, cleaned_medical!B738:B1737)</f>
        <v>Lifestyle Modification</v>
      </c>
      <c r="M738" s="3">
        <f>_xlfn.XLOOKUP(healthcare_messy_data5[[#This Row],[Patient Id]],cleaned_medical!A738:A1737,cleaned_medical!C738:C1737)</f>
        <v>43800</v>
      </c>
      <c r="N738" t="str">
        <f>_xlfn.XLOOKUP(healthcare_messy_data5[[#This Row],[Patient Id]],cleaned_medical!A738:A1737, cleaned_medical!D738:D1737)</f>
        <v>Dr. Williams</v>
      </c>
      <c r="O738" s="7">
        <f>_xlfn.XLOOKUP(healthcare_messy_data5[[#This Row],[Patient Id]], cleaned_medical!A738:A1737, cleaned_medical!E738:E1737)</f>
        <v>144.41</v>
      </c>
      <c r="P738" t="s">
        <v>1198</v>
      </c>
      <c r="Q738" s="3">
        <v>43800</v>
      </c>
      <c r="R738" s="7">
        <v>89.15</v>
      </c>
      <c r="S738" t="s">
        <v>1195</v>
      </c>
      <c r="T738" s="5" t="s">
        <v>1191</v>
      </c>
    </row>
    <row r="739" spans="2:20" x14ac:dyDescent="0.3">
      <c r="B739" t="s">
        <v>890</v>
      </c>
      <c r="C739" t="s">
        <v>122</v>
      </c>
      <c r="D739" s="2">
        <v>46</v>
      </c>
      <c r="E739" s="2" t="s">
        <v>1260</v>
      </c>
      <c r="F739" t="s">
        <v>10</v>
      </c>
      <c r="G739" t="s">
        <v>16</v>
      </c>
      <c r="H739" t="s">
        <v>1272</v>
      </c>
      <c r="I739" s="3">
        <v>43195</v>
      </c>
      <c r="J739" t="s">
        <v>12</v>
      </c>
      <c r="K739">
        <v>200</v>
      </c>
      <c r="L739" t="str">
        <f>_xlfn.XLOOKUP(healthcare_messy_data5[[#This Row],[Patient Id]],cleaned_medical!A739:A1738, cleaned_medical!B739:B1738)</f>
        <v>Counseling</v>
      </c>
      <c r="M739" s="3">
        <f>_xlfn.XLOOKUP(healthcare_messy_data5[[#This Row],[Patient Id]],cleaned_medical!A739:A1738,cleaned_medical!C739:C1738)</f>
        <v>43195</v>
      </c>
      <c r="N739" t="str">
        <f>_xlfn.XLOOKUP(healthcare_messy_data5[[#This Row],[Patient Id]],cleaned_medical!A739:A1738, cleaned_medical!D739:D1738)</f>
        <v>Dr. Williams</v>
      </c>
      <c r="O739" s="7">
        <f>_xlfn.XLOOKUP(healthcare_messy_data5[[#This Row],[Patient Id]], cleaned_medical!A739:A1738, cleaned_medical!E739:E1738)</f>
        <v>61.32</v>
      </c>
      <c r="P739" t="s">
        <v>1193</v>
      </c>
      <c r="Q739" s="3">
        <v>43195</v>
      </c>
      <c r="R739" s="7">
        <v>91.48</v>
      </c>
      <c r="S739" t="s">
        <v>1197</v>
      </c>
      <c r="T739" s="5" t="s">
        <v>1194</v>
      </c>
    </row>
    <row r="740" spans="2:20" x14ac:dyDescent="0.3">
      <c r="B740" t="s">
        <v>891</v>
      </c>
      <c r="C740" t="s">
        <v>126</v>
      </c>
      <c r="D740" s="2">
        <v>46</v>
      </c>
      <c r="E740" s="2" t="s">
        <v>1260</v>
      </c>
      <c r="F740" t="s">
        <v>15</v>
      </c>
      <c r="G740" t="s">
        <v>27</v>
      </c>
      <c r="H740" t="s">
        <v>1157</v>
      </c>
      <c r="I740" s="3">
        <v>43549</v>
      </c>
      <c r="J740" t="s">
        <v>12</v>
      </c>
      <c r="K740">
        <v>160</v>
      </c>
      <c r="L740" t="str">
        <f>_xlfn.XLOOKUP(healthcare_messy_data5[[#This Row],[Patient Id]],cleaned_medical!A740:A1739, cleaned_medical!B740:B1739)</f>
        <v>Counseling</v>
      </c>
      <c r="M740" s="3">
        <f>_xlfn.XLOOKUP(healthcare_messy_data5[[#This Row],[Patient Id]],cleaned_medical!A740:A1739,cleaned_medical!C740:C1739)</f>
        <v>43549</v>
      </c>
      <c r="N740" t="str">
        <f>_xlfn.XLOOKUP(healthcare_messy_data5[[#This Row],[Patient Id]],cleaned_medical!A740:A1739, cleaned_medical!D740:D1739)</f>
        <v>Dr. Smith</v>
      </c>
      <c r="O740" s="7">
        <f>_xlfn.XLOOKUP(healthcare_messy_data5[[#This Row],[Patient Id]], cleaned_medical!A740:A1739, cleaned_medical!E740:E1739)</f>
        <v>60.67</v>
      </c>
      <c r="P740" t="s">
        <v>1196</v>
      </c>
      <c r="Q740" s="3">
        <v>43549</v>
      </c>
      <c r="R740" s="7">
        <v>428.25</v>
      </c>
      <c r="S740" t="s">
        <v>1197</v>
      </c>
      <c r="T740" s="5" t="s">
        <v>1191</v>
      </c>
    </row>
    <row r="741" spans="2:20" x14ac:dyDescent="0.3">
      <c r="B741" t="s">
        <v>892</v>
      </c>
      <c r="C741" t="s">
        <v>122</v>
      </c>
      <c r="D741" s="2">
        <v>25</v>
      </c>
      <c r="E741" s="2" t="s">
        <v>1259</v>
      </c>
      <c r="F741" t="s">
        <v>15</v>
      </c>
      <c r="G741" t="s">
        <v>1272</v>
      </c>
      <c r="H741" t="s">
        <v>1157</v>
      </c>
      <c r="I741" s="3">
        <v>43845</v>
      </c>
      <c r="J741" t="s">
        <v>40</v>
      </c>
      <c r="K741">
        <v>146</v>
      </c>
      <c r="L741" t="str">
        <f>_xlfn.XLOOKUP(healthcare_messy_data5[[#This Row],[Patient Id]],cleaned_medical!A741:A1740, cleaned_medical!B741:B1740)</f>
        <v>Physiotherapy</v>
      </c>
      <c r="M741" s="3">
        <f>_xlfn.XLOOKUP(healthcare_messy_data5[[#This Row],[Patient Id]],cleaned_medical!A741:A1740,cleaned_medical!C741:C1740)</f>
        <v>43845</v>
      </c>
      <c r="N741" t="str">
        <f>_xlfn.XLOOKUP(healthcare_messy_data5[[#This Row],[Patient Id]],cleaned_medical!A741:A1740, cleaned_medical!D741:D1740)</f>
        <v>Dr. Patel</v>
      </c>
      <c r="O741" s="7">
        <f>_xlfn.XLOOKUP(healthcare_messy_data5[[#This Row],[Patient Id]], cleaned_medical!A741:A1740, cleaned_medical!E741:E1740)</f>
        <v>39.869999999999997</v>
      </c>
      <c r="P741" t="s">
        <v>1198</v>
      </c>
      <c r="Q741" s="3">
        <v>43845</v>
      </c>
      <c r="R741" s="7">
        <v>110.96</v>
      </c>
      <c r="S741" t="s">
        <v>1197</v>
      </c>
      <c r="T741" s="5" t="s">
        <v>1194</v>
      </c>
    </row>
    <row r="742" spans="2:20" x14ac:dyDescent="0.3">
      <c r="B742" t="s">
        <v>893</v>
      </c>
      <c r="C742" t="s">
        <v>126</v>
      </c>
      <c r="D742" s="2">
        <v>40</v>
      </c>
      <c r="E742" s="2" t="s">
        <v>1260</v>
      </c>
      <c r="F742" t="s">
        <v>15</v>
      </c>
      <c r="G742" t="s">
        <v>1272</v>
      </c>
      <c r="H742" t="s">
        <v>1272</v>
      </c>
      <c r="I742" s="3">
        <v>43800</v>
      </c>
      <c r="J742" t="s">
        <v>12</v>
      </c>
      <c r="K742">
        <v>180</v>
      </c>
      <c r="L742" t="str">
        <f>_xlfn.XLOOKUP(healthcare_messy_data5[[#This Row],[Patient Id]],cleaned_medical!A742:A1741, cleaned_medical!B742:B1741)</f>
        <v>Physiotherapy</v>
      </c>
      <c r="M742" s="3">
        <f>_xlfn.XLOOKUP(healthcare_messy_data5[[#This Row],[Patient Id]],cleaned_medical!A742:A1741,cleaned_medical!C742:C1741)</f>
        <v>43800</v>
      </c>
      <c r="N742" t="str">
        <f>_xlfn.XLOOKUP(healthcare_messy_data5[[#This Row],[Patient Id]],cleaned_medical!A742:A1741, cleaned_medical!D742:D1741)</f>
        <v>Dr. Patel</v>
      </c>
      <c r="O742" s="7">
        <f>_xlfn.XLOOKUP(healthcare_messy_data5[[#This Row],[Patient Id]], cleaned_medical!A742:A1741, cleaned_medical!E742:E1741)</f>
        <v>60.52</v>
      </c>
      <c r="P742" t="s">
        <v>1201</v>
      </c>
      <c r="Q742" s="3">
        <v>43800</v>
      </c>
      <c r="R742" s="7">
        <v>121.79</v>
      </c>
      <c r="S742" t="s">
        <v>1195</v>
      </c>
      <c r="T742" s="5" t="s">
        <v>1194</v>
      </c>
    </row>
    <row r="743" spans="2:20" x14ac:dyDescent="0.3">
      <c r="B743" t="s">
        <v>894</v>
      </c>
      <c r="C743" t="s">
        <v>122</v>
      </c>
      <c r="D743" s="2">
        <v>40</v>
      </c>
      <c r="E743" s="2" t="s">
        <v>1260</v>
      </c>
      <c r="F743" t="s">
        <v>15</v>
      </c>
      <c r="G743" t="s">
        <v>16</v>
      </c>
      <c r="H743" t="s">
        <v>1154</v>
      </c>
      <c r="I743" s="3">
        <v>43195</v>
      </c>
      <c r="J743" t="s">
        <v>1153</v>
      </c>
      <c r="K743">
        <v>146</v>
      </c>
      <c r="L743" t="str">
        <f>_xlfn.XLOOKUP(healthcare_messy_data5[[#This Row],[Patient Id]],cleaned_medical!A743:A1742, cleaned_medical!B743:B1742)</f>
        <v>Surgery</v>
      </c>
      <c r="M743" s="3">
        <f>_xlfn.XLOOKUP(healthcare_messy_data5[[#This Row],[Patient Id]],cleaned_medical!A743:A1742,cleaned_medical!C743:C1742)</f>
        <v>43195</v>
      </c>
      <c r="N743" t="str">
        <f>_xlfn.XLOOKUP(healthcare_messy_data5[[#This Row],[Patient Id]],cleaned_medical!A743:A1742, cleaned_medical!D743:D1742)</f>
        <v>Dr. Lee</v>
      </c>
      <c r="O743" s="7">
        <f>_xlfn.XLOOKUP(healthcare_messy_data5[[#This Row],[Patient Id]], cleaned_medical!A743:A1742, cleaned_medical!E743:E1742)</f>
        <v>171.13</v>
      </c>
      <c r="P743" t="s">
        <v>1193</v>
      </c>
      <c r="Q743" s="3">
        <v>43195</v>
      </c>
      <c r="R743" s="7">
        <v>110.24</v>
      </c>
      <c r="S743" t="s">
        <v>1195</v>
      </c>
      <c r="T743" s="5" t="s">
        <v>1200</v>
      </c>
    </row>
    <row r="744" spans="2:20" x14ac:dyDescent="0.3">
      <c r="B744" t="s">
        <v>895</v>
      </c>
      <c r="C744" t="s">
        <v>134</v>
      </c>
      <c r="D744" s="2">
        <v>46</v>
      </c>
      <c r="E744" s="2" t="s">
        <v>1260</v>
      </c>
      <c r="F744" t="s">
        <v>10</v>
      </c>
      <c r="G744" t="s">
        <v>16</v>
      </c>
      <c r="H744" t="s">
        <v>1157</v>
      </c>
      <c r="I744" s="3">
        <v>43800</v>
      </c>
      <c r="J744" t="s">
        <v>40</v>
      </c>
      <c r="K744">
        <v>146</v>
      </c>
      <c r="L744" t="str">
        <f>_xlfn.XLOOKUP(healthcare_messy_data5[[#This Row],[Patient Id]],cleaned_medical!A744:A1743, cleaned_medical!B744:B1743)</f>
        <v>Surgery</v>
      </c>
      <c r="M744" s="3">
        <f>_xlfn.XLOOKUP(healthcare_messy_data5[[#This Row],[Patient Id]],cleaned_medical!A744:A1743,cleaned_medical!C744:C1743)</f>
        <v>43800</v>
      </c>
      <c r="N744" t="str">
        <f>_xlfn.XLOOKUP(healthcare_messy_data5[[#This Row],[Patient Id]],cleaned_medical!A744:A1743, cleaned_medical!D744:D1743)</f>
        <v>Dr. Lee</v>
      </c>
      <c r="O744" s="7">
        <f>_xlfn.XLOOKUP(healthcare_messy_data5[[#This Row],[Patient Id]], cleaned_medical!A744:A1743, cleaned_medical!E744:E1743)</f>
        <v>116.99</v>
      </c>
      <c r="P744" t="s">
        <v>1193</v>
      </c>
      <c r="Q744" s="3">
        <v>43800</v>
      </c>
      <c r="R744" s="7">
        <v>58.41</v>
      </c>
      <c r="S744" t="s">
        <v>1197</v>
      </c>
      <c r="T744" s="5" t="s">
        <v>1199</v>
      </c>
    </row>
    <row r="745" spans="2:20" x14ac:dyDescent="0.3">
      <c r="B745" t="s">
        <v>896</v>
      </c>
      <c r="C745" t="s">
        <v>130</v>
      </c>
      <c r="D745" s="2">
        <v>25</v>
      </c>
      <c r="E745" s="2" t="s">
        <v>1259</v>
      </c>
      <c r="F745" t="s">
        <v>15</v>
      </c>
      <c r="G745" t="s">
        <v>27</v>
      </c>
      <c r="H745" t="s">
        <v>1157</v>
      </c>
      <c r="I745" s="3">
        <v>43845</v>
      </c>
      <c r="J745" t="s">
        <v>40</v>
      </c>
      <c r="K745">
        <v>180</v>
      </c>
      <c r="L745" t="str">
        <f>_xlfn.XLOOKUP(healthcare_messy_data5[[#This Row],[Patient Id]],cleaned_medical!A745:A1744, cleaned_medical!B745:B1744)</f>
        <v>Physiotherapy</v>
      </c>
      <c r="M745" s="3">
        <f>_xlfn.XLOOKUP(healthcare_messy_data5[[#This Row],[Patient Id]],cleaned_medical!A745:A1744,cleaned_medical!C745:C1744)</f>
        <v>43845</v>
      </c>
      <c r="N745" t="str">
        <f>_xlfn.XLOOKUP(healthcare_messy_data5[[#This Row],[Patient Id]],cleaned_medical!A745:A1744, cleaned_medical!D745:D1744)</f>
        <v>Dr. Williams</v>
      </c>
      <c r="O745" s="7">
        <f>_xlfn.XLOOKUP(healthcare_messy_data5[[#This Row],[Patient Id]], cleaned_medical!A745:A1744, cleaned_medical!E745:E1744)</f>
        <v>107.53</v>
      </c>
      <c r="P745" t="s">
        <v>1167</v>
      </c>
      <c r="Q745" s="3">
        <v>43845</v>
      </c>
      <c r="R745" s="7">
        <v>290.19</v>
      </c>
      <c r="S745" t="s">
        <v>1197</v>
      </c>
      <c r="T745" s="5" t="s">
        <v>1200</v>
      </c>
    </row>
    <row r="746" spans="2:20" x14ac:dyDescent="0.3">
      <c r="B746" t="s">
        <v>897</v>
      </c>
      <c r="C746" t="s">
        <v>130</v>
      </c>
      <c r="D746" s="2">
        <v>40</v>
      </c>
      <c r="E746" s="2" t="s">
        <v>1260</v>
      </c>
      <c r="F746" t="s">
        <v>10</v>
      </c>
      <c r="G746" t="s">
        <v>20</v>
      </c>
      <c r="H746" t="s">
        <v>1155</v>
      </c>
      <c r="I746" s="3">
        <v>43549</v>
      </c>
      <c r="J746" t="s">
        <v>12</v>
      </c>
      <c r="K746">
        <v>180</v>
      </c>
      <c r="L746" t="str">
        <f>_xlfn.XLOOKUP(healthcare_messy_data5[[#This Row],[Patient Id]],cleaned_medical!A746:A1745, cleaned_medical!B746:B1745)</f>
        <v>Medication</v>
      </c>
      <c r="M746" s="3">
        <f>_xlfn.XLOOKUP(healthcare_messy_data5[[#This Row],[Patient Id]],cleaned_medical!A746:A1745,cleaned_medical!C746:C1745)</f>
        <v>43549</v>
      </c>
      <c r="N746" t="str">
        <f>_xlfn.XLOOKUP(healthcare_messy_data5[[#This Row],[Patient Id]],cleaned_medical!A746:A1745, cleaned_medical!D746:D1745)</f>
        <v>Dr. Lee</v>
      </c>
      <c r="O746" s="7">
        <f>_xlfn.XLOOKUP(healthcare_messy_data5[[#This Row],[Patient Id]], cleaned_medical!A746:A1745, cleaned_medical!E746:E1745)</f>
        <v>30.22</v>
      </c>
      <c r="P746" t="s">
        <v>1202</v>
      </c>
      <c r="Q746" s="3">
        <v>43549</v>
      </c>
      <c r="R746" s="7">
        <v>494.89</v>
      </c>
      <c r="S746" t="s">
        <v>1195</v>
      </c>
      <c r="T746" s="5" t="s">
        <v>1194</v>
      </c>
    </row>
    <row r="747" spans="2:20" x14ac:dyDescent="0.3">
      <c r="B747" t="s">
        <v>898</v>
      </c>
      <c r="C747" t="s">
        <v>303</v>
      </c>
      <c r="D747" s="2">
        <v>25</v>
      </c>
      <c r="E747" s="2" t="s">
        <v>1259</v>
      </c>
      <c r="F747" t="s">
        <v>10</v>
      </c>
      <c r="G747" t="s">
        <v>16</v>
      </c>
      <c r="H747" t="s">
        <v>1272</v>
      </c>
      <c r="I747" s="3">
        <v>43800</v>
      </c>
      <c r="J747" t="s">
        <v>21</v>
      </c>
      <c r="K747">
        <v>146</v>
      </c>
      <c r="L747" t="str">
        <f>_xlfn.XLOOKUP(healthcare_messy_data5[[#This Row],[Patient Id]],cleaned_medical!A747:A1746, cleaned_medical!B747:B1746)</f>
        <v>Counseling</v>
      </c>
      <c r="M747" s="3">
        <f>_xlfn.XLOOKUP(healthcare_messy_data5[[#This Row],[Patient Id]],cleaned_medical!A747:A1746,cleaned_medical!C747:C1746)</f>
        <v>43800</v>
      </c>
      <c r="N747" t="str">
        <f>_xlfn.XLOOKUP(healthcare_messy_data5[[#This Row],[Patient Id]],cleaned_medical!A747:A1746, cleaned_medical!D747:D1746)</f>
        <v>Dr. Lee</v>
      </c>
      <c r="O747" s="7">
        <f>_xlfn.XLOOKUP(healthcare_messy_data5[[#This Row],[Patient Id]], cleaned_medical!A747:A1746, cleaned_medical!E747:E1746)</f>
        <v>134.69999999999999</v>
      </c>
      <c r="P747" t="s">
        <v>1198</v>
      </c>
      <c r="Q747" s="3">
        <v>43800</v>
      </c>
      <c r="R747" s="7">
        <v>416.16</v>
      </c>
      <c r="S747" t="s">
        <v>1195</v>
      </c>
      <c r="T747" s="5" t="s">
        <v>1194</v>
      </c>
    </row>
    <row r="748" spans="2:20" x14ac:dyDescent="0.3">
      <c r="B748" t="s">
        <v>899</v>
      </c>
      <c r="C748" t="s">
        <v>299</v>
      </c>
      <c r="D748" s="2">
        <v>25</v>
      </c>
      <c r="E748" s="2" t="s">
        <v>1259</v>
      </c>
      <c r="F748" t="s">
        <v>10</v>
      </c>
      <c r="G748" t="s">
        <v>20</v>
      </c>
      <c r="H748" t="s">
        <v>1156</v>
      </c>
      <c r="I748" s="3">
        <v>43881</v>
      </c>
      <c r="J748" t="s">
        <v>21</v>
      </c>
      <c r="K748">
        <v>180</v>
      </c>
      <c r="L748" t="str">
        <f>_xlfn.XLOOKUP(healthcare_messy_data5[[#This Row],[Patient Id]],cleaned_medical!A748:A1747, cleaned_medical!B748:B1747)</f>
        <v>Dietary Changes</v>
      </c>
      <c r="M748" s="3">
        <f>_xlfn.XLOOKUP(healthcare_messy_data5[[#This Row],[Patient Id]],cleaned_medical!A748:A1747,cleaned_medical!C748:C1747)</f>
        <v>43881</v>
      </c>
      <c r="N748" t="str">
        <f>_xlfn.XLOOKUP(healthcare_messy_data5[[#This Row],[Patient Id]],cleaned_medical!A748:A1747, cleaned_medical!D748:D1747)</f>
        <v>Dr. Smith</v>
      </c>
      <c r="O748" s="7">
        <f>_xlfn.XLOOKUP(healthcare_messy_data5[[#This Row],[Patient Id]], cleaned_medical!A748:A1747, cleaned_medical!E748:E1747)</f>
        <v>160.63999999999999</v>
      </c>
      <c r="P748" t="s">
        <v>1196</v>
      </c>
      <c r="Q748" s="3">
        <v>43881</v>
      </c>
      <c r="R748" s="7">
        <v>465.85</v>
      </c>
      <c r="S748" t="s">
        <v>1195</v>
      </c>
      <c r="T748" s="5" t="s">
        <v>1191</v>
      </c>
    </row>
    <row r="749" spans="2:20" x14ac:dyDescent="0.3">
      <c r="B749" t="s">
        <v>900</v>
      </c>
      <c r="C749" t="s">
        <v>130</v>
      </c>
      <c r="D749" s="2">
        <v>25</v>
      </c>
      <c r="E749" s="2" t="s">
        <v>1259</v>
      </c>
      <c r="F749" t="s">
        <v>15</v>
      </c>
      <c r="G749" t="s">
        <v>11</v>
      </c>
      <c r="H749" t="s">
        <v>1154</v>
      </c>
      <c r="I749" s="3">
        <v>43195</v>
      </c>
      <c r="J749" t="s">
        <v>40</v>
      </c>
      <c r="K749">
        <v>200</v>
      </c>
      <c r="L749" t="str">
        <f>_xlfn.XLOOKUP(healthcare_messy_data5[[#This Row],[Patient Id]],cleaned_medical!A749:A1748, cleaned_medical!B749:B1748)</f>
        <v>Lifestyle Modification</v>
      </c>
      <c r="M749" s="3">
        <f>_xlfn.XLOOKUP(healthcare_messy_data5[[#This Row],[Patient Id]],cleaned_medical!A749:A1748,cleaned_medical!C749:C1748)</f>
        <v>43195</v>
      </c>
      <c r="N749" t="str">
        <f>_xlfn.XLOOKUP(healthcare_messy_data5[[#This Row],[Patient Id]],cleaned_medical!A749:A1748, cleaned_medical!D749:D1748)</f>
        <v>Dr. Williams</v>
      </c>
      <c r="O749" s="7">
        <f>_xlfn.XLOOKUP(healthcare_messy_data5[[#This Row],[Patient Id]], cleaned_medical!A749:A1748, cleaned_medical!E749:E1748)</f>
        <v>198.18</v>
      </c>
      <c r="P749" t="s">
        <v>1193</v>
      </c>
      <c r="Q749" s="3">
        <v>43195</v>
      </c>
      <c r="R749" s="7">
        <v>161.94999999999999</v>
      </c>
      <c r="S749" t="s">
        <v>1195</v>
      </c>
      <c r="T749" s="5" t="s">
        <v>1200</v>
      </c>
    </row>
    <row r="750" spans="2:20" x14ac:dyDescent="0.3">
      <c r="B750" t="s">
        <v>901</v>
      </c>
      <c r="C750" t="s">
        <v>130</v>
      </c>
      <c r="D750" s="2">
        <v>60</v>
      </c>
      <c r="E750" s="2" t="s">
        <v>1262</v>
      </c>
      <c r="F750" t="s">
        <v>15</v>
      </c>
      <c r="G750" t="s">
        <v>1272</v>
      </c>
      <c r="H750" t="s">
        <v>1154</v>
      </c>
      <c r="I750" s="3">
        <v>43800</v>
      </c>
      <c r="J750" t="s">
        <v>12</v>
      </c>
      <c r="K750">
        <v>180</v>
      </c>
      <c r="L750" t="str">
        <f>_xlfn.XLOOKUP(healthcare_messy_data5[[#This Row],[Patient Id]],cleaned_medical!A750:A1749, cleaned_medical!B750:B1749)</f>
        <v>Medication</v>
      </c>
      <c r="M750" s="3">
        <f>_xlfn.XLOOKUP(healthcare_messy_data5[[#This Row],[Patient Id]],cleaned_medical!A750:A1749,cleaned_medical!C750:C1749)</f>
        <v>43800</v>
      </c>
      <c r="N750" t="str">
        <f>_xlfn.XLOOKUP(healthcare_messy_data5[[#This Row],[Patient Id]],cleaned_medical!A750:A1749, cleaned_medical!D750:D1749)</f>
        <v>Dr. Patel</v>
      </c>
      <c r="O750" s="7">
        <f>_xlfn.XLOOKUP(healthcare_messy_data5[[#This Row],[Patient Id]], cleaned_medical!A750:A1749, cleaned_medical!E750:E1749)</f>
        <v>109.9</v>
      </c>
      <c r="P750" t="s">
        <v>1198</v>
      </c>
      <c r="Q750" s="3">
        <v>43800</v>
      </c>
      <c r="R750" s="7">
        <v>446.72</v>
      </c>
      <c r="S750" t="s">
        <v>1197</v>
      </c>
      <c r="T750" s="5" t="s">
        <v>1199</v>
      </c>
    </row>
    <row r="751" spans="2:20" x14ac:dyDescent="0.3">
      <c r="B751" t="s">
        <v>902</v>
      </c>
      <c r="C751" t="s">
        <v>124</v>
      </c>
      <c r="D751" s="2">
        <v>70</v>
      </c>
      <c r="E751" s="2" t="s">
        <v>1262</v>
      </c>
      <c r="F751" t="s">
        <v>15</v>
      </c>
      <c r="G751" t="s">
        <v>20</v>
      </c>
      <c r="H751" t="s">
        <v>1272</v>
      </c>
      <c r="I751" s="3">
        <v>43195</v>
      </c>
      <c r="J751" t="s">
        <v>21</v>
      </c>
      <c r="K751">
        <v>180</v>
      </c>
      <c r="L751" t="str">
        <f>_xlfn.XLOOKUP(healthcare_messy_data5[[#This Row],[Patient Id]],cleaned_medical!A751:A1750, cleaned_medical!B751:B1750)</f>
        <v>Counseling</v>
      </c>
      <c r="M751" s="3">
        <f>_xlfn.XLOOKUP(healthcare_messy_data5[[#This Row],[Patient Id]],cleaned_medical!A751:A1750,cleaned_medical!C751:C1750)</f>
        <v>43195</v>
      </c>
      <c r="N751" t="str">
        <f>_xlfn.XLOOKUP(healthcare_messy_data5[[#This Row],[Patient Id]],cleaned_medical!A751:A1750, cleaned_medical!D751:D1750)</f>
        <v>Dr. Smith</v>
      </c>
      <c r="O751" s="7">
        <f>_xlfn.XLOOKUP(healthcare_messy_data5[[#This Row],[Patient Id]], cleaned_medical!A751:A1750, cleaned_medical!E751:E1750)</f>
        <v>24.01</v>
      </c>
      <c r="P751" t="s">
        <v>1198</v>
      </c>
      <c r="Q751" s="3">
        <v>43195</v>
      </c>
      <c r="R751" s="7">
        <v>411.6</v>
      </c>
      <c r="S751" t="s">
        <v>1192</v>
      </c>
      <c r="T751" s="5" t="s">
        <v>1200</v>
      </c>
    </row>
    <row r="752" spans="2:20" x14ac:dyDescent="0.3">
      <c r="B752" t="s">
        <v>903</v>
      </c>
      <c r="C752" t="s">
        <v>124</v>
      </c>
      <c r="D752" s="2">
        <v>25</v>
      </c>
      <c r="E752" s="2" t="s">
        <v>1259</v>
      </c>
      <c r="F752" t="s">
        <v>15</v>
      </c>
      <c r="G752" t="s">
        <v>1272</v>
      </c>
      <c r="H752" t="s">
        <v>1155</v>
      </c>
      <c r="I752" s="3">
        <v>43881</v>
      </c>
      <c r="J752" t="s">
        <v>12</v>
      </c>
      <c r="K752">
        <v>146</v>
      </c>
      <c r="L752" t="str">
        <f>_xlfn.XLOOKUP(healthcare_messy_data5[[#This Row],[Patient Id]],cleaned_medical!A752:A1751, cleaned_medical!B752:B1751)</f>
        <v>Lifestyle Modification</v>
      </c>
      <c r="M752" s="3">
        <f>_xlfn.XLOOKUP(healthcare_messy_data5[[#This Row],[Patient Id]],cleaned_medical!A752:A1751,cleaned_medical!C752:C1751)</f>
        <v>43881</v>
      </c>
      <c r="N752" t="str">
        <f>_xlfn.XLOOKUP(healthcare_messy_data5[[#This Row],[Patient Id]],cleaned_medical!A752:A1751, cleaned_medical!D752:D1751)</f>
        <v>Dr. Brown</v>
      </c>
      <c r="O752" s="7">
        <f>_xlfn.XLOOKUP(healthcare_messy_data5[[#This Row],[Patient Id]], cleaned_medical!A752:A1751, cleaned_medical!E752:E1751)</f>
        <v>164.89</v>
      </c>
      <c r="P752" t="s">
        <v>1201</v>
      </c>
      <c r="Q752" s="3">
        <v>43881</v>
      </c>
      <c r="R752" s="7">
        <v>446.85</v>
      </c>
      <c r="S752" t="s">
        <v>1192</v>
      </c>
      <c r="T752" s="5" t="s">
        <v>1200</v>
      </c>
    </row>
    <row r="753" spans="2:20" x14ac:dyDescent="0.3">
      <c r="B753" t="s">
        <v>904</v>
      </c>
      <c r="C753" t="s">
        <v>303</v>
      </c>
      <c r="D753" s="2">
        <v>60</v>
      </c>
      <c r="E753" s="2" t="s">
        <v>1262</v>
      </c>
      <c r="F753" t="s">
        <v>15</v>
      </c>
      <c r="G753" t="s">
        <v>20</v>
      </c>
      <c r="H753" t="s">
        <v>1155</v>
      </c>
      <c r="I753" s="3">
        <v>43549</v>
      </c>
      <c r="J753" t="s">
        <v>12</v>
      </c>
      <c r="K753">
        <v>200</v>
      </c>
      <c r="L753" t="str">
        <f>_xlfn.XLOOKUP(healthcare_messy_data5[[#This Row],[Patient Id]],cleaned_medical!A753:A1752, cleaned_medical!B753:B1752)</f>
        <v>Surgery</v>
      </c>
      <c r="M753" s="3">
        <f>_xlfn.XLOOKUP(healthcare_messy_data5[[#This Row],[Patient Id]],cleaned_medical!A753:A1752,cleaned_medical!C753:C1752)</f>
        <v>43549</v>
      </c>
      <c r="N753" t="str">
        <f>_xlfn.XLOOKUP(healthcare_messy_data5[[#This Row],[Patient Id]],cleaned_medical!A753:A1752, cleaned_medical!D753:D1752)</f>
        <v>Dr. Williams</v>
      </c>
      <c r="O753" s="7">
        <f>_xlfn.XLOOKUP(healthcare_messy_data5[[#This Row],[Patient Id]], cleaned_medical!A753:A1752, cleaned_medical!E753:E1752)</f>
        <v>16.36</v>
      </c>
      <c r="P753" t="s">
        <v>1193</v>
      </c>
      <c r="Q753" s="3">
        <v>43549</v>
      </c>
      <c r="R753" s="7">
        <v>340.27</v>
      </c>
      <c r="S753" t="s">
        <v>1197</v>
      </c>
      <c r="T753" s="5" t="s">
        <v>1191</v>
      </c>
    </row>
    <row r="754" spans="2:20" x14ac:dyDescent="0.3">
      <c r="B754" t="s">
        <v>905</v>
      </c>
      <c r="C754" t="s">
        <v>299</v>
      </c>
      <c r="D754" s="2">
        <v>46</v>
      </c>
      <c r="E754" s="2" t="s">
        <v>1260</v>
      </c>
      <c r="F754" t="s">
        <v>15</v>
      </c>
      <c r="G754" t="s">
        <v>11</v>
      </c>
      <c r="H754" t="s">
        <v>1272</v>
      </c>
      <c r="I754" s="3">
        <v>43549</v>
      </c>
      <c r="J754" t="s">
        <v>40</v>
      </c>
      <c r="K754">
        <v>220</v>
      </c>
      <c r="L754" t="str">
        <f>_xlfn.XLOOKUP(healthcare_messy_data5[[#This Row],[Patient Id]],cleaned_medical!A754:A1753, cleaned_medical!B754:B1753)</f>
        <v>Lifestyle Modification</v>
      </c>
      <c r="M754" s="3">
        <f>_xlfn.XLOOKUP(healthcare_messy_data5[[#This Row],[Patient Id]],cleaned_medical!A754:A1753,cleaned_medical!C754:C1753)</f>
        <v>43549</v>
      </c>
      <c r="N754" t="str">
        <f>_xlfn.XLOOKUP(healthcare_messy_data5[[#This Row],[Patient Id]],cleaned_medical!A754:A1753, cleaned_medical!D754:D1753)</f>
        <v>Dr. Brown</v>
      </c>
      <c r="O754" s="7">
        <f>_xlfn.XLOOKUP(healthcare_messy_data5[[#This Row],[Patient Id]], cleaned_medical!A754:A1753, cleaned_medical!E754:E1753)</f>
        <v>116.69</v>
      </c>
      <c r="P754" t="s">
        <v>1167</v>
      </c>
      <c r="Q754" s="3">
        <v>43549</v>
      </c>
      <c r="R754" s="7">
        <v>417.74</v>
      </c>
      <c r="S754" t="s">
        <v>1195</v>
      </c>
      <c r="T754" s="5" t="s">
        <v>1194</v>
      </c>
    </row>
    <row r="755" spans="2:20" x14ac:dyDescent="0.3">
      <c r="B755" t="s">
        <v>906</v>
      </c>
      <c r="C755" t="s">
        <v>132</v>
      </c>
      <c r="D755" s="2">
        <v>40</v>
      </c>
      <c r="E755" s="2" t="s">
        <v>1260</v>
      </c>
      <c r="F755" t="s">
        <v>15</v>
      </c>
      <c r="G755" t="s">
        <v>16</v>
      </c>
      <c r="H755" t="s">
        <v>1155</v>
      </c>
      <c r="I755" s="3">
        <v>43881</v>
      </c>
      <c r="J755" t="s">
        <v>40</v>
      </c>
      <c r="K755">
        <v>220</v>
      </c>
      <c r="L755" t="str">
        <f>_xlfn.XLOOKUP(healthcare_messy_data5[[#This Row],[Patient Id]],cleaned_medical!A755:A1754, cleaned_medical!B755:B1754)</f>
        <v>Lifestyle Modification</v>
      </c>
      <c r="M755" s="3">
        <f>_xlfn.XLOOKUP(healthcare_messy_data5[[#This Row],[Patient Id]],cleaned_medical!A755:A1754,cleaned_medical!C755:C1754)</f>
        <v>43881</v>
      </c>
      <c r="N755" t="str">
        <f>_xlfn.XLOOKUP(healthcare_messy_data5[[#This Row],[Patient Id]],cleaned_medical!A755:A1754, cleaned_medical!D755:D1754)</f>
        <v>Dr. Johnson</v>
      </c>
      <c r="O755" s="7">
        <f>_xlfn.XLOOKUP(healthcare_messy_data5[[#This Row],[Patient Id]], cleaned_medical!A755:A1754, cleaned_medical!E755:E1754)</f>
        <v>92.82</v>
      </c>
      <c r="P755" t="s">
        <v>1196</v>
      </c>
      <c r="Q755" s="3">
        <v>43881</v>
      </c>
      <c r="R755" s="7">
        <v>107.09</v>
      </c>
      <c r="S755" t="s">
        <v>1192</v>
      </c>
      <c r="T755" s="5" t="s">
        <v>1200</v>
      </c>
    </row>
    <row r="756" spans="2:20" x14ac:dyDescent="0.3">
      <c r="B756" t="s">
        <v>907</v>
      </c>
      <c r="C756" t="s">
        <v>124</v>
      </c>
      <c r="D756" s="2">
        <v>70</v>
      </c>
      <c r="E756" s="2" t="s">
        <v>1262</v>
      </c>
      <c r="F756" t="s">
        <v>15</v>
      </c>
      <c r="G756" t="s">
        <v>11</v>
      </c>
      <c r="H756" t="s">
        <v>1154</v>
      </c>
      <c r="I756" s="3">
        <v>43195</v>
      </c>
      <c r="J756" t="s">
        <v>17</v>
      </c>
      <c r="K756">
        <v>160</v>
      </c>
      <c r="L756" t="str">
        <f>_xlfn.XLOOKUP(healthcare_messy_data5[[#This Row],[Patient Id]],cleaned_medical!A756:A1755, cleaned_medical!B756:B1755)</f>
        <v>Physiotherapy</v>
      </c>
      <c r="M756" s="3">
        <f>_xlfn.XLOOKUP(healthcare_messy_data5[[#This Row],[Patient Id]],cleaned_medical!A756:A1755,cleaned_medical!C756:C1755)</f>
        <v>43195</v>
      </c>
      <c r="N756" t="str">
        <f>_xlfn.XLOOKUP(healthcare_messy_data5[[#This Row],[Patient Id]],cleaned_medical!A756:A1755, cleaned_medical!D756:D1755)</f>
        <v>Dr. Johnson</v>
      </c>
      <c r="O756" s="7">
        <f>_xlfn.XLOOKUP(healthcare_messy_data5[[#This Row],[Patient Id]], cleaned_medical!A756:A1755, cleaned_medical!E756:E1755)</f>
        <v>92.11</v>
      </c>
      <c r="P756" t="s">
        <v>1202</v>
      </c>
      <c r="Q756" s="3">
        <v>43195</v>
      </c>
      <c r="R756" s="7">
        <v>416.86</v>
      </c>
      <c r="S756" t="s">
        <v>1195</v>
      </c>
      <c r="T756" s="5" t="s">
        <v>1191</v>
      </c>
    </row>
    <row r="757" spans="2:20" x14ac:dyDescent="0.3">
      <c r="B757" t="s">
        <v>908</v>
      </c>
      <c r="C757" t="s">
        <v>132</v>
      </c>
      <c r="D757" s="2">
        <v>40</v>
      </c>
      <c r="E757" s="2" t="s">
        <v>1260</v>
      </c>
      <c r="F757" t="s">
        <v>15</v>
      </c>
      <c r="G757" t="s">
        <v>16</v>
      </c>
      <c r="H757" t="s">
        <v>1154</v>
      </c>
      <c r="I757" s="3">
        <v>43800</v>
      </c>
      <c r="J757" t="s">
        <v>21</v>
      </c>
      <c r="K757">
        <v>180</v>
      </c>
      <c r="L757" t="str">
        <f>_xlfn.XLOOKUP(healthcare_messy_data5[[#This Row],[Patient Id]],cleaned_medical!A757:A1756, cleaned_medical!B757:B1756)</f>
        <v>Counseling</v>
      </c>
      <c r="M757" s="3">
        <f>_xlfn.XLOOKUP(healthcare_messy_data5[[#This Row],[Patient Id]],cleaned_medical!A757:A1756,cleaned_medical!C757:C1756)</f>
        <v>43800</v>
      </c>
      <c r="N757" t="str">
        <f>_xlfn.XLOOKUP(healthcare_messy_data5[[#This Row],[Patient Id]],cleaned_medical!A757:A1756, cleaned_medical!D757:D1756)</f>
        <v>Dr. Brown</v>
      </c>
      <c r="O757" s="7">
        <f>_xlfn.XLOOKUP(healthcare_messy_data5[[#This Row],[Patient Id]], cleaned_medical!A757:A1756, cleaned_medical!E757:E1756)</f>
        <v>11.46</v>
      </c>
      <c r="P757" t="s">
        <v>1202</v>
      </c>
      <c r="Q757" s="3">
        <v>43800</v>
      </c>
      <c r="R757" s="7">
        <v>437.51</v>
      </c>
      <c r="S757" t="s">
        <v>1195</v>
      </c>
      <c r="T757" s="5" t="s">
        <v>1199</v>
      </c>
    </row>
    <row r="758" spans="2:20" x14ac:dyDescent="0.3">
      <c r="B758" t="s">
        <v>909</v>
      </c>
      <c r="C758" t="s">
        <v>9</v>
      </c>
      <c r="D758" s="2">
        <v>70</v>
      </c>
      <c r="E758" s="2" t="s">
        <v>1262</v>
      </c>
      <c r="F758" t="s">
        <v>10</v>
      </c>
      <c r="G758" t="s">
        <v>16</v>
      </c>
      <c r="H758" t="s">
        <v>1156</v>
      </c>
      <c r="I758" s="3">
        <v>43881</v>
      </c>
      <c r="J758" t="s">
        <v>21</v>
      </c>
      <c r="K758">
        <v>180</v>
      </c>
      <c r="L758" t="str">
        <f>_xlfn.XLOOKUP(healthcare_messy_data5[[#This Row],[Patient Id]],cleaned_medical!A758:A1757, cleaned_medical!B758:B1757)</f>
        <v>Dietary Changes</v>
      </c>
      <c r="M758" s="3">
        <f>_xlfn.XLOOKUP(healthcare_messy_data5[[#This Row],[Patient Id]],cleaned_medical!A758:A1757,cleaned_medical!C758:C1757)</f>
        <v>43881</v>
      </c>
      <c r="N758" t="str">
        <f>_xlfn.XLOOKUP(healthcare_messy_data5[[#This Row],[Patient Id]],cleaned_medical!A758:A1757, cleaned_medical!D758:D1757)</f>
        <v>Dr. Johnson</v>
      </c>
      <c r="O758" s="7">
        <f>_xlfn.XLOOKUP(healthcare_messy_data5[[#This Row],[Patient Id]], cleaned_medical!A758:A1757, cleaned_medical!E758:E1757)</f>
        <v>49.76</v>
      </c>
      <c r="P758" t="s">
        <v>1167</v>
      </c>
      <c r="Q758" s="3">
        <v>43881</v>
      </c>
      <c r="R758" s="7">
        <v>249.8</v>
      </c>
      <c r="S758" t="s">
        <v>1192</v>
      </c>
      <c r="T758" s="5" t="s">
        <v>1191</v>
      </c>
    </row>
    <row r="759" spans="2:20" x14ac:dyDescent="0.3">
      <c r="B759" t="s">
        <v>910</v>
      </c>
      <c r="C759" t="s">
        <v>124</v>
      </c>
      <c r="D759" s="2">
        <v>40</v>
      </c>
      <c r="E759" s="2" t="s">
        <v>1260</v>
      </c>
      <c r="F759" t="s">
        <v>15</v>
      </c>
      <c r="G759" t="s">
        <v>1272</v>
      </c>
      <c r="H759" t="s">
        <v>1272</v>
      </c>
      <c r="I759" s="3">
        <v>43845</v>
      </c>
      <c r="J759" t="s">
        <v>21</v>
      </c>
      <c r="K759">
        <v>200</v>
      </c>
      <c r="L759" t="str">
        <f>_xlfn.XLOOKUP(healthcare_messy_data5[[#This Row],[Patient Id]],cleaned_medical!A759:A1758, cleaned_medical!B759:B1758)</f>
        <v>Insulin injections</v>
      </c>
      <c r="M759" s="3">
        <f>_xlfn.XLOOKUP(healthcare_messy_data5[[#This Row],[Patient Id]],cleaned_medical!A759:A1758,cleaned_medical!C759:C1758)</f>
        <v>43845</v>
      </c>
      <c r="N759" t="str">
        <f>_xlfn.XLOOKUP(healthcare_messy_data5[[#This Row],[Patient Id]],cleaned_medical!A759:A1758, cleaned_medical!D759:D1758)</f>
        <v>Dr. White</v>
      </c>
      <c r="O759" s="7">
        <f>_xlfn.XLOOKUP(healthcare_messy_data5[[#This Row],[Patient Id]], cleaned_medical!A759:A1758, cleaned_medical!E759:E1758)</f>
        <v>80</v>
      </c>
      <c r="P759" t="s">
        <v>1193</v>
      </c>
      <c r="Q759" s="3">
        <v>43845</v>
      </c>
      <c r="R759" s="7">
        <v>100</v>
      </c>
      <c r="S759" t="s">
        <v>1192</v>
      </c>
      <c r="T759" s="5" t="s">
        <v>1216</v>
      </c>
    </row>
    <row r="760" spans="2:20" x14ac:dyDescent="0.3">
      <c r="B760" t="s">
        <v>911</v>
      </c>
      <c r="C760" t="s">
        <v>134</v>
      </c>
      <c r="D760" s="2">
        <v>70</v>
      </c>
      <c r="E760" s="2" t="s">
        <v>1262</v>
      </c>
      <c r="F760" t="s">
        <v>10</v>
      </c>
      <c r="G760" t="s">
        <v>11</v>
      </c>
      <c r="H760" t="s">
        <v>1157</v>
      </c>
      <c r="I760" s="3">
        <v>43195</v>
      </c>
      <c r="J760" t="s">
        <v>1153</v>
      </c>
      <c r="K760">
        <v>220</v>
      </c>
      <c r="L760" t="str">
        <f>_xlfn.XLOOKUP(healthcare_messy_data5[[#This Row],[Patient Id]],cleaned_medical!A760:A1759, cleaned_medical!B760:B1759)</f>
        <v>Dietary Changes</v>
      </c>
      <c r="M760" s="3">
        <f>_xlfn.XLOOKUP(healthcare_messy_data5[[#This Row],[Patient Id]],cleaned_medical!A760:A1759,cleaned_medical!C760:C1759)</f>
        <v>43195</v>
      </c>
      <c r="N760" t="str">
        <f>_xlfn.XLOOKUP(healthcare_messy_data5[[#This Row],[Patient Id]],cleaned_medical!A760:A1759, cleaned_medical!D760:D1759)</f>
        <v>Dr. Patel</v>
      </c>
      <c r="O760" s="7">
        <f>_xlfn.XLOOKUP(healthcare_messy_data5[[#This Row],[Patient Id]], cleaned_medical!A760:A1759, cleaned_medical!E760:E1759)</f>
        <v>186.91</v>
      </c>
      <c r="P760" t="s">
        <v>1198</v>
      </c>
      <c r="Q760" s="3">
        <v>43195</v>
      </c>
      <c r="R760" s="7">
        <v>347.45</v>
      </c>
      <c r="S760" t="s">
        <v>1197</v>
      </c>
      <c r="T760" s="5" t="s">
        <v>1200</v>
      </c>
    </row>
    <row r="761" spans="2:20" x14ac:dyDescent="0.3">
      <c r="B761" t="s">
        <v>912</v>
      </c>
      <c r="C761" t="s">
        <v>299</v>
      </c>
      <c r="D761" s="2">
        <v>40</v>
      </c>
      <c r="E761" s="2" t="s">
        <v>1260</v>
      </c>
      <c r="F761" t="s">
        <v>10</v>
      </c>
      <c r="G761" t="s">
        <v>20</v>
      </c>
      <c r="H761" t="s">
        <v>1157</v>
      </c>
      <c r="I761" s="3">
        <v>43549</v>
      </c>
      <c r="J761" t="s">
        <v>12</v>
      </c>
      <c r="K761">
        <v>160</v>
      </c>
      <c r="L761" t="str">
        <f>_xlfn.XLOOKUP(healthcare_messy_data5[[#This Row],[Patient Id]],cleaned_medical!A761:A1760, cleaned_medical!B761:B1760)</f>
        <v>Dietary Changes</v>
      </c>
      <c r="M761" s="3">
        <f>_xlfn.XLOOKUP(healthcare_messy_data5[[#This Row],[Patient Id]],cleaned_medical!A761:A1760,cleaned_medical!C761:C1760)</f>
        <v>43549</v>
      </c>
      <c r="N761" t="str">
        <f>_xlfn.XLOOKUP(healthcare_messy_data5[[#This Row],[Patient Id]],cleaned_medical!A761:A1760, cleaned_medical!D761:D1760)</f>
        <v>Dr. Lee</v>
      </c>
      <c r="O761" s="7">
        <f>_xlfn.XLOOKUP(healthcare_messy_data5[[#This Row],[Patient Id]], cleaned_medical!A761:A1760, cleaned_medical!E761:E1760)</f>
        <v>154.87</v>
      </c>
      <c r="P761" t="s">
        <v>1201</v>
      </c>
      <c r="Q761" s="3">
        <v>43549</v>
      </c>
      <c r="R761" s="7">
        <v>428.09</v>
      </c>
      <c r="S761" t="s">
        <v>1197</v>
      </c>
      <c r="T761" s="5" t="s">
        <v>1194</v>
      </c>
    </row>
    <row r="762" spans="2:20" x14ac:dyDescent="0.3">
      <c r="B762" t="s">
        <v>913</v>
      </c>
      <c r="C762" t="s">
        <v>303</v>
      </c>
      <c r="D762" s="2">
        <v>40</v>
      </c>
      <c r="E762" s="2" t="s">
        <v>1260</v>
      </c>
      <c r="F762" t="s">
        <v>10</v>
      </c>
      <c r="G762" t="s">
        <v>11</v>
      </c>
      <c r="H762" t="s">
        <v>1156</v>
      </c>
      <c r="I762" s="3">
        <v>43881</v>
      </c>
      <c r="J762" t="s">
        <v>40</v>
      </c>
      <c r="K762">
        <v>200</v>
      </c>
      <c r="L762" t="str">
        <f>_xlfn.XLOOKUP(healthcare_messy_data5[[#This Row],[Patient Id]],cleaned_medical!A762:A1761, cleaned_medical!B762:B1761)</f>
        <v>Counseling</v>
      </c>
      <c r="M762" s="3">
        <f>_xlfn.XLOOKUP(healthcare_messy_data5[[#This Row],[Patient Id]],cleaned_medical!A762:A1761,cleaned_medical!C762:C1761)</f>
        <v>43881</v>
      </c>
      <c r="N762" t="str">
        <f>_xlfn.XLOOKUP(healthcare_messy_data5[[#This Row],[Patient Id]],cleaned_medical!A762:A1761, cleaned_medical!D762:D1761)</f>
        <v>Dr. Johnson</v>
      </c>
      <c r="O762" s="7">
        <f>_xlfn.XLOOKUP(healthcare_messy_data5[[#This Row],[Patient Id]], cleaned_medical!A762:A1761, cleaned_medical!E762:E1761)</f>
        <v>54.55</v>
      </c>
      <c r="P762" t="s">
        <v>1201</v>
      </c>
      <c r="Q762" s="3">
        <v>43881</v>
      </c>
      <c r="R762" s="7">
        <v>434.18</v>
      </c>
      <c r="S762" t="s">
        <v>1197</v>
      </c>
      <c r="T762" s="5" t="s">
        <v>1200</v>
      </c>
    </row>
    <row r="763" spans="2:20" x14ac:dyDescent="0.3">
      <c r="B763" t="s">
        <v>914</v>
      </c>
      <c r="C763" t="s">
        <v>9</v>
      </c>
      <c r="D763" s="2">
        <v>40</v>
      </c>
      <c r="E763" s="2" t="s">
        <v>1260</v>
      </c>
      <c r="F763" t="s">
        <v>15</v>
      </c>
      <c r="G763" t="s">
        <v>1272</v>
      </c>
      <c r="H763" t="s">
        <v>1156</v>
      </c>
      <c r="I763" s="3">
        <v>43549</v>
      </c>
      <c r="J763" t="s">
        <v>21</v>
      </c>
      <c r="K763">
        <v>180</v>
      </c>
      <c r="L763" t="str">
        <f>_xlfn.XLOOKUP(healthcare_messy_data5[[#This Row],[Patient Id]],cleaned_medical!A763:A1762, cleaned_medical!B763:B1762)</f>
        <v>Physiotherapy</v>
      </c>
      <c r="M763" s="3">
        <f>_xlfn.XLOOKUP(healthcare_messy_data5[[#This Row],[Patient Id]],cleaned_medical!A763:A1762,cleaned_medical!C763:C1762)</f>
        <v>43549</v>
      </c>
      <c r="N763" t="str">
        <f>_xlfn.XLOOKUP(healthcare_messy_data5[[#This Row],[Patient Id]],cleaned_medical!A763:A1762, cleaned_medical!D763:D1762)</f>
        <v>Dr. Patel</v>
      </c>
      <c r="O763" s="7">
        <f>_xlfn.XLOOKUP(healthcare_messy_data5[[#This Row],[Patient Id]], cleaned_medical!A763:A1762, cleaned_medical!E763:E1762)</f>
        <v>29.42</v>
      </c>
      <c r="P763" t="s">
        <v>1196</v>
      </c>
      <c r="Q763" s="3">
        <v>43549</v>
      </c>
      <c r="R763" s="7">
        <v>442.55</v>
      </c>
      <c r="S763" t="s">
        <v>1192</v>
      </c>
      <c r="T763" s="5" t="s">
        <v>1200</v>
      </c>
    </row>
    <row r="764" spans="2:20" x14ac:dyDescent="0.3">
      <c r="B764" t="s">
        <v>915</v>
      </c>
      <c r="C764" t="s">
        <v>299</v>
      </c>
      <c r="D764" s="2">
        <v>40</v>
      </c>
      <c r="E764" s="2" t="s">
        <v>1260</v>
      </c>
      <c r="F764" t="s">
        <v>15</v>
      </c>
      <c r="G764" t="s">
        <v>16</v>
      </c>
      <c r="H764" t="s">
        <v>1155</v>
      </c>
      <c r="I764" s="3">
        <v>43195</v>
      </c>
      <c r="J764" t="s">
        <v>17</v>
      </c>
      <c r="K764">
        <v>220</v>
      </c>
      <c r="L764" t="str">
        <f>_xlfn.XLOOKUP(healthcare_messy_data5[[#This Row],[Patient Id]],cleaned_medical!A764:A1763, cleaned_medical!B764:B1763)</f>
        <v>Counseling</v>
      </c>
      <c r="M764" s="3">
        <f>_xlfn.XLOOKUP(healthcare_messy_data5[[#This Row],[Patient Id]],cleaned_medical!A764:A1763,cleaned_medical!C764:C1763)</f>
        <v>43195</v>
      </c>
      <c r="N764" t="str">
        <f>_xlfn.XLOOKUP(healthcare_messy_data5[[#This Row],[Patient Id]],cleaned_medical!A764:A1763, cleaned_medical!D764:D1763)</f>
        <v>Dr. Johnson</v>
      </c>
      <c r="O764" s="7">
        <f>_xlfn.XLOOKUP(healthcare_messy_data5[[#This Row],[Patient Id]], cleaned_medical!A764:A1763, cleaned_medical!E764:E1763)</f>
        <v>120.09</v>
      </c>
      <c r="P764" t="s">
        <v>1167</v>
      </c>
      <c r="Q764" s="3">
        <v>43195</v>
      </c>
      <c r="R764" s="7">
        <v>432.89</v>
      </c>
      <c r="S764" t="s">
        <v>1197</v>
      </c>
      <c r="T764" s="5" t="s">
        <v>1199</v>
      </c>
    </row>
    <row r="765" spans="2:20" x14ac:dyDescent="0.3">
      <c r="B765" t="s">
        <v>916</v>
      </c>
      <c r="C765" t="s">
        <v>134</v>
      </c>
      <c r="D765" s="2">
        <v>46</v>
      </c>
      <c r="E765" s="2" t="s">
        <v>1260</v>
      </c>
      <c r="F765" t="s">
        <v>15</v>
      </c>
      <c r="G765" t="s">
        <v>1272</v>
      </c>
      <c r="H765" t="s">
        <v>1156</v>
      </c>
      <c r="I765" s="3">
        <v>43549</v>
      </c>
      <c r="J765" t="s">
        <v>21</v>
      </c>
      <c r="K765">
        <v>160</v>
      </c>
      <c r="L765" t="str">
        <f>_xlfn.XLOOKUP(healthcare_messy_data5[[#This Row],[Patient Id]],cleaned_medical!A765:A1764, cleaned_medical!B765:B1764)</f>
        <v>Physiotherapy</v>
      </c>
      <c r="M765" s="3">
        <f>_xlfn.XLOOKUP(healthcare_messy_data5[[#This Row],[Patient Id]],cleaned_medical!A765:A1764,cleaned_medical!C765:C1764)</f>
        <v>43549</v>
      </c>
      <c r="N765" t="str">
        <f>_xlfn.XLOOKUP(healthcare_messy_data5[[#This Row],[Patient Id]],cleaned_medical!A765:A1764, cleaned_medical!D765:D1764)</f>
        <v>Dr. Johnson</v>
      </c>
      <c r="O765" s="7">
        <f>_xlfn.XLOOKUP(healthcare_messy_data5[[#This Row],[Patient Id]], cleaned_medical!A765:A1764, cleaned_medical!E765:E1764)</f>
        <v>72.680000000000007</v>
      </c>
      <c r="P765" t="s">
        <v>1202</v>
      </c>
      <c r="Q765" s="3">
        <v>43549</v>
      </c>
      <c r="R765" s="7">
        <v>111.73</v>
      </c>
      <c r="S765" t="s">
        <v>1192</v>
      </c>
      <c r="T765" s="5" t="s">
        <v>1194</v>
      </c>
    </row>
    <row r="766" spans="2:20" x14ac:dyDescent="0.3">
      <c r="B766" t="s">
        <v>917</v>
      </c>
      <c r="C766" t="s">
        <v>299</v>
      </c>
      <c r="D766" s="2">
        <v>25</v>
      </c>
      <c r="E766" s="2" t="s">
        <v>1259</v>
      </c>
      <c r="F766" t="s">
        <v>10</v>
      </c>
      <c r="G766" t="s">
        <v>27</v>
      </c>
      <c r="H766" t="s">
        <v>1156</v>
      </c>
      <c r="I766" s="3">
        <v>43881</v>
      </c>
      <c r="J766" t="s">
        <v>12</v>
      </c>
      <c r="K766">
        <v>146</v>
      </c>
      <c r="L766" t="str">
        <f>_xlfn.XLOOKUP(healthcare_messy_data5[[#This Row],[Patient Id]],cleaned_medical!A766:A1765, cleaned_medical!B766:B1765)</f>
        <v>Surgery</v>
      </c>
      <c r="M766" s="3">
        <f>_xlfn.XLOOKUP(healthcare_messy_data5[[#This Row],[Patient Id]],cleaned_medical!A766:A1765,cleaned_medical!C766:C1765)</f>
        <v>43881</v>
      </c>
      <c r="N766" t="str">
        <f>_xlfn.XLOOKUP(healthcare_messy_data5[[#This Row],[Patient Id]],cleaned_medical!A766:A1765, cleaned_medical!D766:D1765)</f>
        <v>Dr. Patel</v>
      </c>
      <c r="O766" s="7">
        <f>_xlfn.XLOOKUP(healthcare_messy_data5[[#This Row],[Patient Id]], cleaned_medical!A766:A1765, cleaned_medical!E766:E1765)</f>
        <v>81.040000000000006</v>
      </c>
      <c r="P766" t="s">
        <v>1198</v>
      </c>
      <c r="Q766" s="3">
        <v>43881</v>
      </c>
      <c r="R766" s="7">
        <v>220.32</v>
      </c>
      <c r="S766" t="s">
        <v>1195</v>
      </c>
      <c r="T766" s="5" t="s">
        <v>1199</v>
      </c>
    </row>
    <row r="767" spans="2:20" x14ac:dyDescent="0.3">
      <c r="B767" t="s">
        <v>918</v>
      </c>
      <c r="C767" t="s">
        <v>134</v>
      </c>
      <c r="D767" s="2">
        <v>35</v>
      </c>
      <c r="E767" s="2" t="s">
        <v>1261</v>
      </c>
      <c r="F767" t="s">
        <v>15</v>
      </c>
      <c r="G767" t="s">
        <v>27</v>
      </c>
      <c r="H767" t="s">
        <v>1157</v>
      </c>
      <c r="I767" s="3">
        <v>43195</v>
      </c>
      <c r="J767" t="s">
        <v>12</v>
      </c>
      <c r="K767">
        <v>220</v>
      </c>
      <c r="L767" t="str">
        <f>_xlfn.XLOOKUP(healthcare_messy_data5[[#This Row],[Patient Id]],cleaned_medical!A767:A1766, cleaned_medical!B767:B1766)</f>
        <v>Lifestyle Modification</v>
      </c>
      <c r="M767" s="3">
        <f>_xlfn.XLOOKUP(healthcare_messy_data5[[#This Row],[Patient Id]],cleaned_medical!A767:A1766,cleaned_medical!C767:C1766)</f>
        <v>43195</v>
      </c>
      <c r="N767" t="str">
        <f>_xlfn.XLOOKUP(healthcare_messy_data5[[#This Row],[Patient Id]],cleaned_medical!A767:A1766, cleaned_medical!D767:D1766)</f>
        <v>Dr. Johnson</v>
      </c>
      <c r="O767" s="7">
        <f>_xlfn.XLOOKUP(healthcare_messy_data5[[#This Row],[Patient Id]], cleaned_medical!A767:A1766, cleaned_medical!E767:E1766)</f>
        <v>69.010000000000005</v>
      </c>
      <c r="P767" t="s">
        <v>1167</v>
      </c>
      <c r="Q767" s="3">
        <v>43195</v>
      </c>
      <c r="R767" s="7">
        <v>122.44</v>
      </c>
      <c r="S767" t="s">
        <v>1197</v>
      </c>
      <c r="T767" s="5" t="s">
        <v>1191</v>
      </c>
    </row>
    <row r="768" spans="2:20" x14ac:dyDescent="0.3">
      <c r="B768" t="s">
        <v>919</v>
      </c>
      <c r="C768" t="s">
        <v>134</v>
      </c>
      <c r="D768" s="2">
        <v>60</v>
      </c>
      <c r="E768" s="2" t="s">
        <v>1262</v>
      </c>
      <c r="F768" t="s">
        <v>10</v>
      </c>
      <c r="G768" t="s">
        <v>20</v>
      </c>
      <c r="H768" t="s">
        <v>1155</v>
      </c>
      <c r="I768" s="3">
        <v>43845</v>
      </c>
      <c r="J768" t="s">
        <v>40</v>
      </c>
      <c r="K768">
        <v>160</v>
      </c>
      <c r="L768" t="str">
        <f>_xlfn.XLOOKUP(healthcare_messy_data5[[#This Row],[Patient Id]],cleaned_medical!A768:A1767, cleaned_medical!B768:B1767)</f>
        <v>Medication</v>
      </c>
      <c r="M768" s="3">
        <f>_xlfn.XLOOKUP(healthcare_messy_data5[[#This Row],[Patient Id]],cleaned_medical!A768:A1767,cleaned_medical!C768:C1767)</f>
        <v>43845</v>
      </c>
      <c r="N768" t="str">
        <f>_xlfn.XLOOKUP(healthcare_messy_data5[[#This Row],[Patient Id]],cleaned_medical!A768:A1767, cleaned_medical!D768:D1767)</f>
        <v>Dr. Williams</v>
      </c>
      <c r="O768" s="7">
        <f>_xlfn.XLOOKUP(healthcare_messy_data5[[#This Row],[Patient Id]], cleaned_medical!A768:A1767, cleaned_medical!E768:E1767)</f>
        <v>60.25</v>
      </c>
      <c r="P768" t="s">
        <v>1198</v>
      </c>
      <c r="Q768" s="3">
        <v>43845</v>
      </c>
      <c r="R768" s="7">
        <v>112.46</v>
      </c>
      <c r="S768" t="s">
        <v>1197</v>
      </c>
      <c r="T768" s="5" t="s">
        <v>1199</v>
      </c>
    </row>
    <row r="769" spans="2:20" x14ac:dyDescent="0.3">
      <c r="B769" t="s">
        <v>920</v>
      </c>
      <c r="C769" t="s">
        <v>132</v>
      </c>
      <c r="D769" s="2">
        <v>35</v>
      </c>
      <c r="E769" s="2" t="s">
        <v>1261</v>
      </c>
      <c r="F769" t="s">
        <v>15</v>
      </c>
      <c r="G769" t="s">
        <v>1272</v>
      </c>
      <c r="H769" t="s">
        <v>1156</v>
      </c>
      <c r="I769" s="3">
        <v>43881</v>
      </c>
      <c r="J769" t="s">
        <v>1153</v>
      </c>
      <c r="K769">
        <v>200</v>
      </c>
      <c r="L769" t="str">
        <f>_xlfn.XLOOKUP(healthcare_messy_data5[[#This Row],[Patient Id]],cleaned_medical!A769:A1768, cleaned_medical!B769:B1768)</f>
        <v>Lifestyle Modification</v>
      </c>
      <c r="M769" s="3">
        <f>_xlfn.XLOOKUP(healthcare_messy_data5[[#This Row],[Patient Id]],cleaned_medical!A769:A1768,cleaned_medical!C769:C1768)</f>
        <v>43881</v>
      </c>
      <c r="N769" t="str">
        <f>_xlfn.XLOOKUP(healthcare_messy_data5[[#This Row],[Patient Id]],cleaned_medical!A769:A1768, cleaned_medical!D769:D1768)</f>
        <v>Dr. Johnson</v>
      </c>
      <c r="O769" s="7">
        <f>_xlfn.XLOOKUP(healthcare_messy_data5[[#This Row],[Patient Id]], cleaned_medical!A769:A1768, cleaned_medical!E769:E1768)</f>
        <v>135.61000000000001</v>
      </c>
      <c r="P769" t="s">
        <v>1196</v>
      </c>
      <c r="Q769" s="3">
        <v>43881</v>
      </c>
      <c r="R769" s="7">
        <v>264.74</v>
      </c>
      <c r="S769" t="s">
        <v>1192</v>
      </c>
      <c r="T769" s="5" t="s">
        <v>1194</v>
      </c>
    </row>
    <row r="770" spans="2:20" x14ac:dyDescent="0.3">
      <c r="B770" t="s">
        <v>921</v>
      </c>
      <c r="C770" t="s">
        <v>122</v>
      </c>
      <c r="D770" s="2">
        <v>35</v>
      </c>
      <c r="E770" s="2" t="s">
        <v>1261</v>
      </c>
      <c r="F770" t="s">
        <v>15</v>
      </c>
      <c r="G770" t="s">
        <v>20</v>
      </c>
      <c r="H770" t="s">
        <v>1156</v>
      </c>
      <c r="I770" s="3">
        <v>43800</v>
      </c>
      <c r="J770" t="s">
        <v>40</v>
      </c>
      <c r="K770">
        <v>146</v>
      </c>
      <c r="L770" t="str">
        <f>_xlfn.XLOOKUP(healthcare_messy_data5[[#This Row],[Patient Id]],cleaned_medical!A770:A1769, cleaned_medical!B770:B1769)</f>
        <v>Dietary Changes</v>
      </c>
      <c r="M770" s="3">
        <f>_xlfn.XLOOKUP(healthcare_messy_data5[[#This Row],[Patient Id]],cleaned_medical!A770:A1769,cleaned_medical!C770:C1769)</f>
        <v>43800</v>
      </c>
      <c r="N770" t="str">
        <f>_xlfn.XLOOKUP(healthcare_messy_data5[[#This Row],[Patient Id]],cleaned_medical!A770:A1769, cleaned_medical!D770:D1769)</f>
        <v>Dr. Johnson</v>
      </c>
      <c r="O770" s="7">
        <f>_xlfn.XLOOKUP(healthcare_messy_data5[[#This Row],[Patient Id]], cleaned_medical!A770:A1769, cleaned_medical!E770:E1769)</f>
        <v>75.760000000000005</v>
      </c>
      <c r="P770" t="s">
        <v>1198</v>
      </c>
      <c r="Q770" s="3">
        <v>43800</v>
      </c>
      <c r="R770" s="7">
        <v>308.61</v>
      </c>
      <c r="S770" t="s">
        <v>1197</v>
      </c>
      <c r="T770" s="5" t="s">
        <v>1191</v>
      </c>
    </row>
    <row r="771" spans="2:20" x14ac:dyDescent="0.3">
      <c r="B771" t="s">
        <v>922</v>
      </c>
      <c r="C771" t="s">
        <v>9</v>
      </c>
      <c r="D771" s="2">
        <v>70</v>
      </c>
      <c r="E771" s="2" t="s">
        <v>1262</v>
      </c>
      <c r="F771" t="s">
        <v>15</v>
      </c>
      <c r="G771" t="s">
        <v>20</v>
      </c>
      <c r="H771" t="s">
        <v>1155</v>
      </c>
      <c r="I771" s="3">
        <v>43881</v>
      </c>
      <c r="J771" t="s">
        <v>21</v>
      </c>
      <c r="K771">
        <v>160</v>
      </c>
      <c r="L771" t="str">
        <f>_xlfn.XLOOKUP(healthcare_messy_data5[[#This Row],[Patient Id]],cleaned_medical!A771:A1770, cleaned_medical!B771:B1770)</f>
        <v>Lifestyle Modification</v>
      </c>
      <c r="M771" s="3">
        <f>_xlfn.XLOOKUP(healthcare_messy_data5[[#This Row],[Patient Id]],cleaned_medical!A771:A1770,cleaned_medical!C771:C1770)</f>
        <v>43881</v>
      </c>
      <c r="N771" t="str">
        <f>_xlfn.XLOOKUP(healthcare_messy_data5[[#This Row],[Patient Id]],cleaned_medical!A771:A1770, cleaned_medical!D771:D1770)</f>
        <v>Dr. Williams</v>
      </c>
      <c r="O771" s="7">
        <f>_xlfn.XLOOKUP(healthcare_messy_data5[[#This Row],[Patient Id]], cleaned_medical!A771:A1770, cleaned_medical!E771:E1770)</f>
        <v>191.58</v>
      </c>
      <c r="P771" t="s">
        <v>1167</v>
      </c>
      <c r="Q771" s="3">
        <v>43881</v>
      </c>
      <c r="R771" s="7">
        <v>164.94</v>
      </c>
      <c r="S771" t="s">
        <v>1197</v>
      </c>
      <c r="T771" s="5" t="s">
        <v>1199</v>
      </c>
    </row>
    <row r="772" spans="2:20" x14ac:dyDescent="0.3">
      <c r="B772" t="s">
        <v>923</v>
      </c>
      <c r="C772" t="s">
        <v>299</v>
      </c>
      <c r="D772" s="2">
        <v>25</v>
      </c>
      <c r="E772" s="2" t="s">
        <v>1259</v>
      </c>
      <c r="F772" t="s">
        <v>10</v>
      </c>
      <c r="G772" t="s">
        <v>27</v>
      </c>
      <c r="H772" t="s">
        <v>1272</v>
      </c>
      <c r="I772" s="3">
        <v>43195</v>
      </c>
      <c r="J772" t="s">
        <v>17</v>
      </c>
      <c r="K772">
        <v>160</v>
      </c>
      <c r="L772" t="str">
        <f>_xlfn.XLOOKUP(healthcare_messy_data5[[#This Row],[Patient Id]],cleaned_medical!A772:A1771, cleaned_medical!B772:B1771)</f>
        <v>Counseling</v>
      </c>
      <c r="M772" s="3">
        <f>_xlfn.XLOOKUP(healthcare_messy_data5[[#This Row],[Patient Id]],cleaned_medical!A772:A1771,cleaned_medical!C772:C1771)</f>
        <v>43195</v>
      </c>
      <c r="N772" t="str">
        <f>_xlfn.XLOOKUP(healthcare_messy_data5[[#This Row],[Patient Id]],cleaned_medical!A772:A1771, cleaned_medical!D772:D1771)</f>
        <v>Dr. Patel</v>
      </c>
      <c r="O772" s="7">
        <f>_xlfn.XLOOKUP(healthcare_messy_data5[[#This Row],[Patient Id]], cleaned_medical!A772:A1771, cleaned_medical!E772:E1771)</f>
        <v>111.11</v>
      </c>
      <c r="P772" t="s">
        <v>1193</v>
      </c>
      <c r="Q772" s="3">
        <v>43195</v>
      </c>
      <c r="R772" s="7">
        <v>479.55</v>
      </c>
      <c r="S772" t="s">
        <v>1197</v>
      </c>
      <c r="T772" s="5" t="s">
        <v>1194</v>
      </c>
    </row>
    <row r="773" spans="2:20" x14ac:dyDescent="0.3">
      <c r="B773" t="s">
        <v>924</v>
      </c>
      <c r="C773" t="s">
        <v>126</v>
      </c>
      <c r="D773" s="2">
        <v>70</v>
      </c>
      <c r="E773" s="2" t="s">
        <v>1262</v>
      </c>
      <c r="F773" t="s">
        <v>15</v>
      </c>
      <c r="G773" t="s">
        <v>20</v>
      </c>
      <c r="H773" t="s">
        <v>1155</v>
      </c>
      <c r="I773" s="3">
        <v>43881</v>
      </c>
      <c r="J773" t="s">
        <v>40</v>
      </c>
      <c r="K773">
        <v>180</v>
      </c>
      <c r="L773" t="str">
        <f>_xlfn.XLOOKUP(healthcare_messy_data5[[#This Row],[Patient Id]],cleaned_medical!A773:A1772, cleaned_medical!B773:B1772)</f>
        <v>Physiotherapy</v>
      </c>
      <c r="M773" s="3">
        <f>_xlfn.XLOOKUP(healthcare_messy_data5[[#This Row],[Patient Id]],cleaned_medical!A773:A1772,cleaned_medical!C773:C1772)</f>
        <v>43881</v>
      </c>
      <c r="N773" t="str">
        <f>_xlfn.XLOOKUP(healthcare_messy_data5[[#This Row],[Patient Id]],cleaned_medical!A773:A1772, cleaned_medical!D773:D1772)</f>
        <v>Dr. Patel</v>
      </c>
      <c r="O773" s="7">
        <f>_xlfn.XLOOKUP(healthcare_messy_data5[[#This Row],[Patient Id]], cleaned_medical!A773:A1772, cleaned_medical!E773:E1772)</f>
        <v>54.98</v>
      </c>
      <c r="P773" t="s">
        <v>1201</v>
      </c>
      <c r="Q773" s="3">
        <v>43881</v>
      </c>
      <c r="R773" s="7">
        <v>436.99</v>
      </c>
      <c r="S773" t="s">
        <v>1192</v>
      </c>
      <c r="T773" s="5" t="s">
        <v>1200</v>
      </c>
    </row>
    <row r="774" spans="2:20" x14ac:dyDescent="0.3">
      <c r="B774" t="s">
        <v>925</v>
      </c>
      <c r="C774" t="s">
        <v>9</v>
      </c>
      <c r="D774" s="2">
        <v>25</v>
      </c>
      <c r="E774" s="2" t="s">
        <v>1259</v>
      </c>
      <c r="F774" t="s">
        <v>10</v>
      </c>
      <c r="G774" t="s">
        <v>27</v>
      </c>
      <c r="H774" t="s">
        <v>1157</v>
      </c>
      <c r="I774" s="3">
        <v>43845</v>
      </c>
      <c r="J774" t="s">
        <v>1153</v>
      </c>
      <c r="K774">
        <v>220</v>
      </c>
      <c r="L774" t="str">
        <f>_xlfn.XLOOKUP(healthcare_messy_data5[[#This Row],[Patient Id]],cleaned_medical!A774:A1773, cleaned_medical!B774:B1773)</f>
        <v>Surgery</v>
      </c>
      <c r="M774" s="3">
        <f>_xlfn.XLOOKUP(healthcare_messy_data5[[#This Row],[Patient Id]],cleaned_medical!A774:A1773,cleaned_medical!C774:C1773)</f>
        <v>43845</v>
      </c>
      <c r="N774" t="str">
        <f>_xlfn.XLOOKUP(healthcare_messy_data5[[#This Row],[Patient Id]],cleaned_medical!A774:A1773, cleaned_medical!D774:D1773)</f>
        <v>Dr. Patel</v>
      </c>
      <c r="O774" s="7">
        <f>_xlfn.XLOOKUP(healthcare_messy_data5[[#This Row],[Patient Id]], cleaned_medical!A774:A1773, cleaned_medical!E774:E1773)</f>
        <v>89.7</v>
      </c>
      <c r="P774" t="s">
        <v>1202</v>
      </c>
      <c r="Q774" s="3">
        <v>43845</v>
      </c>
      <c r="R774" s="7">
        <v>386.55</v>
      </c>
      <c r="S774" t="s">
        <v>1195</v>
      </c>
      <c r="T774" s="5" t="s">
        <v>1194</v>
      </c>
    </row>
    <row r="775" spans="2:20" x14ac:dyDescent="0.3">
      <c r="B775" t="s">
        <v>926</v>
      </c>
      <c r="C775" t="s">
        <v>122</v>
      </c>
      <c r="D775" s="2">
        <v>25</v>
      </c>
      <c r="E775" s="2" t="s">
        <v>1259</v>
      </c>
      <c r="F775" t="s">
        <v>15</v>
      </c>
      <c r="G775" t="s">
        <v>16</v>
      </c>
      <c r="H775" t="s">
        <v>1272</v>
      </c>
      <c r="I775" s="3">
        <v>43845</v>
      </c>
      <c r="J775" t="s">
        <v>40</v>
      </c>
      <c r="K775">
        <v>180</v>
      </c>
      <c r="L775" t="str">
        <f>_xlfn.XLOOKUP(healthcare_messy_data5[[#This Row],[Patient Id]],cleaned_medical!A775:A1774, cleaned_medical!B775:B1774)</f>
        <v>Surgery</v>
      </c>
      <c r="M775" s="3">
        <f>_xlfn.XLOOKUP(healthcare_messy_data5[[#This Row],[Patient Id]],cleaned_medical!A775:A1774,cleaned_medical!C775:C1774)</f>
        <v>43845</v>
      </c>
      <c r="N775" t="str">
        <f>_xlfn.XLOOKUP(healthcare_messy_data5[[#This Row],[Patient Id]],cleaned_medical!A775:A1774, cleaned_medical!D775:D1774)</f>
        <v>Dr. Smith</v>
      </c>
      <c r="O775" s="7">
        <f>_xlfn.XLOOKUP(healthcare_messy_data5[[#This Row],[Patient Id]], cleaned_medical!A775:A1774, cleaned_medical!E775:E1774)</f>
        <v>74.61</v>
      </c>
      <c r="P775" t="s">
        <v>1196</v>
      </c>
      <c r="Q775" s="3">
        <v>43845</v>
      </c>
      <c r="R775" s="7">
        <v>191.22</v>
      </c>
      <c r="S775" t="s">
        <v>1192</v>
      </c>
      <c r="T775" s="5" t="s">
        <v>1199</v>
      </c>
    </row>
    <row r="776" spans="2:20" x14ac:dyDescent="0.3">
      <c r="B776" t="s">
        <v>927</v>
      </c>
      <c r="C776" t="s">
        <v>9</v>
      </c>
      <c r="D776" s="2">
        <v>40</v>
      </c>
      <c r="E776" s="2" t="s">
        <v>1260</v>
      </c>
      <c r="F776" t="s">
        <v>10</v>
      </c>
      <c r="G776" t="s">
        <v>1272</v>
      </c>
      <c r="H776" t="s">
        <v>1154</v>
      </c>
      <c r="I776" s="3">
        <v>43800</v>
      </c>
      <c r="J776" t="s">
        <v>12</v>
      </c>
      <c r="K776">
        <v>146</v>
      </c>
      <c r="L776" t="str">
        <f>_xlfn.XLOOKUP(healthcare_messy_data5[[#This Row],[Patient Id]],cleaned_medical!A776:A1775, cleaned_medical!B776:B1775)</f>
        <v>Surgery</v>
      </c>
      <c r="M776" s="3">
        <f>_xlfn.XLOOKUP(healthcare_messy_data5[[#This Row],[Patient Id]],cleaned_medical!A776:A1775,cleaned_medical!C776:C1775)</f>
        <v>43800</v>
      </c>
      <c r="N776" t="str">
        <f>_xlfn.XLOOKUP(healthcare_messy_data5[[#This Row],[Patient Id]],cleaned_medical!A776:A1775, cleaned_medical!D776:D1775)</f>
        <v>Dr. Patel</v>
      </c>
      <c r="O776" s="7">
        <f>_xlfn.XLOOKUP(healthcare_messy_data5[[#This Row],[Patient Id]], cleaned_medical!A776:A1775, cleaned_medical!E776:E1775)</f>
        <v>187.73</v>
      </c>
      <c r="P776" t="s">
        <v>1196</v>
      </c>
      <c r="Q776" s="3">
        <v>43800</v>
      </c>
      <c r="R776" s="7">
        <v>132.12</v>
      </c>
      <c r="S776" t="s">
        <v>1197</v>
      </c>
      <c r="T776" s="5" t="s">
        <v>1200</v>
      </c>
    </row>
    <row r="777" spans="2:20" x14ac:dyDescent="0.3">
      <c r="B777" t="s">
        <v>928</v>
      </c>
      <c r="C777" t="s">
        <v>130</v>
      </c>
      <c r="D777" s="2">
        <v>46</v>
      </c>
      <c r="E777" s="2" t="s">
        <v>1260</v>
      </c>
      <c r="F777" t="s">
        <v>15</v>
      </c>
      <c r="G777" t="s">
        <v>20</v>
      </c>
      <c r="H777" t="s">
        <v>1155</v>
      </c>
      <c r="I777" s="3">
        <v>43549</v>
      </c>
      <c r="J777" t="s">
        <v>21</v>
      </c>
      <c r="K777">
        <v>160</v>
      </c>
      <c r="L777" t="str">
        <f>_xlfn.XLOOKUP(healthcare_messy_data5[[#This Row],[Patient Id]],cleaned_medical!A777:A1776, cleaned_medical!B777:B1776)</f>
        <v>Dietary Changes</v>
      </c>
      <c r="M777" s="3">
        <f>_xlfn.XLOOKUP(healthcare_messy_data5[[#This Row],[Patient Id]],cleaned_medical!A777:A1776,cleaned_medical!C777:C1776)</f>
        <v>43549</v>
      </c>
      <c r="N777" t="str">
        <f>_xlfn.XLOOKUP(healthcare_messy_data5[[#This Row],[Patient Id]],cleaned_medical!A777:A1776, cleaned_medical!D777:D1776)</f>
        <v>Dr. Patel</v>
      </c>
      <c r="O777" s="7">
        <f>_xlfn.XLOOKUP(healthcare_messy_data5[[#This Row],[Patient Id]], cleaned_medical!A777:A1776, cleaned_medical!E777:E1776)</f>
        <v>78.56</v>
      </c>
      <c r="P777" t="s">
        <v>1167</v>
      </c>
      <c r="Q777" s="3">
        <v>43549</v>
      </c>
      <c r="R777" s="7">
        <v>442.92</v>
      </c>
      <c r="S777" t="s">
        <v>1197</v>
      </c>
      <c r="T777" s="5" t="s">
        <v>1191</v>
      </c>
    </row>
    <row r="778" spans="2:20" x14ac:dyDescent="0.3">
      <c r="B778" t="s">
        <v>929</v>
      </c>
      <c r="C778" t="s">
        <v>126</v>
      </c>
      <c r="D778" s="2">
        <v>40</v>
      </c>
      <c r="E778" s="2" t="s">
        <v>1260</v>
      </c>
      <c r="F778" t="s">
        <v>10</v>
      </c>
      <c r="G778" t="s">
        <v>27</v>
      </c>
      <c r="H778" t="s">
        <v>1157</v>
      </c>
      <c r="I778" s="3">
        <v>43195</v>
      </c>
      <c r="J778" t="s">
        <v>21</v>
      </c>
      <c r="K778">
        <v>180</v>
      </c>
      <c r="L778" t="str">
        <f>_xlfn.XLOOKUP(healthcare_messy_data5[[#This Row],[Patient Id]],cleaned_medical!A778:A1777, cleaned_medical!B778:B1777)</f>
        <v>Physiotherapy</v>
      </c>
      <c r="M778" s="3">
        <f>_xlfn.XLOOKUP(healthcare_messy_data5[[#This Row],[Patient Id]],cleaned_medical!A778:A1777,cleaned_medical!C778:C1777)</f>
        <v>43195</v>
      </c>
      <c r="N778" t="str">
        <f>_xlfn.XLOOKUP(healthcare_messy_data5[[#This Row],[Patient Id]],cleaned_medical!A778:A1777, cleaned_medical!D778:D1777)</f>
        <v>Dr. Lee</v>
      </c>
      <c r="O778" s="7">
        <f>_xlfn.XLOOKUP(healthcare_messy_data5[[#This Row],[Patient Id]], cleaned_medical!A778:A1777, cleaned_medical!E778:E1777)</f>
        <v>158.57</v>
      </c>
      <c r="P778" t="s">
        <v>1193</v>
      </c>
      <c r="Q778" s="3">
        <v>43195</v>
      </c>
      <c r="R778" s="7">
        <v>352.59</v>
      </c>
      <c r="S778" t="s">
        <v>1192</v>
      </c>
      <c r="T778" s="5" t="s">
        <v>1191</v>
      </c>
    </row>
    <row r="779" spans="2:20" x14ac:dyDescent="0.3">
      <c r="B779" t="s">
        <v>930</v>
      </c>
      <c r="C779" t="s">
        <v>122</v>
      </c>
      <c r="D779" s="2">
        <v>46</v>
      </c>
      <c r="E779" s="2" t="s">
        <v>1260</v>
      </c>
      <c r="F779" t="s">
        <v>15</v>
      </c>
      <c r="G779" t="s">
        <v>11</v>
      </c>
      <c r="H779" t="s">
        <v>1272</v>
      </c>
      <c r="I779" s="3">
        <v>43195</v>
      </c>
      <c r="J779" t="s">
        <v>21</v>
      </c>
      <c r="K779">
        <v>220</v>
      </c>
      <c r="L779" t="str">
        <f>_xlfn.XLOOKUP(healthcare_messy_data5[[#This Row],[Patient Id]],cleaned_medical!A779:A1778, cleaned_medical!B779:B1778)</f>
        <v>Dietary Changes</v>
      </c>
      <c r="M779" s="3">
        <f>_xlfn.XLOOKUP(healthcare_messy_data5[[#This Row],[Patient Id]],cleaned_medical!A779:A1778,cleaned_medical!C779:C1778)</f>
        <v>43195</v>
      </c>
      <c r="N779" t="str">
        <f>_xlfn.XLOOKUP(healthcare_messy_data5[[#This Row],[Patient Id]],cleaned_medical!A779:A1778, cleaned_medical!D779:D1778)</f>
        <v>Dr. Johnson</v>
      </c>
      <c r="O779" s="7">
        <f>_xlfn.XLOOKUP(healthcare_messy_data5[[#This Row],[Patient Id]], cleaned_medical!A779:A1778, cleaned_medical!E779:E1778)</f>
        <v>184</v>
      </c>
      <c r="P779" t="s">
        <v>1201</v>
      </c>
      <c r="Q779" s="3">
        <v>43195</v>
      </c>
      <c r="R779" s="7">
        <v>353.76</v>
      </c>
      <c r="S779" t="s">
        <v>1197</v>
      </c>
      <c r="T779" s="5" t="s">
        <v>1200</v>
      </c>
    </row>
    <row r="780" spans="2:20" x14ac:dyDescent="0.3">
      <c r="B780" t="s">
        <v>931</v>
      </c>
      <c r="C780" t="s">
        <v>132</v>
      </c>
      <c r="D780" s="2">
        <v>70</v>
      </c>
      <c r="E780" s="2" t="s">
        <v>1262</v>
      </c>
      <c r="F780" t="s">
        <v>15</v>
      </c>
      <c r="G780" t="s">
        <v>20</v>
      </c>
      <c r="H780" t="s">
        <v>1155</v>
      </c>
      <c r="I780" s="3">
        <v>43549</v>
      </c>
      <c r="J780" t="s">
        <v>21</v>
      </c>
      <c r="K780">
        <v>146</v>
      </c>
      <c r="L780" t="str">
        <f>_xlfn.XLOOKUP(healthcare_messy_data5[[#This Row],[Patient Id]],cleaned_medical!A780:A1779, cleaned_medical!B780:B1779)</f>
        <v>Surgery</v>
      </c>
      <c r="M780" s="3">
        <f>_xlfn.XLOOKUP(healthcare_messy_data5[[#This Row],[Patient Id]],cleaned_medical!A780:A1779,cleaned_medical!C780:C1779)</f>
        <v>43549</v>
      </c>
      <c r="N780" t="str">
        <f>_xlfn.XLOOKUP(healthcare_messy_data5[[#This Row],[Patient Id]],cleaned_medical!A780:A1779, cleaned_medical!D780:D1779)</f>
        <v>Dr. Brown</v>
      </c>
      <c r="O780" s="7">
        <f>_xlfn.XLOOKUP(healthcare_messy_data5[[#This Row],[Patient Id]], cleaned_medical!A780:A1779, cleaned_medical!E780:E1779)</f>
        <v>129.72</v>
      </c>
      <c r="P780" t="s">
        <v>1193</v>
      </c>
      <c r="Q780" s="3">
        <v>43549</v>
      </c>
      <c r="R780" s="7">
        <v>65.61</v>
      </c>
      <c r="S780" t="s">
        <v>1197</v>
      </c>
      <c r="T780" s="5" t="s">
        <v>1200</v>
      </c>
    </row>
    <row r="781" spans="2:20" x14ac:dyDescent="0.3">
      <c r="B781" t="s">
        <v>932</v>
      </c>
      <c r="C781" t="s">
        <v>299</v>
      </c>
      <c r="D781" s="2">
        <v>46</v>
      </c>
      <c r="E781" s="2" t="s">
        <v>1260</v>
      </c>
      <c r="F781" t="s">
        <v>15</v>
      </c>
      <c r="G781" t="s">
        <v>16</v>
      </c>
      <c r="H781" t="s">
        <v>1156</v>
      </c>
      <c r="I781" s="3">
        <v>43845</v>
      </c>
      <c r="J781" t="s">
        <v>21</v>
      </c>
      <c r="K781">
        <v>200</v>
      </c>
      <c r="L781" t="str">
        <f>_xlfn.XLOOKUP(healthcare_messy_data5[[#This Row],[Patient Id]],cleaned_medical!A781:A1780, cleaned_medical!B781:B1780)</f>
        <v>Counseling</v>
      </c>
      <c r="M781" s="3">
        <f>_xlfn.XLOOKUP(healthcare_messy_data5[[#This Row],[Patient Id]],cleaned_medical!A781:A1780,cleaned_medical!C781:C1780)</f>
        <v>43845</v>
      </c>
      <c r="N781" t="str">
        <f>_xlfn.XLOOKUP(healthcare_messy_data5[[#This Row],[Patient Id]],cleaned_medical!A781:A1780, cleaned_medical!D781:D1780)</f>
        <v>Dr. Williams</v>
      </c>
      <c r="O781" s="7">
        <f>_xlfn.XLOOKUP(healthcare_messy_data5[[#This Row],[Patient Id]], cleaned_medical!A781:A1780, cleaned_medical!E781:E1780)</f>
        <v>75.06</v>
      </c>
      <c r="P781" t="s">
        <v>1198</v>
      </c>
      <c r="Q781" s="3">
        <v>43845</v>
      </c>
      <c r="R781" s="7">
        <v>152.13</v>
      </c>
      <c r="S781" t="s">
        <v>1197</v>
      </c>
      <c r="T781" s="5" t="s">
        <v>1191</v>
      </c>
    </row>
    <row r="782" spans="2:20" x14ac:dyDescent="0.3">
      <c r="B782" t="s">
        <v>933</v>
      </c>
      <c r="C782" t="s">
        <v>120</v>
      </c>
      <c r="D782" s="2">
        <v>70</v>
      </c>
      <c r="E782" s="2" t="s">
        <v>1262</v>
      </c>
      <c r="F782" t="s">
        <v>15</v>
      </c>
      <c r="G782" t="s">
        <v>16</v>
      </c>
      <c r="H782" t="s">
        <v>1155</v>
      </c>
      <c r="I782" s="3">
        <v>43845</v>
      </c>
      <c r="J782" t="s">
        <v>21</v>
      </c>
      <c r="K782">
        <v>180</v>
      </c>
      <c r="L782" t="str">
        <f>_xlfn.XLOOKUP(healthcare_messy_data5[[#This Row],[Patient Id]],cleaned_medical!A782:A1781, cleaned_medical!B782:B1781)</f>
        <v>Counseling</v>
      </c>
      <c r="M782" s="3">
        <f>_xlfn.XLOOKUP(healthcare_messy_data5[[#This Row],[Patient Id]],cleaned_medical!A782:A1781,cleaned_medical!C782:C1781)</f>
        <v>43845</v>
      </c>
      <c r="N782" t="str">
        <f>_xlfn.XLOOKUP(healthcare_messy_data5[[#This Row],[Patient Id]],cleaned_medical!A782:A1781, cleaned_medical!D782:D1781)</f>
        <v>Dr. Lee</v>
      </c>
      <c r="O782" s="7">
        <f>_xlfn.XLOOKUP(healthcare_messy_data5[[#This Row],[Patient Id]], cleaned_medical!A782:A1781, cleaned_medical!E782:E1781)</f>
        <v>187.76</v>
      </c>
      <c r="P782" t="s">
        <v>1193</v>
      </c>
      <c r="Q782" s="3">
        <v>43845</v>
      </c>
      <c r="R782" s="7">
        <v>394.29</v>
      </c>
      <c r="S782" t="s">
        <v>1192</v>
      </c>
      <c r="T782" s="5" t="s">
        <v>1194</v>
      </c>
    </row>
    <row r="783" spans="2:20" x14ac:dyDescent="0.3">
      <c r="B783" t="s">
        <v>934</v>
      </c>
      <c r="C783" t="s">
        <v>122</v>
      </c>
      <c r="D783" s="2">
        <v>35</v>
      </c>
      <c r="E783" s="2" t="s">
        <v>1261</v>
      </c>
      <c r="F783" t="s">
        <v>15</v>
      </c>
      <c r="G783" t="s">
        <v>11</v>
      </c>
      <c r="H783" t="s">
        <v>1154</v>
      </c>
      <c r="I783" s="3">
        <v>43881</v>
      </c>
      <c r="J783" t="s">
        <v>17</v>
      </c>
      <c r="K783">
        <v>146</v>
      </c>
      <c r="L783" t="str">
        <f>_xlfn.XLOOKUP(healthcare_messy_data5[[#This Row],[Patient Id]],cleaned_medical!A783:A1782, cleaned_medical!B783:B1782)</f>
        <v>Antihistamines</v>
      </c>
      <c r="M783" s="3">
        <f>_xlfn.XLOOKUP(healthcare_messy_data5[[#This Row],[Patient Id]],cleaned_medical!A783:A1782,cleaned_medical!C783:C1782)</f>
        <v>43881</v>
      </c>
      <c r="N783" t="str">
        <f>_xlfn.XLOOKUP(healthcare_messy_data5[[#This Row],[Patient Id]],cleaned_medical!A783:A1782, cleaned_medical!D783:D1782)</f>
        <v>Dr. Green</v>
      </c>
      <c r="O783" s="7">
        <f>_xlfn.XLOOKUP(healthcare_messy_data5[[#This Row],[Patient Id]], cleaned_medical!A783:A1782, cleaned_medical!E783:E1782)</f>
        <v>30</v>
      </c>
      <c r="P783" t="s">
        <v>1213</v>
      </c>
      <c r="Q783" s="3">
        <v>43881</v>
      </c>
      <c r="R783" s="7">
        <v>50</v>
      </c>
      <c r="S783" t="s">
        <v>1197</v>
      </c>
      <c r="T783" s="5" t="s">
        <v>1212</v>
      </c>
    </row>
    <row r="784" spans="2:20" x14ac:dyDescent="0.3">
      <c r="B784" t="s">
        <v>935</v>
      </c>
      <c r="C784" t="s">
        <v>303</v>
      </c>
      <c r="D784" s="2">
        <v>35</v>
      </c>
      <c r="E784" s="2" t="s">
        <v>1261</v>
      </c>
      <c r="F784" t="s">
        <v>15</v>
      </c>
      <c r="G784" t="s">
        <v>27</v>
      </c>
      <c r="H784" t="s">
        <v>1155</v>
      </c>
      <c r="I784" s="3">
        <v>43800</v>
      </c>
      <c r="J784" t="s">
        <v>1153</v>
      </c>
      <c r="K784">
        <v>200</v>
      </c>
      <c r="L784" t="str">
        <f>_xlfn.XLOOKUP(healthcare_messy_data5[[#This Row],[Patient Id]],cleaned_medical!A784:A1783, cleaned_medical!B784:B1783)</f>
        <v>Medication</v>
      </c>
      <c r="M784" s="3">
        <f>_xlfn.XLOOKUP(healthcare_messy_data5[[#This Row],[Patient Id]],cleaned_medical!A784:A1783,cleaned_medical!C784:C1783)</f>
        <v>43800</v>
      </c>
      <c r="N784" t="str">
        <f>_xlfn.XLOOKUP(healthcare_messy_data5[[#This Row],[Patient Id]],cleaned_medical!A784:A1783, cleaned_medical!D784:D1783)</f>
        <v>Dr. Patel</v>
      </c>
      <c r="O784" s="7">
        <f>_xlfn.XLOOKUP(healthcare_messy_data5[[#This Row],[Patient Id]], cleaned_medical!A784:A1783, cleaned_medical!E784:E1783)</f>
        <v>130.44</v>
      </c>
      <c r="P784" t="s">
        <v>1198</v>
      </c>
      <c r="Q784" s="3">
        <v>43800</v>
      </c>
      <c r="R784" s="7">
        <v>187.22</v>
      </c>
      <c r="S784" t="s">
        <v>1197</v>
      </c>
      <c r="T784" s="5" t="s">
        <v>1199</v>
      </c>
    </row>
    <row r="785" spans="2:20" x14ac:dyDescent="0.3">
      <c r="B785" t="s">
        <v>936</v>
      </c>
      <c r="C785" t="s">
        <v>299</v>
      </c>
      <c r="D785" s="2">
        <v>46</v>
      </c>
      <c r="E785" s="2" t="s">
        <v>1260</v>
      </c>
      <c r="F785" t="s">
        <v>10</v>
      </c>
      <c r="G785" t="s">
        <v>20</v>
      </c>
      <c r="H785" t="s">
        <v>1272</v>
      </c>
      <c r="I785" s="3">
        <v>43800</v>
      </c>
      <c r="J785" t="s">
        <v>21</v>
      </c>
      <c r="K785">
        <v>180</v>
      </c>
      <c r="L785" t="str">
        <f>_xlfn.XLOOKUP(healthcare_messy_data5[[#This Row],[Patient Id]],cleaned_medical!A785:A1784, cleaned_medical!B785:B1784)</f>
        <v>Counseling</v>
      </c>
      <c r="M785" s="3">
        <f>_xlfn.XLOOKUP(healthcare_messy_data5[[#This Row],[Patient Id]],cleaned_medical!A785:A1784,cleaned_medical!C785:C1784)</f>
        <v>43800</v>
      </c>
      <c r="N785" t="str">
        <f>_xlfn.XLOOKUP(healthcare_messy_data5[[#This Row],[Patient Id]],cleaned_medical!A785:A1784, cleaned_medical!D785:D1784)</f>
        <v>Dr. Brown</v>
      </c>
      <c r="O785" s="7">
        <f>_xlfn.XLOOKUP(healthcare_messy_data5[[#This Row],[Patient Id]], cleaned_medical!A785:A1784, cleaned_medical!E785:E1784)</f>
        <v>34.479999999999997</v>
      </c>
      <c r="P785" t="s">
        <v>1201</v>
      </c>
      <c r="Q785" s="3">
        <v>43800</v>
      </c>
      <c r="R785" s="7">
        <v>454.32</v>
      </c>
      <c r="S785" t="s">
        <v>1195</v>
      </c>
      <c r="T785" s="5" t="s">
        <v>1200</v>
      </c>
    </row>
    <row r="786" spans="2:20" x14ac:dyDescent="0.3">
      <c r="B786" t="s">
        <v>937</v>
      </c>
      <c r="C786" t="s">
        <v>122</v>
      </c>
      <c r="D786" s="2">
        <v>46</v>
      </c>
      <c r="E786" s="2" t="s">
        <v>1260</v>
      </c>
      <c r="F786" t="s">
        <v>10</v>
      </c>
      <c r="G786" t="s">
        <v>27</v>
      </c>
      <c r="H786" t="s">
        <v>1272</v>
      </c>
      <c r="I786" s="3">
        <v>43800</v>
      </c>
      <c r="J786" t="s">
        <v>1153</v>
      </c>
      <c r="K786">
        <v>146</v>
      </c>
      <c r="L786" t="str">
        <f>_xlfn.XLOOKUP(healthcare_messy_data5[[#This Row],[Patient Id]],cleaned_medical!A786:A1785, cleaned_medical!B786:B1785)</f>
        <v>Medication</v>
      </c>
      <c r="M786" s="3">
        <f>_xlfn.XLOOKUP(healthcare_messy_data5[[#This Row],[Patient Id]],cleaned_medical!A786:A1785,cleaned_medical!C786:C1785)</f>
        <v>43800</v>
      </c>
      <c r="N786" t="str">
        <f>_xlfn.XLOOKUP(healthcare_messy_data5[[#This Row],[Patient Id]],cleaned_medical!A786:A1785, cleaned_medical!D786:D1785)</f>
        <v>Dr. Johnson</v>
      </c>
      <c r="O786" s="7">
        <f>_xlfn.XLOOKUP(healthcare_messy_data5[[#This Row],[Patient Id]], cleaned_medical!A786:A1785, cleaned_medical!E786:E1785)</f>
        <v>170.94</v>
      </c>
      <c r="P786" t="s">
        <v>1193</v>
      </c>
      <c r="Q786" s="3">
        <v>43800</v>
      </c>
      <c r="R786" s="7">
        <v>180.32</v>
      </c>
      <c r="S786" t="s">
        <v>1195</v>
      </c>
      <c r="T786" s="5" t="s">
        <v>1200</v>
      </c>
    </row>
    <row r="787" spans="2:20" x14ac:dyDescent="0.3">
      <c r="B787" t="s">
        <v>938</v>
      </c>
      <c r="C787" t="s">
        <v>130</v>
      </c>
      <c r="D787" s="2">
        <v>70</v>
      </c>
      <c r="E787" s="2" t="s">
        <v>1262</v>
      </c>
      <c r="F787" t="s">
        <v>10</v>
      </c>
      <c r="G787" t="s">
        <v>16</v>
      </c>
      <c r="H787" t="s">
        <v>1155</v>
      </c>
      <c r="I787" s="3">
        <v>43881</v>
      </c>
      <c r="J787" t="s">
        <v>21</v>
      </c>
      <c r="K787">
        <v>146</v>
      </c>
      <c r="L787" t="str">
        <f>_xlfn.XLOOKUP(healthcare_messy_data5[[#This Row],[Patient Id]],cleaned_medical!A787:A1786, cleaned_medical!B787:B1786)</f>
        <v>Physiotherapy</v>
      </c>
      <c r="M787" s="3">
        <f>_xlfn.XLOOKUP(healthcare_messy_data5[[#This Row],[Patient Id]],cleaned_medical!A787:A1786,cleaned_medical!C787:C1786)</f>
        <v>43881</v>
      </c>
      <c r="N787" t="str">
        <f>_xlfn.XLOOKUP(healthcare_messy_data5[[#This Row],[Patient Id]],cleaned_medical!A787:A1786, cleaned_medical!D787:D1786)</f>
        <v>Dr. Williams</v>
      </c>
      <c r="O787" s="7">
        <f>_xlfn.XLOOKUP(healthcare_messy_data5[[#This Row],[Patient Id]], cleaned_medical!A787:A1786, cleaned_medical!E787:E1786)</f>
        <v>183.85</v>
      </c>
      <c r="P787" t="s">
        <v>1167</v>
      </c>
      <c r="Q787" s="3">
        <v>43881</v>
      </c>
      <c r="R787" s="7">
        <v>330.64</v>
      </c>
      <c r="S787" t="s">
        <v>1192</v>
      </c>
      <c r="T787" s="5" t="s">
        <v>1194</v>
      </c>
    </row>
    <row r="788" spans="2:20" x14ac:dyDescent="0.3">
      <c r="B788" t="s">
        <v>939</v>
      </c>
      <c r="C788" t="s">
        <v>120</v>
      </c>
      <c r="D788" s="2">
        <v>40</v>
      </c>
      <c r="E788" s="2" t="s">
        <v>1260</v>
      </c>
      <c r="F788" t="s">
        <v>10</v>
      </c>
      <c r="G788" t="s">
        <v>27</v>
      </c>
      <c r="H788" t="s">
        <v>1272</v>
      </c>
      <c r="I788" s="3">
        <v>43800</v>
      </c>
      <c r="J788" t="s">
        <v>40</v>
      </c>
      <c r="K788">
        <v>180</v>
      </c>
      <c r="L788" t="str">
        <f>_xlfn.XLOOKUP(healthcare_messy_data5[[#This Row],[Patient Id]],cleaned_medical!A788:A1787, cleaned_medical!B788:B1787)</f>
        <v>Lifestyle Modification</v>
      </c>
      <c r="M788" s="3">
        <f>_xlfn.XLOOKUP(healthcare_messy_data5[[#This Row],[Patient Id]],cleaned_medical!A788:A1787,cleaned_medical!C788:C1787)</f>
        <v>43800</v>
      </c>
      <c r="N788" t="str">
        <f>_xlfn.XLOOKUP(healthcare_messy_data5[[#This Row],[Patient Id]],cleaned_medical!A788:A1787, cleaned_medical!D788:D1787)</f>
        <v>Dr. Johnson</v>
      </c>
      <c r="O788" s="7">
        <f>_xlfn.XLOOKUP(healthcare_messy_data5[[#This Row],[Patient Id]], cleaned_medical!A788:A1787, cleaned_medical!E788:E1787)</f>
        <v>157.79</v>
      </c>
      <c r="P788" t="s">
        <v>1167</v>
      </c>
      <c r="Q788" s="3">
        <v>43800</v>
      </c>
      <c r="R788" s="7">
        <v>341.34</v>
      </c>
      <c r="S788" t="s">
        <v>1197</v>
      </c>
      <c r="T788" s="5" t="s">
        <v>1200</v>
      </c>
    </row>
    <row r="789" spans="2:20" x14ac:dyDescent="0.3">
      <c r="B789" t="s">
        <v>940</v>
      </c>
      <c r="C789" t="s">
        <v>130</v>
      </c>
      <c r="D789" s="2">
        <v>70</v>
      </c>
      <c r="E789" s="2" t="s">
        <v>1262</v>
      </c>
      <c r="F789" t="s">
        <v>10</v>
      </c>
      <c r="G789" t="s">
        <v>16</v>
      </c>
      <c r="H789" t="s">
        <v>1156</v>
      </c>
      <c r="I789" s="3">
        <v>43549</v>
      </c>
      <c r="J789" t="s">
        <v>21</v>
      </c>
      <c r="K789">
        <v>146</v>
      </c>
      <c r="L789" t="str">
        <f>_xlfn.XLOOKUP(healthcare_messy_data5[[#This Row],[Patient Id]],cleaned_medical!A789:A1788, cleaned_medical!B789:B1788)</f>
        <v>Lifestyle Modification</v>
      </c>
      <c r="M789" s="3">
        <f>_xlfn.XLOOKUP(healthcare_messy_data5[[#This Row],[Patient Id]],cleaned_medical!A789:A1788,cleaned_medical!C789:C1788)</f>
        <v>43549</v>
      </c>
      <c r="N789" t="str">
        <f>_xlfn.XLOOKUP(healthcare_messy_data5[[#This Row],[Patient Id]],cleaned_medical!A789:A1788, cleaned_medical!D789:D1788)</f>
        <v>Dr. Williams</v>
      </c>
      <c r="O789" s="7">
        <f>_xlfn.XLOOKUP(healthcare_messy_data5[[#This Row],[Patient Id]], cleaned_medical!A789:A1788, cleaned_medical!E789:E1788)</f>
        <v>71.510000000000005</v>
      </c>
      <c r="P789" t="s">
        <v>1167</v>
      </c>
      <c r="Q789" s="3">
        <v>43549</v>
      </c>
      <c r="R789" s="7">
        <v>93.65</v>
      </c>
      <c r="S789" t="s">
        <v>1195</v>
      </c>
      <c r="T789" s="5" t="s">
        <v>1200</v>
      </c>
    </row>
    <row r="790" spans="2:20" x14ac:dyDescent="0.3">
      <c r="B790" t="s">
        <v>941</v>
      </c>
      <c r="C790" t="s">
        <v>120</v>
      </c>
      <c r="D790" s="2">
        <v>40</v>
      </c>
      <c r="E790" s="2" t="s">
        <v>1260</v>
      </c>
      <c r="F790" t="s">
        <v>15</v>
      </c>
      <c r="G790" t="s">
        <v>27</v>
      </c>
      <c r="H790" t="s">
        <v>1155</v>
      </c>
      <c r="I790" s="3">
        <v>43881</v>
      </c>
      <c r="J790" t="s">
        <v>12</v>
      </c>
      <c r="K790">
        <v>160</v>
      </c>
      <c r="L790" t="str">
        <f>_xlfn.XLOOKUP(healthcare_messy_data5[[#This Row],[Patient Id]],cleaned_medical!A790:A1789, cleaned_medical!B790:B1789)</f>
        <v>Surgery</v>
      </c>
      <c r="M790" s="3">
        <f>_xlfn.XLOOKUP(healthcare_messy_data5[[#This Row],[Patient Id]],cleaned_medical!A790:A1789,cleaned_medical!C790:C1789)</f>
        <v>43881</v>
      </c>
      <c r="N790" t="str">
        <f>_xlfn.XLOOKUP(healthcare_messy_data5[[#This Row],[Patient Id]],cleaned_medical!A790:A1789, cleaned_medical!D790:D1789)</f>
        <v>Dr. Patel</v>
      </c>
      <c r="O790" s="7">
        <f>_xlfn.XLOOKUP(healthcare_messy_data5[[#This Row],[Patient Id]], cleaned_medical!A790:A1789, cleaned_medical!E790:E1789)</f>
        <v>159.79</v>
      </c>
      <c r="P790" t="s">
        <v>1196</v>
      </c>
      <c r="Q790" s="3">
        <v>43881</v>
      </c>
      <c r="R790" s="7">
        <v>456.25</v>
      </c>
      <c r="S790" t="s">
        <v>1197</v>
      </c>
      <c r="T790" s="5" t="s">
        <v>1200</v>
      </c>
    </row>
    <row r="791" spans="2:20" x14ac:dyDescent="0.3">
      <c r="B791" t="s">
        <v>942</v>
      </c>
      <c r="C791" t="s">
        <v>303</v>
      </c>
      <c r="D791" s="2">
        <v>35</v>
      </c>
      <c r="E791" s="2" t="s">
        <v>1261</v>
      </c>
      <c r="F791" t="s">
        <v>10</v>
      </c>
      <c r="G791" t="s">
        <v>11</v>
      </c>
      <c r="H791" t="s">
        <v>1156</v>
      </c>
      <c r="I791" s="3">
        <v>43549</v>
      </c>
      <c r="J791" t="s">
        <v>17</v>
      </c>
      <c r="K791">
        <v>180</v>
      </c>
      <c r="L791" t="str">
        <f>_xlfn.XLOOKUP(healthcare_messy_data5[[#This Row],[Patient Id]],cleaned_medical!A791:A1790, cleaned_medical!B791:B1790)</f>
        <v>Counseling</v>
      </c>
      <c r="M791" s="3">
        <f>_xlfn.XLOOKUP(healthcare_messy_data5[[#This Row],[Patient Id]],cleaned_medical!A791:A1790,cleaned_medical!C791:C1790)</f>
        <v>43549</v>
      </c>
      <c r="N791" t="str">
        <f>_xlfn.XLOOKUP(healthcare_messy_data5[[#This Row],[Patient Id]],cleaned_medical!A791:A1790, cleaned_medical!D791:D1790)</f>
        <v>Dr. Lee</v>
      </c>
      <c r="O791" s="7">
        <f>_xlfn.XLOOKUP(healthcare_messy_data5[[#This Row],[Patient Id]], cleaned_medical!A791:A1790, cleaned_medical!E791:E1790)</f>
        <v>99.4</v>
      </c>
      <c r="P791" t="s">
        <v>1198</v>
      </c>
      <c r="Q791" s="3">
        <v>43549</v>
      </c>
      <c r="R791" s="7">
        <v>486.91</v>
      </c>
      <c r="S791" t="s">
        <v>1197</v>
      </c>
      <c r="T791" s="5" t="s">
        <v>1194</v>
      </c>
    </row>
    <row r="792" spans="2:20" x14ac:dyDescent="0.3">
      <c r="B792" t="s">
        <v>943</v>
      </c>
      <c r="C792" t="s">
        <v>299</v>
      </c>
      <c r="D792" s="2">
        <v>25</v>
      </c>
      <c r="E792" s="2" t="s">
        <v>1259</v>
      </c>
      <c r="F792" t="s">
        <v>15</v>
      </c>
      <c r="G792" t="s">
        <v>1272</v>
      </c>
      <c r="H792" t="s">
        <v>1156</v>
      </c>
      <c r="I792" s="3">
        <v>43881</v>
      </c>
      <c r="J792" t="s">
        <v>40</v>
      </c>
      <c r="K792">
        <v>146</v>
      </c>
      <c r="L792" t="str">
        <f>_xlfn.XLOOKUP(healthcare_messy_data5[[#This Row],[Patient Id]],cleaned_medical!A792:A1791, cleaned_medical!B792:B1791)</f>
        <v>Surgery</v>
      </c>
      <c r="M792" s="3">
        <f>_xlfn.XLOOKUP(healthcare_messy_data5[[#This Row],[Patient Id]],cleaned_medical!A792:A1791,cleaned_medical!C792:C1791)</f>
        <v>43881</v>
      </c>
      <c r="N792" t="str">
        <f>_xlfn.XLOOKUP(healthcare_messy_data5[[#This Row],[Patient Id]],cleaned_medical!A792:A1791, cleaned_medical!D792:D1791)</f>
        <v>Dr. Brown</v>
      </c>
      <c r="O792" s="7">
        <f>_xlfn.XLOOKUP(healthcare_messy_data5[[#This Row],[Patient Id]], cleaned_medical!A792:A1791, cleaned_medical!E792:E1791)</f>
        <v>120.86</v>
      </c>
      <c r="P792" t="s">
        <v>1193</v>
      </c>
      <c r="Q792" s="3">
        <v>43881</v>
      </c>
      <c r="R792" s="7">
        <v>432.96</v>
      </c>
      <c r="S792" t="s">
        <v>1197</v>
      </c>
      <c r="T792" s="5" t="s">
        <v>1191</v>
      </c>
    </row>
    <row r="793" spans="2:20" x14ac:dyDescent="0.3">
      <c r="B793" t="s">
        <v>944</v>
      </c>
      <c r="C793" t="s">
        <v>132</v>
      </c>
      <c r="D793" s="2">
        <v>46</v>
      </c>
      <c r="E793" s="2" t="s">
        <v>1260</v>
      </c>
      <c r="F793" t="s">
        <v>15</v>
      </c>
      <c r="G793" t="s">
        <v>11</v>
      </c>
      <c r="H793" t="s">
        <v>1157</v>
      </c>
      <c r="I793" s="3">
        <v>43800</v>
      </c>
      <c r="J793" t="s">
        <v>40</v>
      </c>
      <c r="K793">
        <v>200</v>
      </c>
      <c r="L793" t="str">
        <f>_xlfn.XLOOKUP(healthcare_messy_data5[[#This Row],[Patient Id]],cleaned_medical!A793:A1792, cleaned_medical!B793:B1792)</f>
        <v>Medication</v>
      </c>
      <c r="M793" s="3">
        <f>_xlfn.XLOOKUP(healthcare_messy_data5[[#This Row],[Patient Id]],cleaned_medical!A793:A1792,cleaned_medical!C793:C1792)</f>
        <v>43800</v>
      </c>
      <c r="N793" t="str">
        <f>_xlfn.XLOOKUP(healthcare_messy_data5[[#This Row],[Patient Id]],cleaned_medical!A793:A1792, cleaned_medical!D793:D1792)</f>
        <v>Dr. Brown</v>
      </c>
      <c r="O793" s="7">
        <f>_xlfn.XLOOKUP(healthcare_messy_data5[[#This Row],[Patient Id]], cleaned_medical!A793:A1792, cleaned_medical!E793:E1792)</f>
        <v>77.92</v>
      </c>
      <c r="P793" t="s">
        <v>1202</v>
      </c>
      <c r="Q793" s="3">
        <v>43800</v>
      </c>
      <c r="R793" s="7">
        <v>299.83999999999997</v>
      </c>
      <c r="S793" t="s">
        <v>1192</v>
      </c>
      <c r="T793" s="5" t="s">
        <v>1194</v>
      </c>
    </row>
    <row r="794" spans="2:20" x14ac:dyDescent="0.3">
      <c r="B794" t="s">
        <v>945</v>
      </c>
      <c r="C794" t="s">
        <v>130</v>
      </c>
      <c r="D794" s="2">
        <v>40</v>
      </c>
      <c r="E794" s="2" t="s">
        <v>1260</v>
      </c>
      <c r="F794" t="s">
        <v>15</v>
      </c>
      <c r="G794" t="s">
        <v>11</v>
      </c>
      <c r="H794" t="s">
        <v>1155</v>
      </c>
      <c r="I794" s="3">
        <v>43549</v>
      </c>
      <c r="J794" t="s">
        <v>12</v>
      </c>
      <c r="K794">
        <v>200</v>
      </c>
      <c r="L794" t="str">
        <f>_xlfn.XLOOKUP(healthcare_messy_data5[[#This Row],[Patient Id]],cleaned_medical!A794:A1793, cleaned_medical!B794:B1793)</f>
        <v>Lifestyle Modification</v>
      </c>
      <c r="M794" s="3">
        <f>_xlfn.XLOOKUP(healthcare_messy_data5[[#This Row],[Patient Id]],cleaned_medical!A794:A1793,cleaned_medical!C794:C1793)</f>
        <v>43549</v>
      </c>
      <c r="N794" t="str">
        <f>_xlfn.XLOOKUP(healthcare_messy_data5[[#This Row],[Patient Id]],cleaned_medical!A794:A1793, cleaned_medical!D794:D1793)</f>
        <v>Dr. Patel</v>
      </c>
      <c r="O794" s="7">
        <f>_xlfn.XLOOKUP(healthcare_messy_data5[[#This Row],[Patient Id]], cleaned_medical!A794:A1793, cleaned_medical!E794:E1793)</f>
        <v>154.69999999999999</v>
      </c>
      <c r="P794" t="s">
        <v>1201</v>
      </c>
      <c r="Q794" s="3">
        <v>43549</v>
      </c>
      <c r="R794" s="7">
        <v>193.02</v>
      </c>
      <c r="S794" t="s">
        <v>1197</v>
      </c>
      <c r="T794" s="5" t="s">
        <v>1199</v>
      </c>
    </row>
    <row r="795" spans="2:20" x14ac:dyDescent="0.3">
      <c r="B795" t="s">
        <v>946</v>
      </c>
      <c r="C795" t="s">
        <v>130</v>
      </c>
      <c r="D795" s="2">
        <v>70</v>
      </c>
      <c r="E795" s="2" t="s">
        <v>1262</v>
      </c>
      <c r="F795" t="s">
        <v>15</v>
      </c>
      <c r="G795" t="s">
        <v>1272</v>
      </c>
      <c r="H795" t="s">
        <v>1272</v>
      </c>
      <c r="I795" s="3">
        <v>43549</v>
      </c>
      <c r="J795" t="s">
        <v>21</v>
      </c>
      <c r="K795">
        <v>160</v>
      </c>
      <c r="L795" t="str">
        <f>_xlfn.XLOOKUP(healthcare_messy_data5[[#This Row],[Patient Id]],cleaned_medical!A795:A1794, cleaned_medical!B795:B1794)</f>
        <v>Medication</v>
      </c>
      <c r="M795" s="3">
        <f>_xlfn.XLOOKUP(healthcare_messy_data5[[#This Row],[Patient Id]],cleaned_medical!A795:A1794,cleaned_medical!C795:C1794)</f>
        <v>43549</v>
      </c>
      <c r="N795" t="str">
        <f>_xlfn.XLOOKUP(healthcare_messy_data5[[#This Row],[Patient Id]],cleaned_medical!A795:A1794, cleaned_medical!D795:D1794)</f>
        <v>Dr. Patel</v>
      </c>
      <c r="O795" s="7">
        <f>_xlfn.XLOOKUP(healthcare_messy_data5[[#This Row],[Patient Id]], cleaned_medical!A795:A1794, cleaned_medical!E795:E1794)</f>
        <v>10.41</v>
      </c>
      <c r="P795" t="s">
        <v>1193</v>
      </c>
      <c r="Q795" s="3">
        <v>43549</v>
      </c>
      <c r="R795" s="7">
        <v>74.510000000000005</v>
      </c>
      <c r="S795" t="s">
        <v>1192</v>
      </c>
      <c r="T795" s="5" t="s">
        <v>1194</v>
      </c>
    </row>
    <row r="796" spans="2:20" x14ac:dyDescent="0.3">
      <c r="B796" t="s">
        <v>947</v>
      </c>
      <c r="C796" t="s">
        <v>134</v>
      </c>
      <c r="D796" s="2">
        <v>35</v>
      </c>
      <c r="E796" s="2" t="s">
        <v>1261</v>
      </c>
      <c r="F796" t="s">
        <v>15</v>
      </c>
      <c r="G796" t="s">
        <v>1272</v>
      </c>
      <c r="H796" t="s">
        <v>1156</v>
      </c>
      <c r="I796" s="3">
        <v>43549</v>
      </c>
      <c r="J796" t="s">
        <v>17</v>
      </c>
      <c r="K796">
        <v>180</v>
      </c>
      <c r="L796" t="str">
        <f>_xlfn.XLOOKUP(healthcare_messy_data5[[#This Row],[Patient Id]],cleaned_medical!A796:A1795, cleaned_medical!B796:B1795)</f>
        <v>Dietary Changes</v>
      </c>
      <c r="M796" s="3">
        <f>_xlfn.XLOOKUP(healthcare_messy_data5[[#This Row],[Patient Id]],cleaned_medical!A796:A1795,cleaned_medical!C796:C1795)</f>
        <v>43549</v>
      </c>
      <c r="N796" t="str">
        <f>_xlfn.XLOOKUP(healthcare_messy_data5[[#This Row],[Patient Id]],cleaned_medical!A796:A1795, cleaned_medical!D796:D1795)</f>
        <v>Dr. Patel</v>
      </c>
      <c r="O796" s="7">
        <f>_xlfn.XLOOKUP(healthcare_messy_data5[[#This Row],[Patient Id]], cleaned_medical!A796:A1795, cleaned_medical!E796:E1795)</f>
        <v>113.05</v>
      </c>
      <c r="P796" t="s">
        <v>1196</v>
      </c>
      <c r="Q796" s="3">
        <v>43549</v>
      </c>
      <c r="R796" s="7">
        <v>438.45</v>
      </c>
      <c r="S796" t="s">
        <v>1192</v>
      </c>
      <c r="T796" s="5" t="s">
        <v>1200</v>
      </c>
    </row>
    <row r="797" spans="2:20" x14ac:dyDescent="0.3">
      <c r="B797" t="s">
        <v>948</v>
      </c>
      <c r="C797" t="s">
        <v>120</v>
      </c>
      <c r="D797" s="2">
        <v>40</v>
      </c>
      <c r="E797" s="2" t="s">
        <v>1260</v>
      </c>
      <c r="F797" t="s">
        <v>15</v>
      </c>
      <c r="G797" t="s">
        <v>20</v>
      </c>
      <c r="H797" t="s">
        <v>1157</v>
      </c>
      <c r="I797" s="3">
        <v>43881</v>
      </c>
      <c r="J797" t="s">
        <v>40</v>
      </c>
      <c r="K797">
        <v>146</v>
      </c>
      <c r="L797" t="str">
        <f>_xlfn.XLOOKUP(healthcare_messy_data5[[#This Row],[Patient Id]],cleaned_medical!A797:A1796, cleaned_medical!B797:B1796)</f>
        <v>Medication</v>
      </c>
      <c r="M797" s="3">
        <f>_xlfn.XLOOKUP(healthcare_messy_data5[[#This Row],[Patient Id]],cleaned_medical!A797:A1796,cleaned_medical!C797:C1796)</f>
        <v>43881</v>
      </c>
      <c r="N797" t="str">
        <f>_xlfn.XLOOKUP(healthcare_messy_data5[[#This Row],[Patient Id]],cleaned_medical!A797:A1796, cleaned_medical!D797:D1796)</f>
        <v>Dr. Smith</v>
      </c>
      <c r="O797" s="7">
        <f>_xlfn.XLOOKUP(healthcare_messy_data5[[#This Row],[Patient Id]], cleaned_medical!A797:A1796, cleaned_medical!E797:E1796)</f>
        <v>184.46</v>
      </c>
      <c r="P797" t="s">
        <v>1202</v>
      </c>
      <c r="Q797" s="3">
        <v>43881</v>
      </c>
      <c r="R797" s="7">
        <v>232.55</v>
      </c>
      <c r="S797" t="s">
        <v>1197</v>
      </c>
      <c r="T797" s="5" t="s">
        <v>1200</v>
      </c>
    </row>
    <row r="798" spans="2:20" x14ac:dyDescent="0.3">
      <c r="B798" t="s">
        <v>949</v>
      </c>
      <c r="C798" t="s">
        <v>124</v>
      </c>
      <c r="D798" s="2">
        <v>70</v>
      </c>
      <c r="E798" s="2" t="s">
        <v>1262</v>
      </c>
      <c r="F798" t="s">
        <v>15</v>
      </c>
      <c r="G798" t="s">
        <v>20</v>
      </c>
      <c r="H798" t="s">
        <v>1155</v>
      </c>
      <c r="I798" s="3">
        <v>43195</v>
      </c>
      <c r="J798" t="s">
        <v>17</v>
      </c>
      <c r="K798">
        <v>146</v>
      </c>
      <c r="L798" t="str">
        <f>_xlfn.XLOOKUP(healthcare_messy_data5[[#This Row],[Patient Id]],cleaned_medical!A798:A1797, cleaned_medical!B798:B1797)</f>
        <v>Lifestyle Modification</v>
      </c>
      <c r="M798" s="3">
        <f>_xlfn.XLOOKUP(healthcare_messy_data5[[#This Row],[Patient Id]],cleaned_medical!A798:A1797,cleaned_medical!C798:C1797)</f>
        <v>43195</v>
      </c>
      <c r="N798" t="str">
        <f>_xlfn.XLOOKUP(healthcare_messy_data5[[#This Row],[Patient Id]],cleaned_medical!A798:A1797, cleaned_medical!D798:D1797)</f>
        <v>Dr. Smith</v>
      </c>
      <c r="O798" s="7">
        <f>_xlfn.XLOOKUP(healthcare_messy_data5[[#This Row],[Patient Id]], cleaned_medical!A798:A1797, cleaned_medical!E798:E1797)</f>
        <v>10.16</v>
      </c>
      <c r="P798" t="s">
        <v>1167</v>
      </c>
      <c r="Q798" s="3">
        <v>43195</v>
      </c>
      <c r="R798" s="7">
        <v>66.81</v>
      </c>
      <c r="S798" t="s">
        <v>1192</v>
      </c>
      <c r="T798" s="5" t="s">
        <v>1199</v>
      </c>
    </row>
    <row r="799" spans="2:20" x14ac:dyDescent="0.3">
      <c r="B799" t="s">
        <v>950</v>
      </c>
      <c r="C799" t="s">
        <v>299</v>
      </c>
      <c r="D799" s="2">
        <v>46</v>
      </c>
      <c r="E799" s="2" t="s">
        <v>1260</v>
      </c>
      <c r="F799" t="s">
        <v>10</v>
      </c>
      <c r="G799" t="s">
        <v>11</v>
      </c>
      <c r="H799" t="s">
        <v>1155</v>
      </c>
      <c r="I799" s="3">
        <v>43800</v>
      </c>
      <c r="J799" t="s">
        <v>40</v>
      </c>
      <c r="K799">
        <v>200</v>
      </c>
      <c r="L799" t="str">
        <f>_xlfn.XLOOKUP(healthcare_messy_data5[[#This Row],[Patient Id]],cleaned_medical!A799:A1798, cleaned_medical!B799:B1798)</f>
        <v>Dietary Changes</v>
      </c>
      <c r="M799" s="3">
        <f>_xlfn.XLOOKUP(healthcare_messy_data5[[#This Row],[Patient Id]],cleaned_medical!A799:A1798,cleaned_medical!C799:C1798)</f>
        <v>43800</v>
      </c>
      <c r="N799" t="str">
        <f>_xlfn.XLOOKUP(healthcare_messy_data5[[#This Row],[Patient Id]],cleaned_medical!A799:A1798, cleaned_medical!D799:D1798)</f>
        <v>Dr. Patel</v>
      </c>
      <c r="O799" s="7">
        <f>_xlfn.XLOOKUP(healthcare_messy_data5[[#This Row],[Patient Id]], cleaned_medical!A799:A1798, cleaned_medical!E799:E1798)</f>
        <v>41.71</v>
      </c>
      <c r="P799" t="s">
        <v>1202</v>
      </c>
      <c r="Q799" s="3">
        <v>43800</v>
      </c>
      <c r="R799" s="7">
        <v>434.55</v>
      </c>
      <c r="S799" t="s">
        <v>1197</v>
      </c>
      <c r="T799" s="5" t="s">
        <v>1199</v>
      </c>
    </row>
    <row r="800" spans="2:20" x14ac:dyDescent="0.3">
      <c r="B800" t="s">
        <v>951</v>
      </c>
      <c r="C800" t="s">
        <v>120</v>
      </c>
      <c r="D800" s="2">
        <v>46</v>
      </c>
      <c r="E800" s="2" t="s">
        <v>1260</v>
      </c>
      <c r="F800" t="s">
        <v>10</v>
      </c>
      <c r="G800" t="s">
        <v>11</v>
      </c>
      <c r="H800" t="s">
        <v>1154</v>
      </c>
      <c r="I800" s="3">
        <v>43549</v>
      </c>
      <c r="J800" t="s">
        <v>21</v>
      </c>
      <c r="K800">
        <v>160</v>
      </c>
      <c r="L800" t="str">
        <f>_xlfn.XLOOKUP(healthcare_messy_data5[[#This Row],[Patient Id]],cleaned_medical!A800:A1799, cleaned_medical!B800:B1799)</f>
        <v>Counseling</v>
      </c>
      <c r="M800" s="3">
        <f>_xlfn.XLOOKUP(healthcare_messy_data5[[#This Row],[Patient Id]],cleaned_medical!A800:A1799,cleaned_medical!C800:C1799)</f>
        <v>43549</v>
      </c>
      <c r="N800" t="str">
        <f>_xlfn.XLOOKUP(healthcare_messy_data5[[#This Row],[Patient Id]],cleaned_medical!A800:A1799, cleaned_medical!D800:D1799)</f>
        <v>Dr. Patel</v>
      </c>
      <c r="O800" s="7">
        <f>_xlfn.XLOOKUP(healthcare_messy_data5[[#This Row],[Patient Id]], cleaned_medical!A800:A1799, cleaned_medical!E800:E1799)</f>
        <v>56.2</v>
      </c>
      <c r="P800" t="s">
        <v>1198</v>
      </c>
      <c r="Q800" s="3">
        <v>43549</v>
      </c>
      <c r="R800" s="7">
        <v>425.05</v>
      </c>
      <c r="S800" t="s">
        <v>1195</v>
      </c>
      <c r="T800" s="5" t="s">
        <v>1199</v>
      </c>
    </row>
    <row r="801" spans="2:20" x14ac:dyDescent="0.3">
      <c r="B801" t="s">
        <v>952</v>
      </c>
      <c r="C801" t="s">
        <v>134</v>
      </c>
      <c r="D801" s="2">
        <v>60</v>
      </c>
      <c r="E801" s="2" t="s">
        <v>1262</v>
      </c>
      <c r="F801" t="s">
        <v>15</v>
      </c>
      <c r="G801" t="s">
        <v>16</v>
      </c>
      <c r="H801" t="s">
        <v>1154</v>
      </c>
      <c r="I801" s="3">
        <v>43195</v>
      </c>
      <c r="J801" t="s">
        <v>40</v>
      </c>
      <c r="K801">
        <v>200</v>
      </c>
      <c r="L801" t="str">
        <f>_xlfn.XLOOKUP(healthcare_messy_data5[[#This Row],[Patient Id]],cleaned_medical!A801:A1800, cleaned_medical!B801:B1800)</f>
        <v>Lifestyle Modification</v>
      </c>
      <c r="M801" s="3">
        <f>_xlfn.XLOOKUP(healthcare_messy_data5[[#This Row],[Patient Id]],cleaned_medical!A801:A1800,cleaned_medical!C801:C1800)</f>
        <v>43195</v>
      </c>
      <c r="N801" t="str">
        <f>_xlfn.XLOOKUP(healthcare_messy_data5[[#This Row],[Patient Id]],cleaned_medical!A801:A1800, cleaned_medical!D801:D1800)</f>
        <v>Dr. Lee</v>
      </c>
      <c r="O801" s="7">
        <f>_xlfn.XLOOKUP(healthcare_messy_data5[[#This Row],[Patient Id]], cleaned_medical!A801:A1800, cleaned_medical!E801:E1800)</f>
        <v>177.37</v>
      </c>
      <c r="P801" t="s">
        <v>1202</v>
      </c>
      <c r="Q801" s="3">
        <v>43195</v>
      </c>
      <c r="R801" s="7">
        <v>248.24</v>
      </c>
      <c r="S801" t="s">
        <v>1197</v>
      </c>
      <c r="T801" s="5" t="s">
        <v>1194</v>
      </c>
    </row>
    <row r="802" spans="2:20" x14ac:dyDescent="0.3">
      <c r="B802" t="s">
        <v>953</v>
      </c>
      <c r="C802" t="s">
        <v>9</v>
      </c>
      <c r="D802" s="2">
        <v>25</v>
      </c>
      <c r="E802" s="2" t="s">
        <v>1259</v>
      </c>
      <c r="F802" t="s">
        <v>10</v>
      </c>
      <c r="G802" t="s">
        <v>16</v>
      </c>
      <c r="H802" t="s">
        <v>1156</v>
      </c>
      <c r="I802" s="3">
        <v>43800</v>
      </c>
      <c r="J802" t="s">
        <v>40</v>
      </c>
      <c r="K802">
        <v>200</v>
      </c>
      <c r="L802" t="str">
        <f>_xlfn.XLOOKUP(healthcare_messy_data5[[#This Row],[Patient Id]],cleaned_medical!A802:A1801, cleaned_medical!B802:B1801)</f>
        <v>Medication</v>
      </c>
      <c r="M802" s="3">
        <f>_xlfn.XLOOKUP(healthcare_messy_data5[[#This Row],[Patient Id]],cleaned_medical!A802:A1801,cleaned_medical!C802:C1801)</f>
        <v>43800</v>
      </c>
      <c r="N802" t="str">
        <f>_xlfn.XLOOKUP(healthcare_messy_data5[[#This Row],[Patient Id]],cleaned_medical!A802:A1801, cleaned_medical!D802:D1801)</f>
        <v>Dr. Johnson</v>
      </c>
      <c r="O802" s="7">
        <f>_xlfn.XLOOKUP(healthcare_messy_data5[[#This Row],[Patient Id]], cleaned_medical!A802:A1801, cleaned_medical!E802:E1801)</f>
        <v>167.21</v>
      </c>
      <c r="P802" t="s">
        <v>1198</v>
      </c>
      <c r="Q802" s="3">
        <v>43800</v>
      </c>
      <c r="R802" s="7">
        <v>359.65</v>
      </c>
      <c r="S802" t="s">
        <v>1197</v>
      </c>
      <c r="T802" s="5" t="s">
        <v>1194</v>
      </c>
    </row>
    <row r="803" spans="2:20" x14ac:dyDescent="0.3">
      <c r="B803" t="s">
        <v>954</v>
      </c>
      <c r="C803" t="s">
        <v>120</v>
      </c>
      <c r="D803" s="2">
        <v>60</v>
      </c>
      <c r="E803" s="2" t="s">
        <v>1262</v>
      </c>
      <c r="F803" t="s">
        <v>15</v>
      </c>
      <c r="G803" t="s">
        <v>20</v>
      </c>
      <c r="H803" t="s">
        <v>1154</v>
      </c>
      <c r="I803" s="3">
        <v>43800</v>
      </c>
      <c r="J803" t="s">
        <v>1153</v>
      </c>
      <c r="K803">
        <v>160</v>
      </c>
      <c r="L803" t="str">
        <f>_xlfn.XLOOKUP(healthcare_messy_data5[[#This Row],[Patient Id]],cleaned_medical!A803:A1802, cleaned_medical!B803:B1802)</f>
        <v>Dietary Changes</v>
      </c>
      <c r="M803" s="3">
        <f>_xlfn.XLOOKUP(healthcare_messy_data5[[#This Row],[Patient Id]],cleaned_medical!A803:A1802,cleaned_medical!C803:C1802)</f>
        <v>43800</v>
      </c>
      <c r="N803" t="str">
        <f>_xlfn.XLOOKUP(healthcare_messy_data5[[#This Row],[Patient Id]],cleaned_medical!A803:A1802, cleaned_medical!D803:D1802)</f>
        <v>Dr. Lee</v>
      </c>
      <c r="O803" s="7">
        <f>_xlfn.XLOOKUP(healthcare_messy_data5[[#This Row],[Patient Id]], cleaned_medical!A803:A1802, cleaned_medical!E803:E1802)</f>
        <v>167.01</v>
      </c>
      <c r="P803" t="s">
        <v>1196</v>
      </c>
      <c r="Q803" s="3">
        <v>43800</v>
      </c>
      <c r="R803" s="7">
        <v>286.41000000000003</v>
      </c>
      <c r="S803" t="s">
        <v>1197</v>
      </c>
      <c r="T803" s="5" t="s">
        <v>1199</v>
      </c>
    </row>
    <row r="804" spans="2:20" x14ac:dyDescent="0.3">
      <c r="B804" t="s">
        <v>955</v>
      </c>
      <c r="C804" t="s">
        <v>132</v>
      </c>
      <c r="D804" s="2">
        <v>35</v>
      </c>
      <c r="E804" s="2" t="s">
        <v>1261</v>
      </c>
      <c r="F804" t="s">
        <v>15</v>
      </c>
      <c r="G804" t="s">
        <v>20</v>
      </c>
      <c r="H804" t="s">
        <v>1156</v>
      </c>
      <c r="I804" s="3">
        <v>43549</v>
      </c>
      <c r="J804" t="s">
        <v>21</v>
      </c>
      <c r="K804">
        <v>180</v>
      </c>
      <c r="L804" t="str">
        <f>_xlfn.XLOOKUP(healthcare_messy_data5[[#This Row],[Patient Id]],cleaned_medical!A804:A1803, cleaned_medical!B804:B1803)</f>
        <v>Physiotherapy</v>
      </c>
      <c r="M804" s="3">
        <f>_xlfn.XLOOKUP(healthcare_messy_data5[[#This Row],[Patient Id]],cleaned_medical!A804:A1803,cleaned_medical!C804:C1803)</f>
        <v>43549</v>
      </c>
      <c r="N804" t="str">
        <f>_xlfn.XLOOKUP(healthcare_messy_data5[[#This Row],[Patient Id]],cleaned_medical!A804:A1803, cleaned_medical!D804:D1803)</f>
        <v>Dr. Smith</v>
      </c>
      <c r="O804" s="7">
        <f>_xlfn.XLOOKUP(healthcare_messy_data5[[#This Row],[Patient Id]], cleaned_medical!A804:A1803, cleaned_medical!E804:E1803)</f>
        <v>133.56</v>
      </c>
      <c r="P804" t="s">
        <v>1193</v>
      </c>
      <c r="Q804" s="3">
        <v>43549</v>
      </c>
      <c r="R804" s="7">
        <v>368.88</v>
      </c>
      <c r="S804" t="s">
        <v>1195</v>
      </c>
      <c r="T804" s="5" t="s">
        <v>1194</v>
      </c>
    </row>
    <row r="805" spans="2:20" x14ac:dyDescent="0.3">
      <c r="B805" t="s">
        <v>956</v>
      </c>
      <c r="C805" t="s">
        <v>299</v>
      </c>
      <c r="D805" s="2">
        <v>40</v>
      </c>
      <c r="E805" s="2" t="s">
        <v>1260</v>
      </c>
      <c r="F805" t="s">
        <v>10</v>
      </c>
      <c r="G805" t="s">
        <v>16</v>
      </c>
      <c r="H805" t="s">
        <v>1272</v>
      </c>
      <c r="I805" s="3">
        <v>43549</v>
      </c>
      <c r="J805" t="s">
        <v>12</v>
      </c>
      <c r="K805">
        <v>146</v>
      </c>
      <c r="L805" t="str">
        <f>_xlfn.XLOOKUP(healthcare_messy_data5[[#This Row],[Patient Id]],cleaned_medical!A805:A1804, cleaned_medical!B805:B1804)</f>
        <v>Dietary Changes</v>
      </c>
      <c r="M805" s="3">
        <f>_xlfn.XLOOKUP(healthcare_messy_data5[[#This Row],[Patient Id]],cleaned_medical!A805:A1804,cleaned_medical!C805:C1804)</f>
        <v>43549</v>
      </c>
      <c r="N805" t="str">
        <f>_xlfn.XLOOKUP(healthcare_messy_data5[[#This Row],[Patient Id]],cleaned_medical!A805:A1804, cleaned_medical!D805:D1804)</f>
        <v>Dr. Williams</v>
      </c>
      <c r="O805" s="7">
        <f>_xlfn.XLOOKUP(healthcare_messy_data5[[#This Row],[Patient Id]], cleaned_medical!A805:A1804, cleaned_medical!E805:E1804)</f>
        <v>186.63</v>
      </c>
      <c r="P805" t="s">
        <v>1198</v>
      </c>
      <c r="Q805" s="3">
        <v>43549</v>
      </c>
      <c r="R805" s="7">
        <v>164.3</v>
      </c>
      <c r="S805" t="s">
        <v>1197</v>
      </c>
      <c r="T805" s="5" t="s">
        <v>1194</v>
      </c>
    </row>
    <row r="806" spans="2:20" x14ac:dyDescent="0.3">
      <c r="B806" t="s">
        <v>957</v>
      </c>
      <c r="C806" t="s">
        <v>134</v>
      </c>
      <c r="D806" s="2">
        <v>35</v>
      </c>
      <c r="E806" s="2" t="s">
        <v>1261</v>
      </c>
      <c r="F806" t="s">
        <v>15</v>
      </c>
      <c r="G806" t="s">
        <v>16</v>
      </c>
      <c r="H806" t="s">
        <v>1156</v>
      </c>
      <c r="I806" s="3">
        <v>43881</v>
      </c>
      <c r="J806" t="s">
        <v>12</v>
      </c>
      <c r="K806">
        <v>180</v>
      </c>
      <c r="L806" t="str">
        <f>_xlfn.XLOOKUP(healthcare_messy_data5[[#This Row],[Patient Id]],cleaned_medical!A806:A1805, cleaned_medical!B806:B1805)</f>
        <v>Lifestyle Modification</v>
      </c>
      <c r="M806" s="3">
        <f>_xlfn.XLOOKUP(healthcare_messy_data5[[#This Row],[Patient Id]],cleaned_medical!A806:A1805,cleaned_medical!C806:C1805)</f>
        <v>43881</v>
      </c>
      <c r="N806" t="str">
        <f>_xlfn.XLOOKUP(healthcare_messy_data5[[#This Row],[Patient Id]],cleaned_medical!A806:A1805, cleaned_medical!D806:D1805)</f>
        <v>Dr. Johnson</v>
      </c>
      <c r="O806" s="7">
        <f>_xlfn.XLOOKUP(healthcare_messy_data5[[#This Row],[Patient Id]], cleaned_medical!A806:A1805, cleaned_medical!E806:E1805)</f>
        <v>171.19</v>
      </c>
      <c r="P806" t="s">
        <v>1201</v>
      </c>
      <c r="Q806" s="3">
        <v>43881</v>
      </c>
      <c r="R806" s="7">
        <v>124.48</v>
      </c>
      <c r="S806" t="s">
        <v>1197</v>
      </c>
      <c r="T806" s="5" t="s">
        <v>1194</v>
      </c>
    </row>
    <row r="807" spans="2:20" x14ac:dyDescent="0.3">
      <c r="B807" t="s">
        <v>958</v>
      </c>
      <c r="C807" t="s">
        <v>9</v>
      </c>
      <c r="D807" s="2">
        <v>70</v>
      </c>
      <c r="E807" s="2" t="s">
        <v>1262</v>
      </c>
      <c r="F807" t="s">
        <v>10</v>
      </c>
      <c r="G807" t="s">
        <v>27</v>
      </c>
      <c r="H807" t="s">
        <v>1154</v>
      </c>
      <c r="I807" s="3">
        <v>43195</v>
      </c>
      <c r="J807" t="s">
        <v>21</v>
      </c>
      <c r="K807">
        <v>220</v>
      </c>
      <c r="L807" t="str">
        <f>_xlfn.XLOOKUP(healthcare_messy_data5[[#This Row],[Patient Id]],cleaned_medical!A807:A1806, cleaned_medical!B807:B1806)</f>
        <v>Physiotherapy</v>
      </c>
      <c r="M807" s="3">
        <f>_xlfn.XLOOKUP(healthcare_messy_data5[[#This Row],[Patient Id]],cleaned_medical!A807:A1806,cleaned_medical!C807:C1806)</f>
        <v>43195</v>
      </c>
      <c r="N807" t="str">
        <f>_xlfn.XLOOKUP(healthcare_messy_data5[[#This Row],[Patient Id]],cleaned_medical!A807:A1806, cleaned_medical!D807:D1806)</f>
        <v>Dr. Brown</v>
      </c>
      <c r="O807" s="7">
        <f>_xlfn.XLOOKUP(healthcare_messy_data5[[#This Row],[Patient Id]], cleaned_medical!A807:A1806, cleaned_medical!E807:E1806)</f>
        <v>101.44</v>
      </c>
      <c r="P807" t="s">
        <v>1198</v>
      </c>
      <c r="Q807" s="3">
        <v>43195</v>
      </c>
      <c r="R807" s="7">
        <v>345.8</v>
      </c>
      <c r="S807" t="s">
        <v>1197</v>
      </c>
      <c r="T807" s="5" t="s">
        <v>1194</v>
      </c>
    </row>
    <row r="808" spans="2:20" x14ac:dyDescent="0.3">
      <c r="B808" t="s">
        <v>959</v>
      </c>
      <c r="C808" t="s">
        <v>126</v>
      </c>
      <c r="D808" s="2">
        <v>46</v>
      </c>
      <c r="E808" s="2" t="s">
        <v>1260</v>
      </c>
      <c r="F808" t="s">
        <v>10</v>
      </c>
      <c r="G808" t="s">
        <v>27</v>
      </c>
      <c r="H808" t="s">
        <v>1272</v>
      </c>
      <c r="I808" s="3">
        <v>43195</v>
      </c>
      <c r="J808" t="s">
        <v>12</v>
      </c>
      <c r="K808">
        <v>220</v>
      </c>
      <c r="L808" t="str">
        <f>_xlfn.XLOOKUP(healthcare_messy_data5[[#This Row],[Patient Id]],cleaned_medical!A808:A1807, cleaned_medical!B808:B1807)</f>
        <v>Counseling</v>
      </c>
      <c r="M808" s="3">
        <f>_xlfn.XLOOKUP(healthcare_messy_data5[[#This Row],[Patient Id]],cleaned_medical!A808:A1807,cleaned_medical!C808:C1807)</f>
        <v>43195</v>
      </c>
      <c r="N808" t="str">
        <f>_xlfn.XLOOKUP(healthcare_messy_data5[[#This Row],[Patient Id]],cleaned_medical!A808:A1807, cleaned_medical!D808:D1807)</f>
        <v>Dr. Brown</v>
      </c>
      <c r="O808" s="7">
        <f>_xlfn.XLOOKUP(healthcare_messy_data5[[#This Row],[Patient Id]], cleaned_medical!A808:A1807, cleaned_medical!E808:E1807)</f>
        <v>154.63999999999999</v>
      </c>
      <c r="P808" t="s">
        <v>1202</v>
      </c>
      <c r="Q808" s="3">
        <v>43195</v>
      </c>
      <c r="R808" s="7">
        <v>65.36</v>
      </c>
      <c r="S808" t="s">
        <v>1192</v>
      </c>
      <c r="T808" s="5" t="s">
        <v>1199</v>
      </c>
    </row>
    <row r="809" spans="2:20" x14ac:dyDescent="0.3">
      <c r="B809" t="s">
        <v>960</v>
      </c>
      <c r="C809" t="s">
        <v>134</v>
      </c>
      <c r="D809" s="2">
        <v>60</v>
      </c>
      <c r="E809" s="2" t="s">
        <v>1262</v>
      </c>
      <c r="F809" t="s">
        <v>15</v>
      </c>
      <c r="G809" t="s">
        <v>16</v>
      </c>
      <c r="H809" t="s">
        <v>1154</v>
      </c>
      <c r="I809" s="3">
        <v>43549</v>
      </c>
      <c r="J809" t="s">
        <v>21</v>
      </c>
      <c r="K809">
        <v>220</v>
      </c>
      <c r="L809" t="str">
        <f>_xlfn.XLOOKUP(healthcare_messy_data5[[#This Row],[Patient Id]],cleaned_medical!A809:A1808, cleaned_medical!B809:B1808)</f>
        <v>Lifestyle Modification</v>
      </c>
      <c r="M809" s="3">
        <f>_xlfn.XLOOKUP(healthcare_messy_data5[[#This Row],[Patient Id]],cleaned_medical!A809:A1808,cleaned_medical!C809:C1808)</f>
        <v>43549</v>
      </c>
      <c r="N809" t="str">
        <f>_xlfn.XLOOKUP(healthcare_messy_data5[[#This Row],[Patient Id]],cleaned_medical!A809:A1808, cleaned_medical!D809:D1808)</f>
        <v>Dr. Brown</v>
      </c>
      <c r="O809" s="7">
        <f>_xlfn.XLOOKUP(healthcare_messy_data5[[#This Row],[Patient Id]], cleaned_medical!A809:A1808, cleaned_medical!E809:E1808)</f>
        <v>68.459999999999994</v>
      </c>
      <c r="P809" t="s">
        <v>1198</v>
      </c>
      <c r="Q809" s="3">
        <v>43549</v>
      </c>
      <c r="R809" s="7">
        <v>319.2</v>
      </c>
      <c r="S809" t="s">
        <v>1197</v>
      </c>
      <c r="T809" s="5" t="s">
        <v>1200</v>
      </c>
    </row>
    <row r="810" spans="2:20" x14ac:dyDescent="0.3">
      <c r="B810" t="s">
        <v>961</v>
      </c>
      <c r="C810" t="s">
        <v>126</v>
      </c>
      <c r="D810" s="2">
        <v>60</v>
      </c>
      <c r="E810" s="2" t="s">
        <v>1262</v>
      </c>
      <c r="F810" t="s">
        <v>15</v>
      </c>
      <c r="G810" t="s">
        <v>27</v>
      </c>
      <c r="H810" t="s">
        <v>1156</v>
      </c>
      <c r="I810" s="3">
        <v>43800</v>
      </c>
      <c r="J810" t="s">
        <v>12</v>
      </c>
      <c r="K810">
        <v>160</v>
      </c>
      <c r="L810" t="str">
        <f>_xlfn.XLOOKUP(healthcare_messy_data5[[#This Row],[Patient Id]],cleaned_medical!A810:A1809, cleaned_medical!B810:B1809)</f>
        <v>Dietary Changes</v>
      </c>
      <c r="M810" s="3">
        <f>_xlfn.XLOOKUP(healthcare_messy_data5[[#This Row],[Patient Id]],cleaned_medical!A810:A1809,cleaned_medical!C810:C1809)</f>
        <v>43800</v>
      </c>
      <c r="N810" t="str">
        <f>_xlfn.XLOOKUP(healthcare_messy_data5[[#This Row],[Patient Id]],cleaned_medical!A810:A1809, cleaned_medical!D810:D1809)</f>
        <v>Dr. Smith</v>
      </c>
      <c r="O810" s="7">
        <f>_xlfn.XLOOKUP(healthcare_messy_data5[[#This Row],[Patient Id]], cleaned_medical!A810:A1809, cleaned_medical!E810:E1809)</f>
        <v>169.1</v>
      </c>
      <c r="P810" t="s">
        <v>1196</v>
      </c>
      <c r="Q810" s="3">
        <v>43800</v>
      </c>
      <c r="R810" s="7">
        <v>306.32</v>
      </c>
      <c r="S810" t="s">
        <v>1195</v>
      </c>
      <c r="T810" s="5" t="s">
        <v>1200</v>
      </c>
    </row>
    <row r="811" spans="2:20" x14ac:dyDescent="0.3">
      <c r="B811" t="s">
        <v>962</v>
      </c>
      <c r="C811" t="s">
        <v>299</v>
      </c>
      <c r="D811" s="2">
        <v>60</v>
      </c>
      <c r="E811" s="2" t="s">
        <v>1262</v>
      </c>
      <c r="F811" t="s">
        <v>15</v>
      </c>
      <c r="G811" t="s">
        <v>1272</v>
      </c>
      <c r="H811" t="s">
        <v>1157</v>
      </c>
      <c r="I811" s="3">
        <v>43549</v>
      </c>
      <c r="J811" t="s">
        <v>1153</v>
      </c>
      <c r="K811">
        <v>200</v>
      </c>
      <c r="L811" t="str">
        <f>_xlfn.XLOOKUP(healthcare_messy_data5[[#This Row],[Patient Id]],cleaned_medical!A811:A1810, cleaned_medical!B811:B1810)</f>
        <v>Counseling</v>
      </c>
      <c r="M811" s="3">
        <f>_xlfn.XLOOKUP(healthcare_messy_data5[[#This Row],[Patient Id]],cleaned_medical!A811:A1810,cleaned_medical!C811:C1810)</f>
        <v>43549</v>
      </c>
      <c r="N811" t="str">
        <f>_xlfn.XLOOKUP(healthcare_messy_data5[[#This Row],[Patient Id]],cleaned_medical!A811:A1810, cleaned_medical!D811:D1810)</f>
        <v>Dr. Lee</v>
      </c>
      <c r="O811" s="7">
        <f>_xlfn.XLOOKUP(healthcare_messy_data5[[#This Row],[Patient Id]], cleaned_medical!A811:A1810, cleaned_medical!E811:E1810)</f>
        <v>29.3</v>
      </c>
      <c r="P811" t="s">
        <v>1167</v>
      </c>
      <c r="Q811" s="3">
        <v>43549</v>
      </c>
      <c r="R811" s="7">
        <v>412.26</v>
      </c>
      <c r="S811" t="s">
        <v>1195</v>
      </c>
      <c r="T811" s="5" t="s">
        <v>1199</v>
      </c>
    </row>
    <row r="812" spans="2:20" x14ac:dyDescent="0.3">
      <c r="B812" t="s">
        <v>963</v>
      </c>
      <c r="C812" t="s">
        <v>130</v>
      </c>
      <c r="D812" s="2">
        <v>35</v>
      </c>
      <c r="E812" s="2" t="s">
        <v>1261</v>
      </c>
      <c r="F812" t="s">
        <v>15</v>
      </c>
      <c r="G812" t="s">
        <v>20</v>
      </c>
      <c r="H812" t="s">
        <v>1155</v>
      </c>
      <c r="I812" s="3">
        <v>43800</v>
      </c>
      <c r="J812" t="s">
        <v>12</v>
      </c>
      <c r="K812">
        <v>180</v>
      </c>
      <c r="L812" t="str">
        <f>_xlfn.XLOOKUP(healthcare_messy_data5[[#This Row],[Patient Id]],cleaned_medical!A812:A1811, cleaned_medical!B812:B1811)</f>
        <v>Lifestyle Modification</v>
      </c>
      <c r="M812" s="3">
        <f>_xlfn.XLOOKUP(healthcare_messy_data5[[#This Row],[Patient Id]],cleaned_medical!A812:A1811,cleaned_medical!C812:C1811)</f>
        <v>43800</v>
      </c>
      <c r="N812" t="str">
        <f>_xlfn.XLOOKUP(healthcare_messy_data5[[#This Row],[Patient Id]],cleaned_medical!A812:A1811, cleaned_medical!D812:D1811)</f>
        <v>Dr. Brown</v>
      </c>
      <c r="O812" s="7">
        <f>_xlfn.XLOOKUP(healthcare_messy_data5[[#This Row],[Patient Id]], cleaned_medical!A812:A1811, cleaned_medical!E812:E1811)</f>
        <v>104.72</v>
      </c>
      <c r="P812" t="s">
        <v>1193</v>
      </c>
      <c r="Q812" s="3">
        <v>43800</v>
      </c>
      <c r="R812" s="7">
        <v>243.82</v>
      </c>
      <c r="S812" t="s">
        <v>1197</v>
      </c>
      <c r="T812" s="5" t="s">
        <v>1194</v>
      </c>
    </row>
    <row r="813" spans="2:20" x14ac:dyDescent="0.3">
      <c r="B813" t="s">
        <v>964</v>
      </c>
      <c r="C813" t="s">
        <v>134</v>
      </c>
      <c r="D813" s="2">
        <v>46</v>
      </c>
      <c r="E813" s="2" t="s">
        <v>1260</v>
      </c>
      <c r="F813" t="s">
        <v>15</v>
      </c>
      <c r="G813" t="s">
        <v>20</v>
      </c>
      <c r="H813" t="s">
        <v>1154</v>
      </c>
      <c r="I813" s="3">
        <v>43800</v>
      </c>
      <c r="J813" t="s">
        <v>40</v>
      </c>
      <c r="K813">
        <v>146</v>
      </c>
      <c r="L813" t="str">
        <f>_xlfn.XLOOKUP(healthcare_messy_data5[[#This Row],[Patient Id]],cleaned_medical!A813:A1812, cleaned_medical!B813:B1812)</f>
        <v>Lifestyle Modification</v>
      </c>
      <c r="M813" s="3">
        <f>_xlfn.XLOOKUP(healthcare_messy_data5[[#This Row],[Patient Id]],cleaned_medical!A813:A1812,cleaned_medical!C813:C1812)</f>
        <v>43800</v>
      </c>
      <c r="N813" t="str">
        <f>_xlfn.XLOOKUP(healthcare_messy_data5[[#This Row],[Patient Id]],cleaned_medical!A813:A1812, cleaned_medical!D813:D1812)</f>
        <v>Dr. Patel</v>
      </c>
      <c r="O813" s="7">
        <f>_xlfn.XLOOKUP(healthcare_messy_data5[[#This Row],[Patient Id]], cleaned_medical!A813:A1812, cleaned_medical!E813:E1812)</f>
        <v>182.7</v>
      </c>
      <c r="P813" t="s">
        <v>1196</v>
      </c>
      <c r="Q813" s="3">
        <v>43800</v>
      </c>
      <c r="R813" s="7">
        <v>286.23</v>
      </c>
      <c r="S813" t="s">
        <v>1192</v>
      </c>
      <c r="T813" s="5" t="s">
        <v>1199</v>
      </c>
    </row>
    <row r="814" spans="2:20" x14ac:dyDescent="0.3">
      <c r="B814" t="s">
        <v>965</v>
      </c>
      <c r="C814" t="s">
        <v>303</v>
      </c>
      <c r="D814" s="2">
        <v>40</v>
      </c>
      <c r="E814" s="2" t="s">
        <v>1260</v>
      </c>
      <c r="F814" t="s">
        <v>15</v>
      </c>
      <c r="G814" t="s">
        <v>16</v>
      </c>
      <c r="H814" t="s">
        <v>1156</v>
      </c>
      <c r="I814" s="3">
        <v>43549</v>
      </c>
      <c r="J814" t="s">
        <v>21</v>
      </c>
      <c r="K814">
        <v>220</v>
      </c>
      <c r="L814" t="str">
        <f>_xlfn.XLOOKUP(healthcare_messy_data5[[#This Row],[Patient Id]],cleaned_medical!A814:A1813, cleaned_medical!B814:B1813)</f>
        <v>Medication</v>
      </c>
      <c r="M814" s="3">
        <f>_xlfn.XLOOKUP(healthcare_messy_data5[[#This Row],[Patient Id]],cleaned_medical!A814:A1813,cleaned_medical!C814:C1813)</f>
        <v>43549</v>
      </c>
      <c r="N814" t="str">
        <f>_xlfn.XLOOKUP(healthcare_messy_data5[[#This Row],[Patient Id]],cleaned_medical!A814:A1813, cleaned_medical!D814:D1813)</f>
        <v>Dr. Williams</v>
      </c>
      <c r="O814" s="7">
        <f>_xlfn.XLOOKUP(healthcare_messy_data5[[#This Row],[Patient Id]], cleaned_medical!A814:A1813, cleaned_medical!E814:E1813)</f>
        <v>175.45</v>
      </c>
      <c r="P814" t="s">
        <v>1193</v>
      </c>
      <c r="Q814" s="3">
        <v>43549</v>
      </c>
      <c r="R814" s="7">
        <v>322.77</v>
      </c>
      <c r="S814" t="s">
        <v>1197</v>
      </c>
      <c r="T814" s="5" t="s">
        <v>1194</v>
      </c>
    </row>
    <row r="815" spans="2:20" x14ac:dyDescent="0.3">
      <c r="B815" t="s">
        <v>966</v>
      </c>
      <c r="C815" t="s">
        <v>126</v>
      </c>
      <c r="D815" s="2">
        <v>70</v>
      </c>
      <c r="E815" s="2" t="s">
        <v>1262</v>
      </c>
      <c r="F815" t="s">
        <v>15</v>
      </c>
      <c r="G815" t="s">
        <v>11</v>
      </c>
      <c r="H815" t="s">
        <v>1272</v>
      </c>
      <c r="I815" s="3">
        <v>43845</v>
      </c>
      <c r="J815" t="s">
        <v>17</v>
      </c>
      <c r="K815">
        <v>180</v>
      </c>
      <c r="L815" t="str">
        <f>_xlfn.XLOOKUP(healthcare_messy_data5[[#This Row],[Patient Id]],cleaned_medical!A815:A1814, cleaned_medical!B815:B1814)</f>
        <v>Counseling</v>
      </c>
      <c r="M815" s="3">
        <f>_xlfn.XLOOKUP(healthcare_messy_data5[[#This Row],[Patient Id]],cleaned_medical!A815:A1814,cleaned_medical!C815:C1814)</f>
        <v>43845</v>
      </c>
      <c r="N815" t="str">
        <f>_xlfn.XLOOKUP(healthcare_messy_data5[[#This Row],[Patient Id]],cleaned_medical!A815:A1814, cleaned_medical!D815:D1814)</f>
        <v>Dr. Patel</v>
      </c>
      <c r="O815" s="7">
        <f>_xlfn.XLOOKUP(healthcare_messy_data5[[#This Row],[Patient Id]], cleaned_medical!A815:A1814, cleaned_medical!E815:E1814)</f>
        <v>177.81</v>
      </c>
      <c r="P815" t="s">
        <v>1201</v>
      </c>
      <c r="Q815" s="3">
        <v>43845</v>
      </c>
      <c r="R815" s="7">
        <v>274.16000000000003</v>
      </c>
      <c r="S815" t="s">
        <v>1197</v>
      </c>
      <c r="T815" s="5" t="s">
        <v>1200</v>
      </c>
    </row>
    <row r="816" spans="2:20" x14ac:dyDescent="0.3">
      <c r="B816" t="s">
        <v>967</v>
      </c>
      <c r="C816" t="s">
        <v>132</v>
      </c>
      <c r="D816" s="2">
        <v>40</v>
      </c>
      <c r="E816" s="2" t="s">
        <v>1260</v>
      </c>
      <c r="F816" t="s">
        <v>15</v>
      </c>
      <c r="G816" t="s">
        <v>16</v>
      </c>
      <c r="H816" t="s">
        <v>1154</v>
      </c>
      <c r="I816" s="3">
        <v>43195</v>
      </c>
      <c r="J816" t="s">
        <v>17</v>
      </c>
      <c r="K816">
        <v>220</v>
      </c>
      <c r="L816" t="str">
        <f>_xlfn.XLOOKUP(healthcare_messy_data5[[#This Row],[Patient Id]],cleaned_medical!A816:A1815, cleaned_medical!B816:B1815)</f>
        <v>Surgery</v>
      </c>
      <c r="M816" s="3">
        <f>_xlfn.XLOOKUP(healthcare_messy_data5[[#This Row],[Patient Id]],cleaned_medical!A816:A1815,cleaned_medical!C816:C1815)</f>
        <v>43195</v>
      </c>
      <c r="N816" t="str">
        <f>_xlfn.XLOOKUP(healthcare_messy_data5[[#This Row],[Patient Id]],cleaned_medical!A816:A1815, cleaned_medical!D816:D1815)</f>
        <v>Dr. Brown</v>
      </c>
      <c r="O816" s="7">
        <f>_xlfn.XLOOKUP(healthcare_messy_data5[[#This Row],[Patient Id]], cleaned_medical!A816:A1815, cleaned_medical!E816:E1815)</f>
        <v>169.9</v>
      </c>
      <c r="P816" t="s">
        <v>1167</v>
      </c>
      <c r="Q816" s="3">
        <v>43195</v>
      </c>
      <c r="R816" s="7">
        <v>413.86</v>
      </c>
      <c r="S816" t="s">
        <v>1195</v>
      </c>
      <c r="T816" s="5" t="s">
        <v>1191</v>
      </c>
    </row>
    <row r="817" spans="2:20" x14ac:dyDescent="0.3">
      <c r="B817" t="s">
        <v>968</v>
      </c>
      <c r="C817" t="s">
        <v>303</v>
      </c>
      <c r="D817" s="2">
        <v>35</v>
      </c>
      <c r="E817" s="2" t="s">
        <v>1261</v>
      </c>
      <c r="F817" t="s">
        <v>15</v>
      </c>
      <c r="G817" t="s">
        <v>27</v>
      </c>
      <c r="H817" t="s">
        <v>1154</v>
      </c>
      <c r="I817" s="3">
        <v>43800</v>
      </c>
      <c r="J817" t="s">
        <v>21</v>
      </c>
      <c r="K817">
        <v>220</v>
      </c>
      <c r="L817" t="str">
        <f>_xlfn.XLOOKUP(healthcare_messy_data5[[#This Row],[Patient Id]],cleaned_medical!A817:A1816, cleaned_medical!B817:B1816)</f>
        <v>Physiotherapy</v>
      </c>
      <c r="M817" s="3">
        <f>_xlfn.XLOOKUP(healthcare_messy_data5[[#This Row],[Patient Id]],cleaned_medical!A817:A1816,cleaned_medical!C817:C1816)</f>
        <v>43800</v>
      </c>
      <c r="N817" t="str">
        <f>_xlfn.XLOOKUP(healthcare_messy_data5[[#This Row],[Patient Id]],cleaned_medical!A817:A1816, cleaned_medical!D817:D1816)</f>
        <v>Dr. Lee</v>
      </c>
      <c r="O817" s="7">
        <f>_xlfn.XLOOKUP(healthcare_messy_data5[[#This Row],[Patient Id]], cleaned_medical!A817:A1816, cleaned_medical!E817:E1816)</f>
        <v>65.459999999999994</v>
      </c>
      <c r="P817" t="s">
        <v>1193</v>
      </c>
      <c r="Q817" s="3">
        <v>43800</v>
      </c>
      <c r="R817" s="7">
        <v>263.75</v>
      </c>
      <c r="S817" t="s">
        <v>1197</v>
      </c>
      <c r="T817" s="5" t="s">
        <v>1199</v>
      </c>
    </row>
    <row r="818" spans="2:20" x14ac:dyDescent="0.3">
      <c r="B818" t="s">
        <v>969</v>
      </c>
      <c r="C818" t="s">
        <v>122</v>
      </c>
      <c r="D818" s="2">
        <v>70</v>
      </c>
      <c r="E818" s="2" t="s">
        <v>1262</v>
      </c>
      <c r="F818" t="s">
        <v>15</v>
      </c>
      <c r="G818" t="s">
        <v>11</v>
      </c>
      <c r="H818" t="s">
        <v>1155</v>
      </c>
      <c r="I818" s="3">
        <v>43800</v>
      </c>
      <c r="J818" t="s">
        <v>1153</v>
      </c>
      <c r="K818">
        <v>146</v>
      </c>
      <c r="L818" t="str">
        <f>_xlfn.XLOOKUP(healthcare_messy_data5[[#This Row],[Patient Id]],cleaned_medical!A818:A1817, cleaned_medical!B818:B1817)</f>
        <v>Surgery</v>
      </c>
      <c r="M818" s="3">
        <f>_xlfn.XLOOKUP(healthcare_messy_data5[[#This Row],[Patient Id]],cleaned_medical!A818:A1817,cleaned_medical!C818:C1817)</f>
        <v>43800</v>
      </c>
      <c r="N818" t="str">
        <f>_xlfn.XLOOKUP(healthcare_messy_data5[[#This Row],[Patient Id]],cleaned_medical!A818:A1817, cleaned_medical!D818:D1817)</f>
        <v>Dr. Williams</v>
      </c>
      <c r="O818" s="7">
        <f>_xlfn.XLOOKUP(healthcare_messy_data5[[#This Row],[Patient Id]], cleaned_medical!A818:A1817, cleaned_medical!E818:E1817)</f>
        <v>61.71</v>
      </c>
      <c r="P818" t="s">
        <v>1201</v>
      </c>
      <c r="Q818" s="3">
        <v>43800</v>
      </c>
      <c r="R818" s="7">
        <v>289.08</v>
      </c>
      <c r="S818" t="s">
        <v>1195</v>
      </c>
      <c r="T818" s="5" t="s">
        <v>1199</v>
      </c>
    </row>
    <row r="819" spans="2:20" x14ac:dyDescent="0.3">
      <c r="B819" t="s">
        <v>970</v>
      </c>
      <c r="C819" t="s">
        <v>122</v>
      </c>
      <c r="D819" s="2">
        <v>60</v>
      </c>
      <c r="E819" s="2" t="s">
        <v>1262</v>
      </c>
      <c r="F819" t="s">
        <v>15</v>
      </c>
      <c r="G819" t="s">
        <v>27</v>
      </c>
      <c r="H819" t="s">
        <v>1156</v>
      </c>
      <c r="I819" s="3">
        <v>43845</v>
      </c>
      <c r="J819" t="s">
        <v>12</v>
      </c>
      <c r="K819">
        <v>160</v>
      </c>
      <c r="L819" t="str">
        <f>_xlfn.XLOOKUP(healthcare_messy_data5[[#This Row],[Patient Id]],cleaned_medical!A819:A1818, cleaned_medical!B819:B1818)</f>
        <v>Pain relievers</v>
      </c>
      <c r="M819" s="3">
        <f>_xlfn.XLOOKUP(healthcare_messy_data5[[#This Row],[Patient Id]],cleaned_medical!A819:A1818,cleaned_medical!C819:C1818)</f>
        <v>43845</v>
      </c>
      <c r="N819" t="str">
        <f>_xlfn.XLOOKUP(healthcare_messy_data5[[#This Row],[Patient Id]],cleaned_medical!A819:A1818, cleaned_medical!D819:D1818)</f>
        <v>Dr. Clark</v>
      </c>
      <c r="O819" s="7">
        <f>_xlfn.XLOOKUP(healthcare_messy_data5[[#This Row],[Patient Id]], cleaned_medical!A819:A1818, cleaned_medical!E819:E1818)</f>
        <v>20</v>
      </c>
      <c r="P819" t="s">
        <v>1210</v>
      </c>
      <c r="Q819" s="3">
        <v>43845</v>
      </c>
      <c r="R819" s="7">
        <v>80</v>
      </c>
      <c r="S819" t="s">
        <v>1197</v>
      </c>
      <c r="T819" s="5" t="s">
        <v>1209</v>
      </c>
    </row>
    <row r="820" spans="2:20" x14ac:dyDescent="0.3">
      <c r="B820" t="s">
        <v>971</v>
      </c>
      <c r="C820" t="s">
        <v>9</v>
      </c>
      <c r="D820" s="2">
        <v>25</v>
      </c>
      <c r="E820" s="2" t="s">
        <v>1259</v>
      </c>
      <c r="F820" t="s">
        <v>15</v>
      </c>
      <c r="G820" t="s">
        <v>1272</v>
      </c>
      <c r="H820" t="s">
        <v>1157</v>
      </c>
      <c r="I820" s="3">
        <v>43881</v>
      </c>
      <c r="J820" t="s">
        <v>1153</v>
      </c>
      <c r="K820">
        <v>200</v>
      </c>
      <c r="L820" t="str">
        <f>_xlfn.XLOOKUP(healthcare_messy_data5[[#This Row],[Patient Id]],cleaned_medical!A820:A1819, cleaned_medical!B820:B1819)</f>
        <v>Counseling</v>
      </c>
      <c r="M820" s="3">
        <f>_xlfn.XLOOKUP(healthcare_messy_data5[[#This Row],[Patient Id]],cleaned_medical!A820:A1819,cleaned_medical!C820:C1819)</f>
        <v>43881</v>
      </c>
      <c r="N820" t="str">
        <f>_xlfn.XLOOKUP(healthcare_messy_data5[[#This Row],[Patient Id]],cleaned_medical!A820:A1819, cleaned_medical!D820:D1819)</f>
        <v>Dr. Smith</v>
      </c>
      <c r="O820" s="7">
        <f>_xlfn.XLOOKUP(healthcare_messy_data5[[#This Row],[Patient Id]], cleaned_medical!A820:A1819, cleaned_medical!E820:E1819)</f>
        <v>100.17</v>
      </c>
      <c r="P820" t="s">
        <v>1167</v>
      </c>
      <c r="Q820" s="3">
        <v>43881</v>
      </c>
      <c r="R820" s="7">
        <v>155.58000000000001</v>
      </c>
      <c r="S820" t="s">
        <v>1197</v>
      </c>
      <c r="T820" s="5" t="s">
        <v>1191</v>
      </c>
    </row>
    <row r="821" spans="2:20" x14ac:dyDescent="0.3">
      <c r="B821" t="s">
        <v>972</v>
      </c>
      <c r="C821" t="s">
        <v>130</v>
      </c>
      <c r="D821" s="2">
        <v>35</v>
      </c>
      <c r="E821" s="2" t="s">
        <v>1261</v>
      </c>
      <c r="F821" t="s">
        <v>10</v>
      </c>
      <c r="G821" t="s">
        <v>27</v>
      </c>
      <c r="H821" t="s">
        <v>1272</v>
      </c>
      <c r="I821" s="3">
        <v>43845</v>
      </c>
      <c r="J821" t="s">
        <v>17</v>
      </c>
      <c r="K821">
        <v>160</v>
      </c>
      <c r="L821" t="str">
        <f>_xlfn.XLOOKUP(healthcare_messy_data5[[#This Row],[Patient Id]],cleaned_medical!A821:A1820, cleaned_medical!B821:B1820)</f>
        <v>Medication</v>
      </c>
      <c r="M821" s="3">
        <f>_xlfn.XLOOKUP(healthcare_messy_data5[[#This Row],[Patient Id]],cleaned_medical!A821:A1820,cleaned_medical!C821:C1820)</f>
        <v>43845</v>
      </c>
      <c r="N821" t="str">
        <f>_xlfn.XLOOKUP(healthcare_messy_data5[[#This Row],[Patient Id]],cleaned_medical!A821:A1820, cleaned_medical!D821:D1820)</f>
        <v>Dr. Williams</v>
      </c>
      <c r="O821" s="7">
        <f>_xlfn.XLOOKUP(healthcare_messy_data5[[#This Row],[Patient Id]], cleaned_medical!A821:A1820, cleaned_medical!E821:E1820)</f>
        <v>123.27</v>
      </c>
      <c r="P821" t="s">
        <v>1167</v>
      </c>
      <c r="Q821" s="3">
        <v>43845</v>
      </c>
      <c r="R821" s="7">
        <v>141.30000000000001</v>
      </c>
      <c r="S821" t="s">
        <v>1192</v>
      </c>
      <c r="T821" s="5" t="s">
        <v>1200</v>
      </c>
    </row>
    <row r="822" spans="2:20" x14ac:dyDescent="0.3">
      <c r="B822" t="s">
        <v>973</v>
      </c>
      <c r="C822" t="s">
        <v>299</v>
      </c>
      <c r="D822" s="2">
        <v>35</v>
      </c>
      <c r="E822" s="2" t="s">
        <v>1261</v>
      </c>
      <c r="F822" t="s">
        <v>10</v>
      </c>
      <c r="G822" t="s">
        <v>1272</v>
      </c>
      <c r="H822" t="s">
        <v>1156</v>
      </c>
      <c r="I822" s="3">
        <v>43845</v>
      </c>
      <c r="J822" t="s">
        <v>21</v>
      </c>
      <c r="K822">
        <v>180</v>
      </c>
      <c r="L822" t="str">
        <f>_xlfn.XLOOKUP(healthcare_messy_data5[[#This Row],[Patient Id]],cleaned_medical!A822:A1821, cleaned_medical!B822:B1821)</f>
        <v>Surgery</v>
      </c>
      <c r="M822" s="3">
        <f>_xlfn.XLOOKUP(healthcare_messy_data5[[#This Row],[Patient Id]],cleaned_medical!A822:A1821,cleaned_medical!C822:C1821)</f>
        <v>43845</v>
      </c>
      <c r="N822" t="str">
        <f>_xlfn.XLOOKUP(healthcare_messy_data5[[#This Row],[Patient Id]],cleaned_medical!A822:A1821, cleaned_medical!D822:D1821)</f>
        <v>Dr. Patel</v>
      </c>
      <c r="O822" s="7">
        <f>_xlfn.XLOOKUP(healthcare_messy_data5[[#This Row],[Patient Id]], cleaned_medical!A822:A1821, cleaned_medical!E822:E1821)</f>
        <v>34.71</v>
      </c>
      <c r="P822" t="s">
        <v>1202</v>
      </c>
      <c r="Q822" s="3">
        <v>43845</v>
      </c>
      <c r="R822" s="7">
        <v>107.9</v>
      </c>
      <c r="S822" t="s">
        <v>1197</v>
      </c>
      <c r="T822" s="5" t="s">
        <v>1200</v>
      </c>
    </row>
    <row r="823" spans="2:20" x14ac:dyDescent="0.3">
      <c r="B823" t="s">
        <v>974</v>
      </c>
      <c r="C823" t="s">
        <v>134</v>
      </c>
      <c r="D823" s="2">
        <v>46</v>
      </c>
      <c r="E823" s="2" t="s">
        <v>1260</v>
      </c>
      <c r="F823" t="s">
        <v>15</v>
      </c>
      <c r="G823" t="s">
        <v>1272</v>
      </c>
      <c r="H823" t="s">
        <v>1272</v>
      </c>
      <c r="I823" s="3">
        <v>43800</v>
      </c>
      <c r="J823" t="s">
        <v>21</v>
      </c>
      <c r="K823">
        <v>160</v>
      </c>
      <c r="L823" t="str">
        <f>_xlfn.XLOOKUP(healthcare_messy_data5[[#This Row],[Patient Id]],cleaned_medical!A823:A1822, cleaned_medical!B823:B1822)</f>
        <v>Surgery</v>
      </c>
      <c r="M823" s="3">
        <f>_xlfn.XLOOKUP(healthcare_messy_data5[[#This Row],[Patient Id]],cleaned_medical!A823:A1822,cleaned_medical!C823:C1822)</f>
        <v>43800</v>
      </c>
      <c r="N823" t="str">
        <f>_xlfn.XLOOKUP(healthcare_messy_data5[[#This Row],[Patient Id]],cleaned_medical!A823:A1822, cleaned_medical!D823:D1822)</f>
        <v>Dr. Williams</v>
      </c>
      <c r="O823" s="7">
        <f>_xlfn.XLOOKUP(healthcare_messy_data5[[#This Row],[Patient Id]], cleaned_medical!A823:A1822, cleaned_medical!E823:E1822)</f>
        <v>174.65</v>
      </c>
      <c r="P823" t="s">
        <v>1201</v>
      </c>
      <c r="Q823" s="3">
        <v>43800</v>
      </c>
      <c r="R823" s="7">
        <v>392.9</v>
      </c>
      <c r="S823" t="s">
        <v>1195</v>
      </c>
      <c r="T823" s="5" t="s">
        <v>1191</v>
      </c>
    </row>
    <row r="824" spans="2:20" x14ac:dyDescent="0.3">
      <c r="B824" t="s">
        <v>975</v>
      </c>
      <c r="C824" t="s">
        <v>124</v>
      </c>
      <c r="D824" s="2">
        <v>40</v>
      </c>
      <c r="E824" s="2" t="s">
        <v>1260</v>
      </c>
      <c r="F824" t="s">
        <v>10</v>
      </c>
      <c r="G824" t="s">
        <v>27</v>
      </c>
      <c r="H824" t="s">
        <v>1154</v>
      </c>
      <c r="I824" s="3">
        <v>43195</v>
      </c>
      <c r="J824" t="s">
        <v>1153</v>
      </c>
      <c r="K824">
        <v>180</v>
      </c>
      <c r="L824" t="str">
        <f>_xlfn.XLOOKUP(healthcare_messy_data5[[#This Row],[Patient Id]],cleaned_medical!A824:A1823, cleaned_medical!B824:B1823)</f>
        <v>Medication</v>
      </c>
      <c r="M824" s="3">
        <f>_xlfn.XLOOKUP(healthcare_messy_data5[[#This Row],[Patient Id]],cleaned_medical!A824:A1823,cleaned_medical!C824:C1823)</f>
        <v>43195</v>
      </c>
      <c r="N824" t="str">
        <f>_xlfn.XLOOKUP(healthcare_messy_data5[[#This Row],[Patient Id]],cleaned_medical!A824:A1823, cleaned_medical!D824:D1823)</f>
        <v>Dr. Williams</v>
      </c>
      <c r="O824" s="7">
        <f>_xlfn.XLOOKUP(healthcare_messy_data5[[#This Row],[Patient Id]], cleaned_medical!A824:A1823, cleaned_medical!E824:E1823)</f>
        <v>82.49</v>
      </c>
      <c r="P824" t="s">
        <v>1201</v>
      </c>
      <c r="Q824" s="3">
        <v>43195</v>
      </c>
      <c r="R824" s="7">
        <v>170.64</v>
      </c>
      <c r="S824" t="s">
        <v>1192</v>
      </c>
      <c r="T824" s="5" t="s">
        <v>1199</v>
      </c>
    </row>
    <row r="825" spans="2:20" x14ac:dyDescent="0.3">
      <c r="B825" t="s">
        <v>976</v>
      </c>
      <c r="C825" t="s">
        <v>132</v>
      </c>
      <c r="D825" s="2">
        <v>35</v>
      </c>
      <c r="E825" s="2" t="s">
        <v>1261</v>
      </c>
      <c r="F825" t="s">
        <v>10</v>
      </c>
      <c r="G825" t="s">
        <v>27</v>
      </c>
      <c r="H825" t="s">
        <v>1155</v>
      </c>
      <c r="I825" s="3">
        <v>43845</v>
      </c>
      <c r="J825" t="s">
        <v>1153</v>
      </c>
      <c r="K825">
        <v>180</v>
      </c>
      <c r="L825" t="str">
        <f>_xlfn.XLOOKUP(healthcare_messy_data5[[#This Row],[Patient Id]],cleaned_medical!A825:A1824, cleaned_medical!B825:B1824)</f>
        <v>Surgery</v>
      </c>
      <c r="M825" s="3">
        <f>_xlfn.XLOOKUP(healthcare_messy_data5[[#This Row],[Patient Id]],cleaned_medical!A825:A1824,cleaned_medical!C825:C1824)</f>
        <v>43845</v>
      </c>
      <c r="N825" t="str">
        <f>_xlfn.XLOOKUP(healthcare_messy_data5[[#This Row],[Patient Id]],cleaned_medical!A825:A1824, cleaned_medical!D825:D1824)</f>
        <v>Dr. Williams</v>
      </c>
      <c r="O825" s="7">
        <f>_xlfn.XLOOKUP(healthcare_messy_data5[[#This Row],[Patient Id]], cleaned_medical!A825:A1824, cleaned_medical!E825:E1824)</f>
        <v>140.69999999999999</v>
      </c>
      <c r="P825" t="s">
        <v>1202</v>
      </c>
      <c r="Q825" s="3">
        <v>43845</v>
      </c>
      <c r="R825" s="7">
        <v>444.95</v>
      </c>
      <c r="S825" t="s">
        <v>1197</v>
      </c>
      <c r="T825" s="5" t="s">
        <v>1194</v>
      </c>
    </row>
    <row r="826" spans="2:20" x14ac:dyDescent="0.3">
      <c r="B826" t="s">
        <v>977</v>
      </c>
      <c r="C826" t="s">
        <v>126</v>
      </c>
      <c r="D826" s="2">
        <v>35</v>
      </c>
      <c r="E826" s="2" t="s">
        <v>1261</v>
      </c>
      <c r="F826" t="s">
        <v>15</v>
      </c>
      <c r="G826" t="s">
        <v>1272</v>
      </c>
      <c r="H826" t="s">
        <v>1155</v>
      </c>
      <c r="I826" s="3">
        <v>43881</v>
      </c>
      <c r="J826" t="s">
        <v>12</v>
      </c>
      <c r="K826">
        <v>200</v>
      </c>
      <c r="L826" t="str">
        <f>_xlfn.XLOOKUP(healthcare_messy_data5[[#This Row],[Patient Id]],cleaned_medical!A826:A1825, cleaned_medical!B826:B1825)</f>
        <v>Lifestyle Modification</v>
      </c>
      <c r="M826" s="3">
        <f>_xlfn.XLOOKUP(healthcare_messy_data5[[#This Row],[Patient Id]],cleaned_medical!A826:A1825,cleaned_medical!C826:C1825)</f>
        <v>43881</v>
      </c>
      <c r="N826" t="str">
        <f>_xlfn.XLOOKUP(healthcare_messy_data5[[#This Row],[Patient Id]],cleaned_medical!A826:A1825, cleaned_medical!D826:D1825)</f>
        <v>Dr. Lee</v>
      </c>
      <c r="O826" s="7">
        <f>_xlfn.XLOOKUP(healthcare_messy_data5[[#This Row],[Patient Id]], cleaned_medical!A826:A1825, cleaned_medical!E826:E1825)</f>
        <v>43.11</v>
      </c>
      <c r="P826" t="s">
        <v>1196</v>
      </c>
      <c r="Q826" s="3">
        <v>43881</v>
      </c>
      <c r="R826" s="7">
        <v>476</v>
      </c>
      <c r="S826" t="s">
        <v>1197</v>
      </c>
      <c r="T826" s="5" t="s">
        <v>1194</v>
      </c>
    </row>
    <row r="827" spans="2:20" x14ac:dyDescent="0.3">
      <c r="B827" t="s">
        <v>978</v>
      </c>
      <c r="C827" t="s">
        <v>299</v>
      </c>
      <c r="D827" s="2">
        <v>60</v>
      </c>
      <c r="E827" s="2" t="s">
        <v>1262</v>
      </c>
      <c r="F827" t="s">
        <v>15</v>
      </c>
      <c r="G827" t="s">
        <v>11</v>
      </c>
      <c r="H827" t="s">
        <v>1157</v>
      </c>
      <c r="I827" s="3">
        <v>43549</v>
      </c>
      <c r="J827" t="s">
        <v>40</v>
      </c>
      <c r="K827">
        <v>146</v>
      </c>
      <c r="L827" t="str">
        <f>_xlfn.XLOOKUP(healthcare_messy_data5[[#This Row],[Patient Id]],cleaned_medical!A827:A1826, cleaned_medical!B827:B1826)</f>
        <v>Surgery</v>
      </c>
      <c r="M827" s="3">
        <f>_xlfn.XLOOKUP(healthcare_messy_data5[[#This Row],[Patient Id]],cleaned_medical!A827:A1826,cleaned_medical!C827:C1826)</f>
        <v>43549</v>
      </c>
      <c r="N827" t="str">
        <f>_xlfn.XLOOKUP(healthcare_messy_data5[[#This Row],[Patient Id]],cleaned_medical!A827:A1826, cleaned_medical!D827:D1826)</f>
        <v>Dr. Smith</v>
      </c>
      <c r="O827" s="7">
        <f>_xlfn.XLOOKUP(healthcare_messy_data5[[#This Row],[Patient Id]], cleaned_medical!A827:A1826, cleaned_medical!E827:E1826)</f>
        <v>199.58</v>
      </c>
      <c r="P827" t="s">
        <v>1202</v>
      </c>
      <c r="Q827" s="3">
        <v>43549</v>
      </c>
      <c r="R827" s="7">
        <v>67.59</v>
      </c>
      <c r="S827" t="s">
        <v>1192</v>
      </c>
      <c r="T827" s="5" t="s">
        <v>1191</v>
      </c>
    </row>
    <row r="828" spans="2:20" x14ac:dyDescent="0.3">
      <c r="B828" t="s">
        <v>979</v>
      </c>
      <c r="C828" t="s">
        <v>303</v>
      </c>
      <c r="D828" s="2">
        <v>60</v>
      </c>
      <c r="E828" s="2" t="s">
        <v>1262</v>
      </c>
      <c r="F828" t="s">
        <v>15</v>
      </c>
      <c r="G828" t="s">
        <v>1272</v>
      </c>
      <c r="H828" t="s">
        <v>1155</v>
      </c>
      <c r="I828" s="3">
        <v>43845</v>
      </c>
      <c r="J828" t="s">
        <v>40</v>
      </c>
      <c r="K828">
        <v>200</v>
      </c>
      <c r="L828" t="str">
        <f>_xlfn.XLOOKUP(healthcare_messy_data5[[#This Row],[Patient Id]],cleaned_medical!A828:A1827, cleaned_medical!B828:B1827)</f>
        <v>Counseling</v>
      </c>
      <c r="M828" s="3">
        <f>_xlfn.XLOOKUP(healthcare_messy_data5[[#This Row],[Patient Id]],cleaned_medical!A828:A1827,cleaned_medical!C828:C1827)</f>
        <v>43845</v>
      </c>
      <c r="N828" t="str">
        <f>_xlfn.XLOOKUP(healthcare_messy_data5[[#This Row],[Patient Id]],cleaned_medical!A828:A1827, cleaned_medical!D828:D1827)</f>
        <v>Dr. Patel</v>
      </c>
      <c r="O828" s="7">
        <f>_xlfn.XLOOKUP(healthcare_messy_data5[[#This Row],[Patient Id]], cleaned_medical!A828:A1827, cleaned_medical!E828:E1827)</f>
        <v>67.489999999999995</v>
      </c>
      <c r="P828" t="s">
        <v>1193</v>
      </c>
      <c r="Q828" s="3">
        <v>43845</v>
      </c>
      <c r="R828" s="7">
        <v>182.53</v>
      </c>
      <c r="S828" t="s">
        <v>1195</v>
      </c>
      <c r="T828" s="5" t="s">
        <v>1194</v>
      </c>
    </row>
    <row r="829" spans="2:20" x14ac:dyDescent="0.3">
      <c r="B829" t="s">
        <v>980</v>
      </c>
      <c r="C829" t="s">
        <v>122</v>
      </c>
      <c r="D829" s="2">
        <v>70</v>
      </c>
      <c r="E829" s="2" t="s">
        <v>1262</v>
      </c>
      <c r="F829" t="s">
        <v>15</v>
      </c>
      <c r="G829" t="s">
        <v>20</v>
      </c>
      <c r="H829" t="s">
        <v>1154</v>
      </c>
      <c r="I829" s="3">
        <v>43845</v>
      </c>
      <c r="J829" t="s">
        <v>12</v>
      </c>
      <c r="K829">
        <v>160</v>
      </c>
      <c r="L829" t="str">
        <f>_xlfn.XLOOKUP(healthcare_messy_data5[[#This Row],[Patient Id]],cleaned_medical!A829:A1828, cleaned_medical!B829:B1828)</f>
        <v>Dietary Changes</v>
      </c>
      <c r="M829" s="3">
        <f>_xlfn.XLOOKUP(healthcare_messy_data5[[#This Row],[Patient Id]],cleaned_medical!A829:A1828,cleaned_medical!C829:C1828)</f>
        <v>43845</v>
      </c>
      <c r="N829" t="str">
        <f>_xlfn.XLOOKUP(healthcare_messy_data5[[#This Row],[Patient Id]],cleaned_medical!A829:A1828, cleaned_medical!D829:D1828)</f>
        <v>Dr. Brown</v>
      </c>
      <c r="O829" s="7">
        <f>_xlfn.XLOOKUP(healthcare_messy_data5[[#This Row],[Patient Id]], cleaned_medical!A829:A1828, cleaned_medical!E829:E1828)</f>
        <v>115.59</v>
      </c>
      <c r="P829" t="s">
        <v>1198</v>
      </c>
      <c r="Q829" s="3">
        <v>43845</v>
      </c>
      <c r="R829" s="7">
        <v>371.24</v>
      </c>
      <c r="S829" t="s">
        <v>1197</v>
      </c>
      <c r="T829" s="5" t="s">
        <v>1194</v>
      </c>
    </row>
    <row r="830" spans="2:20" x14ac:dyDescent="0.3">
      <c r="B830" t="s">
        <v>981</v>
      </c>
      <c r="C830" t="s">
        <v>132</v>
      </c>
      <c r="D830" s="2">
        <v>25</v>
      </c>
      <c r="E830" s="2" t="s">
        <v>1259</v>
      </c>
      <c r="F830" t="s">
        <v>10</v>
      </c>
      <c r="G830" t="s">
        <v>1272</v>
      </c>
      <c r="H830" t="s">
        <v>1157</v>
      </c>
      <c r="I830" s="3">
        <v>43881</v>
      </c>
      <c r="J830" t="s">
        <v>40</v>
      </c>
      <c r="K830">
        <v>180</v>
      </c>
      <c r="L830" t="str">
        <f>_xlfn.XLOOKUP(healthcare_messy_data5[[#This Row],[Patient Id]],cleaned_medical!A830:A1829, cleaned_medical!B830:B1829)</f>
        <v>Lifestyle Modification</v>
      </c>
      <c r="M830" s="3">
        <f>_xlfn.XLOOKUP(healthcare_messy_data5[[#This Row],[Patient Id]],cleaned_medical!A830:A1829,cleaned_medical!C830:C1829)</f>
        <v>43881</v>
      </c>
      <c r="N830" t="str">
        <f>_xlfn.XLOOKUP(healthcare_messy_data5[[#This Row],[Patient Id]],cleaned_medical!A830:A1829, cleaned_medical!D830:D1829)</f>
        <v>Dr. Brown</v>
      </c>
      <c r="O830" s="7">
        <f>_xlfn.XLOOKUP(healthcare_messy_data5[[#This Row],[Patient Id]], cleaned_medical!A830:A1829, cleaned_medical!E830:E1829)</f>
        <v>41.6</v>
      </c>
      <c r="P830" t="s">
        <v>1201</v>
      </c>
      <c r="Q830" s="3">
        <v>43881</v>
      </c>
      <c r="R830" s="7">
        <v>371.61</v>
      </c>
      <c r="S830" t="s">
        <v>1197</v>
      </c>
      <c r="T830" s="5" t="s">
        <v>1200</v>
      </c>
    </row>
    <row r="831" spans="2:20" x14ac:dyDescent="0.3">
      <c r="B831" t="s">
        <v>982</v>
      </c>
      <c r="C831" t="s">
        <v>124</v>
      </c>
      <c r="D831" s="2">
        <v>46</v>
      </c>
      <c r="E831" s="2" t="s">
        <v>1260</v>
      </c>
      <c r="F831" t="s">
        <v>10</v>
      </c>
      <c r="G831" t="s">
        <v>11</v>
      </c>
      <c r="H831" t="s">
        <v>1156</v>
      </c>
      <c r="I831" s="3">
        <v>43195</v>
      </c>
      <c r="J831" t="s">
        <v>17</v>
      </c>
      <c r="K831">
        <v>220</v>
      </c>
      <c r="L831" t="str">
        <f>_xlfn.XLOOKUP(healthcare_messy_data5[[#This Row],[Patient Id]],cleaned_medical!A831:A1830, cleaned_medical!B831:B1830)</f>
        <v>Lifestyle Modification</v>
      </c>
      <c r="M831" s="3">
        <f>_xlfn.XLOOKUP(healthcare_messy_data5[[#This Row],[Patient Id]],cleaned_medical!A831:A1830,cleaned_medical!C831:C1830)</f>
        <v>43195</v>
      </c>
      <c r="N831" t="str">
        <f>_xlfn.XLOOKUP(healthcare_messy_data5[[#This Row],[Patient Id]],cleaned_medical!A831:A1830, cleaned_medical!D831:D1830)</f>
        <v>Dr. Williams</v>
      </c>
      <c r="O831" s="7">
        <f>_xlfn.XLOOKUP(healthcare_messy_data5[[#This Row],[Patient Id]], cleaned_medical!A831:A1830, cleaned_medical!E831:E1830)</f>
        <v>125.3</v>
      </c>
      <c r="P831" t="s">
        <v>1167</v>
      </c>
      <c r="Q831" s="3">
        <v>43195</v>
      </c>
      <c r="R831" s="7">
        <v>94.07</v>
      </c>
      <c r="S831" t="s">
        <v>1192</v>
      </c>
      <c r="T831" s="5" t="s">
        <v>1194</v>
      </c>
    </row>
    <row r="832" spans="2:20" x14ac:dyDescent="0.3">
      <c r="B832" t="s">
        <v>983</v>
      </c>
      <c r="C832" t="s">
        <v>134</v>
      </c>
      <c r="D832" s="2">
        <v>25</v>
      </c>
      <c r="E832" s="2" t="s">
        <v>1259</v>
      </c>
      <c r="F832" t="s">
        <v>15</v>
      </c>
      <c r="G832" t="s">
        <v>20</v>
      </c>
      <c r="H832" t="s">
        <v>1155</v>
      </c>
      <c r="I832" s="3">
        <v>43845</v>
      </c>
      <c r="J832" t="s">
        <v>40</v>
      </c>
      <c r="K832">
        <v>220</v>
      </c>
      <c r="L832" t="str">
        <f>_xlfn.XLOOKUP(healthcare_messy_data5[[#This Row],[Patient Id]],cleaned_medical!A832:A1831, cleaned_medical!B832:B1831)</f>
        <v>Lifestyle Modification</v>
      </c>
      <c r="M832" s="3">
        <f>_xlfn.XLOOKUP(healthcare_messy_data5[[#This Row],[Patient Id]],cleaned_medical!A832:A1831,cleaned_medical!C832:C1831)</f>
        <v>43845</v>
      </c>
      <c r="N832" t="str">
        <f>_xlfn.XLOOKUP(healthcare_messy_data5[[#This Row],[Patient Id]],cleaned_medical!A832:A1831, cleaned_medical!D832:D1831)</f>
        <v>Dr. Patel</v>
      </c>
      <c r="O832" s="7">
        <f>_xlfn.XLOOKUP(healthcare_messy_data5[[#This Row],[Patient Id]], cleaned_medical!A832:A1831, cleaned_medical!E832:E1831)</f>
        <v>168.87</v>
      </c>
      <c r="P832" t="s">
        <v>1201</v>
      </c>
      <c r="Q832" s="3">
        <v>43845</v>
      </c>
      <c r="R832" s="7">
        <v>393.42</v>
      </c>
      <c r="S832" t="s">
        <v>1195</v>
      </c>
      <c r="T832" s="5" t="s">
        <v>1200</v>
      </c>
    </row>
    <row r="833" spans="2:20" x14ac:dyDescent="0.3">
      <c r="B833" t="s">
        <v>984</v>
      </c>
      <c r="C833" t="s">
        <v>9</v>
      </c>
      <c r="D833" s="2">
        <v>70</v>
      </c>
      <c r="E833" s="2" t="s">
        <v>1262</v>
      </c>
      <c r="F833" t="s">
        <v>10</v>
      </c>
      <c r="G833" t="s">
        <v>16</v>
      </c>
      <c r="H833" t="s">
        <v>1157</v>
      </c>
      <c r="I833" s="3">
        <v>43845</v>
      </c>
      <c r="J833" t="s">
        <v>12</v>
      </c>
      <c r="K833">
        <v>180</v>
      </c>
      <c r="L833" t="str">
        <f>_xlfn.XLOOKUP(healthcare_messy_data5[[#This Row],[Patient Id]],cleaned_medical!A833:A1832, cleaned_medical!B833:B1832)</f>
        <v>Counseling</v>
      </c>
      <c r="M833" s="3">
        <f>_xlfn.XLOOKUP(healthcare_messy_data5[[#This Row],[Patient Id]],cleaned_medical!A833:A1832,cleaned_medical!C833:C1832)</f>
        <v>43845</v>
      </c>
      <c r="N833" t="str">
        <f>_xlfn.XLOOKUP(healthcare_messy_data5[[#This Row],[Patient Id]],cleaned_medical!A833:A1832, cleaned_medical!D833:D1832)</f>
        <v>Dr. Brown</v>
      </c>
      <c r="O833" s="7">
        <f>_xlfn.XLOOKUP(healthcare_messy_data5[[#This Row],[Patient Id]], cleaned_medical!A833:A1832, cleaned_medical!E833:E1832)</f>
        <v>57.4</v>
      </c>
      <c r="P833" t="s">
        <v>1167</v>
      </c>
      <c r="Q833" s="3">
        <v>43845</v>
      </c>
      <c r="R833" s="7">
        <v>359.1</v>
      </c>
      <c r="S833" t="s">
        <v>1197</v>
      </c>
      <c r="T833" s="5" t="s">
        <v>1194</v>
      </c>
    </row>
    <row r="834" spans="2:20" x14ac:dyDescent="0.3">
      <c r="B834" t="s">
        <v>985</v>
      </c>
      <c r="C834" t="s">
        <v>124</v>
      </c>
      <c r="D834" s="2">
        <v>60</v>
      </c>
      <c r="E834" s="2" t="s">
        <v>1262</v>
      </c>
      <c r="F834" t="s">
        <v>15</v>
      </c>
      <c r="G834" t="s">
        <v>16</v>
      </c>
      <c r="H834" t="s">
        <v>1154</v>
      </c>
      <c r="I834" s="3">
        <v>43195</v>
      </c>
      <c r="J834" t="s">
        <v>40</v>
      </c>
      <c r="K834">
        <v>200</v>
      </c>
      <c r="L834" t="str">
        <f>_xlfn.XLOOKUP(healthcare_messy_data5[[#This Row],[Patient Id]],cleaned_medical!A834:A1833, cleaned_medical!B834:B1833)</f>
        <v>Over-the-counter medicine</v>
      </c>
      <c r="M834" s="3">
        <f>_xlfn.XLOOKUP(healthcare_messy_data5[[#This Row],[Patient Id]],cleaned_medical!A834:A1833,cleaned_medical!C834:C1833)</f>
        <v>43195</v>
      </c>
      <c r="N834" t="str">
        <f>_xlfn.XLOOKUP(healthcare_messy_data5[[#This Row],[Patient Id]],cleaned_medical!A834:A1833, cleaned_medical!D834:D1833)</f>
        <v>Dr. Garcia</v>
      </c>
      <c r="O834" s="7">
        <f>_xlfn.XLOOKUP(healthcare_messy_data5[[#This Row],[Patient Id]], cleaned_medical!A834:A1833, cleaned_medical!E834:E1833)</f>
        <v>15</v>
      </c>
      <c r="P834" t="s">
        <v>1204</v>
      </c>
      <c r="Q834" s="3">
        <v>43195</v>
      </c>
      <c r="R834" s="7">
        <v>60</v>
      </c>
      <c r="S834" t="s">
        <v>1197</v>
      </c>
      <c r="T834" s="5" t="s">
        <v>1203</v>
      </c>
    </row>
    <row r="835" spans="2:20" x14ac:dyDescent="0.3">
      <c r="B835" t="s">
        <v>986</v>
      </c>
      <c r="C835" t="s">
        <v>132</v>
      </c>
      <c r="D835" s="2">
        <v>40</v>
      </c>
      <c r="E835" s="2" t="s">
        <v>1260</v>
      </c>
      <c r="F835" t="s">
        <v>15</v>
      </c>
      <c r="G835" t="s">
        <v>11</v>
      </c>
      <c r="H835" t="s">
        <v>1272</v>
      </c>
      <c r="I835" s="3">
        <v>43881</v>
      </c>
      <c r="J835" t="s">
        <v>21</v>
      </c>
      <c r="K835">
        <v>146</v>
      </c>
      <c r="L835" t="str">
        <f>_xlfn.XLOOKUP(healthcare_messy_data5[[#This Row],[Patient Id]],cleaned_medical!A835:A1834, cleaned_medical!B835:B1834)</f>
        <v>Counseling</v>
      </c>
      <c r="M835" s="3">
        <f>_xlfn.XLOOKUP(healthcare_messy_data5[[#This Row],[Patient Id]],cleaned_medical!A835:A1834,cleaned_medical!C835:C1834)</f>
        <v>43881</v>
      </c>
      <c r="N835" t="str">
        <f>_xlfn.XLOOKUP(healthcare_messy_data5[[#This Row],[Patient Id]],cleaned_medical!A835:A1834, cleaned_medical!D835:D1834)</f>
        <v>Dr. Lee</v>
      </c>
      <c r="O835" s="7">
        <f>_xlfn.XLOOKUP(healthcare_messy_data5[[#This Row],[Patient Id]], cleaned_medical!A835:A1834, cleaned_medical!E835:E1834)</f>
        <v>122.82</v>
      </c>
      <c r="P835" t="s">
        <v>1167</v>
      </c>
      <c r="Q835" s="3">
        <v>43881</v>
      </c>
      <c r="R835" s="7">
        <v>203.52</v>
      </c>
      <c r="S835" t="s">
        <v>1197</v>
      </c>
      <c r="T835" s="5" t="s">
        <v>1200</v>
      </c>
    </row>
    <row r="836" spans="2:20" x14ac:dyDescent="0.3">
      <c r="B836" t="s">
        <v>987</v>
      </c>
      <c r="C836" t="s">
        <v>124</v>
      </c>
      <c r="D836" s="2">
        <v>60</v>
      </c>
      <c r="E836" s="2" t="s">
        <v>1262</v>
      </c>
      <c r="F836" t="s">
        <v>15</v>
      </c>
      <c r="G836" t="s">
        <v>1272</v>
      </c>
      <c r="H836" t="s">
        <v>1272</v>
      </c>
      <c r="I836" s="3">
        <v>43845</v>
      </c>
      <c r="J836" t="s">
        <v>1153</v>
      </c>
      <c r="K836">
        <v>200</v>
      </c>
      <c r="L836" t="str">
        <f>_xlfn.XLOOKUP(healthcare_messy_data5[[#This Row],[Patient Id]],cleaned_medical!A836:A1835, cleaned_medical!B836:B1835)</f>
        <v>Counseling</v>
      </c>
      <c r="M836" s="3">
        <f>_xlfn.XLOOKUP(healthcare_messy_data5[[#This Row],[Patient Id]],cleaned_medical!A836:A1835,cleaned_medical!C836:C1835)</f>
        <v>43845</v>
      </c>
      <c r="N836" t="str">
        <f>_xlfn.XLOOKUP(healthcare_messy_data5[[#This Row],[Patient Id]],cleaned_medical!A836:A1835, cleaned_medical!D836:D1835)</f>
        <v>Dr. Patel</v>
      </c>
      <c r="O836" s="7">
        <f>_xlfn.XLOOKUP(healthcare_messy_data5[[#This Row],[Patient Id]], cleaned_medical!A836:A1835, cleaned_medical!E836:E1835)</f>
        <v>21.23</v>
      </c>
      <c r="P836" t="s">
        <v>1202</v>
      </c>
      <c r="Q836" s="3">
        <v>43845</v>
      </c>
      <c r="R836" s="7">
        <v>158.56</v>
      </c>
      <c r="S836" t="s">
        <v>1195</v>
      </c>
      <c r="T836" s="5" t="s">
        <v>1199</v>
      </c>
    </row>
    <row r="837" spans="2:20" x14ac:dyDescent="0.3">
      <c r="B837" t="s">
        <v>988</v>
      </c>
      <c r="C837" t="s">
        <v>132</v>
      </c>
      <c r="D837" s="2">
        <v>46</v>
      </c>
      <c r="E837" s="2" t="s">
        <v>1260</v>
      </c>
      <c r="F837" t="s">
        <v>15</v>
      </c>
      <c r="G837" t="s">
        <v>27</v>
      </c>
      <c r="H837" t="s">
        <v>1154</v>
      </c>
      <c r="I837" s="3">
        <v>43195</v>
      </c>
      <c r="J837" t="s">
        <v>17</v>
      </c>
      <c r="K837">
        <v>180</v>
      </c>
      <c r="L837" t="str">
        <f>_xlfn.XLOOKUP(healthcare_messy_data5[[#This Row],[Patient Id]],cleaned_medical!A837:A1836, cleaned_medical!B837:B1836)</f>
        <v>Physiotherapy</v>
      </c>
      <c r="M837" s="3">
        <f>_xlfn.XLOOKUP(healthcare_messy_data5[[#This Row],[Patient Id]],cleaned_medical!A837:A1836,cleaned_medical!C837:C1836)</f>
        <v>43195</v>
      </c>
      <c r="N837" t="str">
        <f>_xlfn.XLOOKUP(healthcare_messy_data5[[#This Row],[Patient Id]],cleaned_medical!A837:A1836, cleaned_medical!D837:D1836)</f>
        <v>Dr. Patel</v>
      </c>
      <c r="O837" s="7">
        <f>_xlfn.XLOOKUP(healthcare_messy_data5[[#This Row],[Patient Id]], cleaned_medical!A837:A1836, cleaned_medical!E837:E1836)</f>
        <v>12.64</v>
      </c>
      <c r="P837" t="s">
        <v>1202</v>
      </c>
      <c r="Q837" s="3">
        <v>43195</v>
      </c>
      <c r="R837" s="7">
        <v>70.81</v>
      </c>
      <c r="S837" t="s">
        <v>1192</v>
      </c>
      <c r="T837" s="5" t="s">
        <v>1200</v>
      </c>
    </row>
    <row r="838" spans="2:20" x14ac:dyDescent="0.3">
      <c r="B838" t="s">
        <v>989</v>
      </c>
      <c r="C838" t="s">
        <v>132</v>
      </c>
      <c r="D838" s="2">
        <v>60</v>
      </c>
      <c r="E838" s="2" t="s">
        <v>1262</v>
      </c>
      <c r="F838" t="s">
        <v>15</v>
      </c>
      <c r="G838" t="s">
        <v>11</v>
      </c>
      <c r="H838" t="s">
        <v>1154</v>
      </c>
      <c r="I838" s="3">
        <v>43845</v>
      </c>
      <c r="J838" t="s">
        <v>21</v>
      </c>
      <c r="K838">
        <v>180</v>
      </c>
      <c r="L838" t="str">
        <f>_xlfn.XLOOKUP(healthcare_messy_data5[[#This Row],[Patient Id]],cleaned_medical!A838:A1837, cleaned_medical!B838:B1837)</f>
        <v>Surgery</v>
      </c>
      <c r="M838" s="3">
        <f>_xlfn.XLOOKUP(healthcare_messy_data5[[#This Row],[Patient Id]],cleaned_medical!A838:A1837,cleaned_medical!C838:C1837)</f>
        <v>43845</v>
      </c>
      <c r="N838" t="str">
        <f>_xlfn.XLOOKUP(healthcare_messy_data5[[#This Row],[Patient Id]],cleaned_medical!A838:A1837, cleaned_medical!D838:D1837)</f>
        <v>Dr. Lee</v>
      </c>
      <c r="O838" s="7">
        <f>_xlfn.XLOOKUP(healthcare_messy_data5[[#This Row],[Patient Id]], cleaned_medical!A838:A1837, cleaned_medical!E838:E1837)</f>
        <v>26.48</v>
      </c>
      <c r="P838" t="s">
        <v>1196</v>
      </c>
      <c r="Q838" s="3">
        <v>43845</v>
      </c>
      <c r="R838" s="7">
        <v>253.34</v>
      </c>
      <c r="S838" t="s">
        <v>1192</v>
      </c>
      <c r="T838" s="5" t="s">
        <v>1199</v>
      </c>
    </row>
    <row r="839" spans="2:20" x14ac:dyDescent="0.3">
      <c r="B839" t="s">
        <v>990</v>
      </c>
      <c r="C839" t="s">
        <v>120</v>
      </c>
      <c r="D839" s="2">
        <v>46</v>
      </c>
      <c r="E839" s="2" t="s">
        <v>1260</v>
      </c>
      <c r="F839" t="s">
        <v>15</v>
      </c>
      <c r="G839" t="s">
        <v>20</v>
      </c>
      <c r="H839" t="s">
        <v>1272</v>
      </c>
      <c r="I839" s="3">
        <v>43549</v>
      </c>
      <c r="J839" t="s">
        <v>21</v>
      </c>
      <c r="K839">
        <v>146</v>
      </c>
      <c r="L839" t="str">
        <f>_xlfn.XLOOKUP(healthcare_messy_data5[[#This Row],[Patient Id]],cleaned_medical!A839:A1838, cleaned_medical!B839:B1838)</f>
        <v>Medication</v>
      </c>
      <c r="M839" s="3">
        <f>_xlfn.XLOOKUP(healthcare_messy_data5[[#This Row],[Patient Id]],cleaned_medical!A839:A1838,cleaned_medical!C839:C1838)</f>
        <v>43549</v>
      </c>
      <c r="N839" t="str">
        <f>_xlfn.XLOOKUP(healthcare_messy_data5[[#This Row],[Patient Id]],cleaned_medical!A839:A1838, cleaned_medical!D839:D1838)</f>
        <v>Dr. Williams</v>
      </c>
      <c r="O839" s="7">
        <f>_xlfn.XLOOKUP(healthcare_messy_data5[[#This Row],[Patient Id]], cleaned_medical!A839:A1838, cleaned_medical!E839:E1838)</f>
        <v>118.46</v>
      </c>
      <c r="P839" t="s">
        <v>1201</v>
      </c>
      <c r="Q839" s="3">
        <v>43549</v>
      </c>
      <c r="R839" s="7">
        <v>296.22000000000003</v>
      </c>
      <c r="S839" t="s">
        <v>1197</v>
      </c>
      <c r="T839" s="5" t="s">
        <v>1199</v>
      </c>
    </row>
    <row r="840" spans="2:20" x14ac:dyDescent="0.3">
      <c r="B840" t="s">
        <v>991</v>
      </c>
      <c r="C840" t="s">
        <v>126</v>
      </c>
      <c r="D840" s="2">
        <v>46</v>
      </c>
      <c r="E840" s="2" t="s">
        <v>1260</v>
      </c>
      <c r="F840" t="s">
        <v>15</v>
      </c>
      <c r="G840" t="s">
        <v>20</v>
      </c>
      <c r="H840" t="s">
        <v>1157</v>
      </c>
      <c r="I840" s="3">
        <v>43800</v>
      </c>
      <c r="J840" t="s">
        <v>12</v>
      </c>
      <c r="K840">
        <v>160</v>
      </c>
      <c r="L840" t="str">
        <f>_xlfn.XLOOKUP(healthcare_messy_data5[[#This Row],[Patient Id]],cleaned_medical!A840:A1839, cleaned_medical!B840:B1839)</f>
        <v>Lifestyle Modification</v>
      </c>
      <c r="M840" s="3">
        <f>_xlfn.XLOOKUP(healthcare_messy_data5[[#This Row],[Patient Id]],cleaned_medical!A840:A1839,cleaned_medical!C840:C1839)</f>
        <v>43800</v>
      </c>
      <c r="N840" t="str">
        <f>_xlfn.XLOOKUP(healthcare_messy_data5[[#This Row],[Patient Id]],cleaned_medical!A840:A1839, cleaned_medical!D840:D1839)</f>
        <v>Dr. Williams</v>
      </c>
      <c r="O840" s="7">
        <f>_xlfn.XLOOKUP(healthcare_messy_data5[[#This Row],[Patient Id]], cleaned_medical!A840:A1839, cleaned_medical!E840:E1839)</f>
        <v>74.37</v>
      </c>
      <c r="P840" t="s">
        <v>1167</v>
      </c>
      <c r="Q840" s="3">
        <v>43800</v>
      </c>
      <c r="R840" s="7">
        <v>123.66</v>
      </c>
      <c r="S840" t="s">
        <v>1197</v>
      </c>
      <c r="T840" s="5" t="s">
        <v>1194</v>
      </c>
    </row>
    <row r="841" spans="2:20" x14ac:dyDescent="0.3">
      <c r="B841" t="s">
        <v>992</v>
      </c>
      <c r="C841" t="s">
        <v>122</v>
      </c>
      <c r="D841" s="2">
        <v>46</v>
      </c>
      <c r="E841" s="2" t="s">
        <v>1260</v>
      </c>
      <c r="F841" t="s">
        <v>15</v>
      </c>
      <c r="G841" t="s">
        <v>16</v>
      </c>
      <c r="H841" t="s">
        <v>1272</v>
      </c>
      <c r="I841" s="3">
        <v>43549</v>
      </c>
      <c r="J841" t="s">
        <v>1153</v>
      </c>
      <c r="K841">
        <v>160</v>
      </c>
      <c r="L841" t="str">
        <f>_xlfn.XLOOKUP(healthcare_messy_data5[[#This Row],[Patient Id]],cleaned_medical!A841:A1840, cleaned_medical!B841:B1840)</f>
        <v>Physiotherapy</v>
      </c>
      <c r="M841" s="3">
        <f>_xlfn.XLOOKUP(healthcare_messy_data5[[#This Row],[Patient Id]],cleaned_medical!A841:A1840,cleaned_medical!C841:C1840)</f>
        <v>43549</v>
      </c>
      <c r="N841" t="str">
        <f>_xlfn.XLOOKUP(healthcare_messy_data5[[#This Row],[Patient Id]],cleaned_medical!A841:A1840, cleaned_medical!D841:D1840)</f>
        <v>Dr. Lee</v>
      </c>
      <c r="O841" s="7">
        <f>_xlfn.XLOOKUP(healthcare_messy_data5[[#This Row],[Patient Id]], cleaned_medical!A841:A1840, cleaned_medical!E841:E1840)</f>
        <v>63.94</v>
      </c>
      <c r="P841" t="s">
        <v>1198</v>
      </c>
      <c r="Q841" s="3">
        <v>43549</v>
      </c>
      <c r="R841" s="7">
        <v>442.49</v>
      </c>
      <c r="S841" t="s">
        <v>1195</v>
      </c>
      <c r="T841" s="5" t="s">
        <v>1199</v>
      </c>
    </row>
    <row r="842" spans="2:20" x14ac:dyDescent="0.3">
      <c r="B842" t="s">
        <v>993</v>
      </c>
      <c r="C842" t="s">
        <v>120</v>
      </c>
      <c r="D842" s="2">
        <v>70</v>
      </c>
      <c r="E842" s="2" t="s">
        <v>1262</v>
      </c>
      <c r="F842" t="s">
        <v>15</v>
      </c>
      <c r="G842" t="s">
        <v>20</v>
      </c>
      <c r="H842" t="s">
        <v>1154</v>
      </c>
      <c r="I842" s="3">
        <v>43845</v>
      </c>
      <c r="J842" t="s">
        <v>1153</v>
      </c>
      <c r="K842">
        <v>146</v>
      </c>
      <c r="L842" t="str">
        <f>_xlfn.XLOOKUP(healthcare_messy_data5[[#This Row],[Patient Id]],cleaned_medical!A842:A1841, cleaned_medical!B842:B1841)</f>
        <v>Medication</v>
      </c>
      <c r="M842" s="3">
        <f>_xlfn.XLOOKUP(healthcare_messy_data5[[#This Row],[Patient Id]],cleaned_medical!A842:A1841,cleaned_medical!C842:C1841)</f>
        <v>43845</v>
      </c>
      <c r="N842" t="str">
        <f>_xlfn.XLOOKUP(healthcare_messy_data5[[#This Row],[Patient Id]],cleaned_medical!A842:A1841, cleaned_medical!D842:D1841)</f>
        <v>Dr. Lee</v>
      </c>
      <c r="O842" s="7">
        <f>_xlfn.XLOOKUP(healthcare_messy_data5[[#This Row],[Patient Id]], cleaned_medical!A842:A1841, cleaned_medical!E842:E1841)</f>
        <v>188</v>
      </c>
      <c r="P842" t="s">
        <v>1193</v>
      </c>
      <c r="Q842" s="3">
        <v>43845</v>
      </c>
      <c r="R842" s="7">
        <v>388.35</v>
      </c>
      <c r="S842" t="s">
        <v>1197</v>
      </c>
      <c r="T842" s="5" t="s">
        <v>1194</v>
      </c>
    </row>
    <row r="843" spans="2:20" x14ac:dyDescent="0.3">
      <c r="B843" t="s">
        <v>994</v>
      </c>
      <c r="C843" t="s">
        <v>134</v>
      </c>
      <c r="D843" s="2">
        <v>46</v>
      </c>
      <c r="E843" s="2" t="s">
        <v>1260</v>
      </c>
      <c r="F843" t="s">
        <v>10</v>
      </c>
      <c r="G843" t="s">
        <v>11</v>
      </c>
      <c r="H843" t="s">
        <v>1155</v>
      </c>
      <c r="I843" s="3">
        <v>43881</v>
      </c>
      <c r="J843" t="s">
        <v>17</v>
      </c>
      <c r="K843">
        <v>160</v>
      </c>
      <c r="L843" t="str">
        <f>_xlfn.XLOOKUP(healthcare_messy_data5[[#This Row],[Patient Id]],cleaned_medical!A843:A1842, cleaned_medical!B843:B1842)</f>
        <v>Medication</v>
      </c>
      <c r="M843" s="3">
        <f>_xlfn.XLOOKUP(healthcare_messy_data5[[#This Row],[Patient Id]],cleaned_medical!A843:A1842,cleaned_medical!C843:C1842)</f>
        <v>43881</v>
      </c>
      <c r="N843" t="str">
        <f>_xlfn.XLOOKUP(healthcare_messy_data5[[#This Row],[Patient Id]],cleaned_medical!A843:A1842, cleaned_medical!D843:D1842)</f>
        <v>Dr. Brown</v>
      </c>
      <c r="O843" s="7">
        <f>_xlfn.XLOOKUP(healthcare_messy_data5[[#This Row],[Patient Id]], cleaned_medical!A843:A1842, cleaned_medical!E843:E1842)</f>
        <v>121.2</v>
      </c>
      <c r="P843" t="s">
        <v>1198</v>
      </c>
      <c r="Q843" s="3">
        <v>43881</v>
      </c>
      <c r="R843" s="7">
        <v>272.10000000000002</v>
      </c>
      <c r="S843" t="s">
        <v>1192</v>
      </c>
      <c r="T843" s="5" t="s">
        <v>1200</v>
      </c>
    </row>
    <row r="844" spans="2:20" x14ac:dyDescent="0.3">
      <c r="B844" t="s">
        <v>995</v>
      </c>
      <c r="C844" t="s">
        <v>120</v>
      </c>
      <c r="D844" s="2">
        <v>46</v>
      </c>
      <c r="E844" s="2" t="s">
        <v>1260</v>
      </c>
      <c r="F844" t="s">
        <v>15</v>
      </c>
      <c r="G844" t="s">
        <v>20</v>
      </c>
      <c r="H844" t="s">
        <v>1156</v>
      </c>
      <c r="I844" s="3">
        <v>43800</v>
      </c>
      <c r="J844" t="s">
        <v>12</v>
      </c>
      <c r="K844">
        <v>220</v>
      </c>
      <c r="L844" t="str">
        <f>_xlfn.XLOOKUP(healthcare_messy_data5[[#This Row],[Patient Id]],cleaned_medical!A844:A1843, cleaned_medical!B844:B1843)</f>
        <v>Surgery</v>
      </c>
      <c r="M844" s="3">
        <f>_xlfn.XLOOKUP(healthcare_messy_data5[[#This Row],[Patient Id]],cleaned_medical!A844:A1843,cleaned_medical!C844:C1843)</f>
        <v>43800</v>
      </c>
      <c r="N844" t="str">
        <f>_xlfn.XLOOKUP(healthcare_messy_data5[[#This Row],[Patient Id]],cleaned_medical!A844:A1843, cleaned_medical!D844:D1843)</f>
        <v>Dr. Johnson</v>
      </c>
      <c r="O844" s="7">
        <f>_xlfn.XLOOKUP(healthcare_messy_data5[[#This Row],[Patient Id]], cleaned_medical!A844:A1843, cleaned_medical!E844:E1843)</f>
        <v>171.48</v>
      </c>
      <c r="P844" t="s">
        <v>1193</v>
      </c>
      <c r="Q844" s="3">
        <v>43800</v>
      </c>
      <c r="R844" s="7">
        <v>184.85</v>
      </c>
      <c r="S844" t="s">
        <v>1197</v>
      </c>
      <c r="T844" s="5" t="s">
        <v>1194</v>
      </c>
    </row>
    <row r="845" spans="2:20" x14ac:dyDescent="0.3">
      <c r="B845" t="s">
        <v>996</v>
      </c>
      <c r="C845" t="s">
        <v>130</v>
      </c>
      <c r="D845" s="2">
        <v>40</v>
      </c>
      <c r="E845" s="2" t="s">
        <v>1260</v>
      </c>
      <c r="F845" t="s">
        <v>15</v>
      </c>
      <c r="G845" t="s">
        <v>11</v>
      </c>
      <c r="H845" t="s">
        <v>1155</v>
      </c>
      <c r="I845" s="3">
        <v>43549</v>
      </c>
      <c r="J845" t="s">
        <v>17</v>
      </c>
      <c r="K845">
        <v>160</v>
      </c>
      <c r="L845" t="str">
        <f>_xlfn.XLOOKUP(healthcare_messy_data5[[#This Row],[Patient Id]],cleaned_medical!A845:A1844, cleaned_medical!B845:B1844)</f>
        <v>Surgery</v>
      </c>
      <c r="M845" s="3">
        <f>_xlfn.XLOOKUP(healthcare_messy_data5[[#This Row],[Patient Id]],cleaned_medical!A845:A1844,cleaned_medical!C845:C1844)</f>
        <v>43549</v>
      </c>
      <c r="N845" t="str">
        <f>_xlfn.XLOOKUP(healthcare_messy_data5[[#This Row],[Patient Id]],cleaned_medical!A845:A1844, cleaned_medical!D845:D1844)</f>
        <v>Dr. Lee</v>
      </c>
      <c r="O845" s="7">
        <f>_xlfn.XLOOKUP(healthcare_messy_data5[[#This Row],[Patient Id]], cleaned_medical!A845:A1844, cleaned_medical!E845:E1844)</f>
        <v>77.75</v>
      </c>
      <c r="P845" t="s">
        <v>1202</v>
      </c>
      <c r="Q845" s="3">
        <v>43549</v>
      </c>
      <c r="R845" s="7">
        <v>487.57</v>
      </c>
      <c r="S845" t="s">
        <v>1197</v>
      </c>
      <c r="T845" s="5" t="s">
        <v>1191</v>
      </c>
    </row>
    <row r="846" spans="2:20" x14ac:dyDescent="0.3">
      <c r="B846" t="s">
        <v>997</v>
      </c>
      <c r="C846" t="s">
        <v>130</v>
      </c>
      <c r="D846" s="2">
        <v>25</v>
      </c>
      <c r="E846" s="2" t="s">
        <v>1259</v>
      </c>
      <c r="F846" t="s">
        <v>15</v>
      </c>
      <c r="G846" t="s">
        <v>27</v>
      </c>
      <c r="H846" t="s">
        <v>1155</v>
      </c>
      <c r="I846" s="3">
        <v>43195</v>
      </c>
      <c r="J846" t="s">
        <v>40</v>
      </c>
      <c r="K846">
        <v>160</v>
      </c>
      <c r="L846" t="str">
        <f>_xlfn.XLOOKUP(healthcare_messy_data5[[#This Row],[Patient Id]],cleaned_medical!A846:A1845, cleaned_medical!B846:B1845)</f>
        <v>Physiotherapy</v>
      </c>
      <c r="M846" s="3">
        <f>_xlfn.XLOOKUP(healthcare_messy_data5[[#This Row],[Patient Id]],cleaned_medical!A846:A1845,cleaned_medical!C846:C1845)</f>
        <v>43195</v>
      </c>
      <c r="N846" t="str">
        <f>_xlfn.XLOOKUP(healthcare_messy_data5[[#This Row],[Patient Id]],cleaned_medical!A846:A1845, cleaned_medical!D846:D1845)</f>
        <v>Dr. Williams</v>
      </c>
      <c r="O846" s="7">
        <f>_xlfn.XLOOKUP(healthcare_messy_data5[[#This Row],[Patient Id]], cleaned_medical!A846:A1845, cleaned_medical!E846:E1845)</f>
        <v>189.91</v>
      </c>
      <c r="P846" t="s">
        <v>1196</v>
      </c>
      <c r="Q846" s="3">
        <v>43195</v>
      </c>
      <c r="R846" s="7">
        <v>489.91</v>
      </c>
      <c r="S846" t="s">
        <v>1197</v>
      </c>
      <c r="T846" s="5" t="s">
        <v>1200</v>
      </c>
    </row>
    <row r="847" spans="2:20" x14ac:dyDescent="0.3">
      <c r="B847" t="s">
        <v>998</v>
      </c>
      <c r="C847" t="s">
        <v>122</v>
      </c>
      <c r="D847" s="2">
        <v>35</v>
      </c>
      <c r="E847" s="2" t="s">
        <v>1261</v>
      </c>
      <c r="F847" t="s">
        <v>10</v>
      </c>
      <c r="G847" t="s">
        <v>16</v>
      </c>
      <c r="H847" t="s">
        <v>1154</v>
      </c>
      <c r="I847" s="3">
        <v>43881</v>
      </c>
      <c r="J847" t="s">
        <v>21</v>
      </c>
      <c r="K847">
        <v>160</v>
      </c>
      <c r="L847" t="str">
        <f>_xlfn.XLOOKUP(healthcare_messy_data5[[#This Row],[Patient Id]],cleaned_medical!A847:A1846, cleaned_medical!B847:B1846)</f>
        <v>Medication</v>
      </c>
      <c r="M847" s="3">
        <f>_xlfn.XLOOKUP(healthcare_messy_data5[[#This Row],[Patient Id]],cleaned_medical!A847:A1846,cleaned_medical!C847:C1846)</f>
        <v>43881</v>
      </c>
      <c r="N847" t="str">
        <f>_xlfn.XLOOKUP(healthcare_messy_data5[[#This Row],[Patient Id]],cleaned_medical!A847:A1846, cleaned_medical!D847:D1846)</f>
        <v>Dr. Smith</v>
      </c>
      <c r="O847" s="7">
        <f>_xlfn.XLOOKUP(healthcare_messy_data5[[#This Row],[Patient Id]], cleaned_medical!A847:A1846, cleaned_medical!E847:E1846)</f>
        <v>131.66999999999999</v>
      </c>
      <c r="P847" t="s">
        <v>1167</v>
      </c>
      <c r="Q847" s="3">
        <v>43881</v>
      </c>
      <c r="R847" s="7">
        <v>370.56</v>
      </c>
      <c r="S847" t="s">
        <v>1195</v>
      </c>
      <c r="T847" s="5" t="s">
        <v>1199</v>
      </c>
    </row>
    <row r="848" spans="2:20" x14ac:dyDescent="0.3">
      <c r="B848" t="s">
        <v>999</v>
      </c>
      <c r="C848" t="s">
        <v>124</v>
      </c>
      <c r="D848" s="2">
        <v>25</v>
      </c>
      <c r="E848" s="2" t="s">
        <v>1259</v>
      </c>
      <c r="F848" t="s">
        <v>10</v>
      </c>
      <c r="G848" t="s">
        <v>20</v>
      </c>
      <c r="H848" t="s">
        <v>1272</v>
      </c>
      <c r="I848" s="3">
        <v>43549</v>
      </c>
      <c r="J848" t="s">
        <v>17</v>
      </c>
      <c r="K848">
        <v>220</v>
      </c>
      <c r="L848" t="str">
        <f>_xlfn.XLOOKUP(healthcare_messy_data5[[#This Row],[Patient Id]],cleaned_medical!A848:A1847, cleaned_medical!B848:B1847)</f>
        <v>Surgery</v>
      </c>
      <c r="M848" s="3">
        <f>_xlfn.XLOOKUP(healthcare_messy_data5[[#This Row],[Patient Id]],cleaned_medical!A848:A1847,cleaned_medical!C848:C1847)</f>
        <v>43549</v>
      </c>
      <c r="N848" t="str">
        <f>_xlfn.XLOOKUP(healthcare_messy_data5[[#This Row],[Patient Id]],cleaned_medical!A848:A1847, cleaned_medical!D848:D1847)</f>
        <v>Dr. Brown</v>
      </c>
      <c r="O848" s="7">
        <f>_xlfn.XLOOKUP(healthcare_messy_data5[[#This Row],[Patient Id]], cleaned_medical!A848:A1847, cleaned_medical!E848:E1847)</f>
        <v>78.41</v>
      </c>
      <c r="P848" t="s">
        <v>1198</v>
      </c>
      <c r="Q848" s="3">
        <v>43549</v>
      </c>
      <c r="R848" s="7">
        <v>401.4</v>
      </c>
      <c r="S848" t="s">
        <v>1192</v>
      </c>
      <c r="T848" s="5" t="s">
        <v>1194</v>
      </c>
    </row>
    <row r="849" spans="2:20" x14ac:dyDescent="0.3">
      <c r="B849" t="s">
        <v>1000</v>
      </c>
      <c r="C849" t="s">
        <v>126</v>
      </c>
      <c r="D849" s="2">
        <v>46</v>
      </c>
      <c r="E849" s="2" t="s">
        <v>1260</v>
      </c>
      <c r="F849" t="s">
        <v>15</v>
      </c>
      <c r="G849" t="s">
        <v>11</v>
      </c>
      <c r="H849" t="s">
        <v>1157</v>
      </c>
      <c r="I849" s="3">
        <v>43195</v>
      </c>
      <c r="J849" t="s">
        <v>21</v>
      </c>
      <c r="K849">
        <v>160</v>
      </c>
      <c r="L849" t="str">
        <f>_xlfn.XLOOKUP(healthcare_messy_data5[[#This Row],[Patient Id]],cleaned_medical!A849:A1848, cleaned_medical!B849:B1848)</f>
        <v>Surgery</v>
      </c>
      <c r="M849" s="3">
        <f>_xlfn.XLOOKUP(healthcare_messy_data5[[#This Row],[Patient Id]],cleaned_medical!A849:A1848,cleaned_medical!C849:C1848)</f>
        <v>43195</v>
      </c>
      <c r="N849" t="str">
        <f>_xlfn.XLOOKUP(healthcare_messy_data5[[#This Row],[Patient Id]],cleaned_medical!A849:A1848, cleaned_medical!D849:D1848)</f>
        <v>Dr. Lee</v>
      </c>
      <c r="O849" s="7">
        <f>_xlfn.XLOOKUP(healthcare_messy_data5[[#This Row],[Patient Id]], cleaned_medical!A849:A1848, cleaned_medical!E849:E1848)</f>
        <v>198.04</v>
      </c>
      <c r="P849" t="s">
        <v>1198</v>
      </c>
      <c r="Q849" s="3">
        <v>43195</v>
      </c>
      <c r="R849" s="7">
        <v>401.76</v>
      </c>
      <c r="S849" t="s">
        <v>1195</v>
      </c>
      <c r="T849" s="5" t="s">
        <v>1200</v>
      </c>
    </row>
    <row r="850" spans="2:20" x14ac:dyDescent="0.3">
      <c r="B850" t="s">
        <v>1001</v>
      </c>
      <c r="C850" t="s">
        <v>122</v>
      </c>
      <c r="D850" s="2">
        <v>40</v>
      </c>
      <c r="E850" s="2" t="s">
        <v>1260</v>
      </c>
      <c r="F850" t="s">
        <v>10</v>
      </c>
      <c r="G850" t="s">
        <v>1272</v>
      </c>
      <c r="H850" t="s">
        <v>1155</v>
      </c>
      <c r="I850" s="3">
        <v>43845</v>
      </c>
      <c r="J850" t="s">
        <v>12</v>
      </c>
      <c r="K850">
        <v>220</v>
      </c>
      <c r="L850" t="str">
        <f>_xlfn.XLOOKUP(healthcare_messy_data5[[#This Row],[Patient Id]],cleaned_medical!A850:A1849, cleaned_medical!B850:B1849)</f>
        <v>Surgery</v>
      </c>
      <c r="M850" s="3">
        <f>_xlfn.XLOOKUP(healthcare_messy_data5[[#This Row],[Patient Id]],cleaned_medical!A850:A1849,cleaned_medical!C850:C1849)</f>
        <v>43845</v>
      </c>
      <c r="N850" t="str">
        <f>_xlfn.XLOOKUP(healthcare_messy_data5[[#This Row],[Patient Id]],cleaned_medical!A850:A1849, cleaned_medical!D850:D1849)</f>
        <v>Dr. Williams</v>
      </c>
      <c r="O850" s="7">
        <f>_xlfn.XLOOKUP(healthcare_messy_data5[[#This Row],[Patient Id]], cleaned_medical!A850:A1849, cleaned_medical!E850:E1849)</f>
        <v>88.1</v>
      </c>
      <c r="P850" t="s">
        <v>1201</v>
      </c>
      <c r="Q850" s="3">
        <v>43845</v>
      </c>
      <c r="R850" s="7">
        <v>410.35</v>
      </c>
      <c r="S850" t="s">
        <v>1197</v>
      </c>
      <c r="T850" s="5" t="s">
        <v>1194</v>
      </c>
    </row>
    <row r="851" spans="2:20" x14ac:dyDescent="0.3">
      <c r="B851" t="s">
        <v>1002</v>
      </c>
      <c r="C851" t="s">
        <v>132</v>
      </c>
      <c r="D851" s="2">
        <v>60</v>
      </c>
      <c r="E851" s="2" t="s">
        <v>1262</v>
      </c>
      <c r="F851" t="s">
        <v>15</v>
      </c>
      <c r="G851" t="s">
        <v>16</v>
      </c>
      <c r="H851" t="s">
        <v>1272</v>
      </c>
      <c r="I851" s="3">
        <v>43195</v>
      </c>
      <c r="J851" t="s">
        <v>40</v>
      </c>
      <c r="K851">
        <v>146</v>
      </c>
      <c r="L851" t="str">
        <f>_xlfn.XLOOKUP(healthcare_messy_data5[[#This Row],[Patient Id]],cleaned_medical!A851:A1850, cleaned_medical!B851:B1850)</f>
        <v>Physiotherapy</v>
      </c>
      <c r="M851" s="3">
        <f>_xlfn.XLOOKUP(healthcare_messy_data5[[#This Row],[Patient Id]],cleaned_medical!A851:A1850,cleaned_medical!C851:C1850)</f>
        <v>43195</v>
      </c>
      <c r="N851" t="str">
        <f>_xlfn.XLOOKUP(healthcare_messy_data5[[#This Row],[Patient Id]],cleaned_medical!A851:A1850, cleaned_medical!D851:D1850)</f>
        <v>Dr. Patel</v>
      </c>
      <c r="O851" s="7">
        <f>_xlfn.XLOOKUP(healthcare_messy_data5[[#This Row],[Patient Id]], cleaned_medical!A851:A1850, cleaned_medical!E851:E1850)</f>
        <v>181.94</v>
      </c>
      <c r="P851" t="s">
        <v>1201</v>
      </c>
      <c r="Q851" s="3">
        <v>43195</v>
      </c>
      <c r="R851" s="7">
        <v>260.63</v>
      </c>
      <c r="S851" t="s">
        <v>1197</v>
      </c>
      <c r="T851" s="5" t="s">
        <v>1194</v>
      </c>
    </row>
    <row r="852" spans="2:20" x14ac:dyDescent="0.3">
      <c r="B852" t="s">
        <v>1003</v>
      </c>
      <c r="C852" t="s">
        <v>303</v>
      </c>
      <c r="D852" s="2">
        <v>40</v>
      </c>
      <c r="E852" s="2" t="s">
        <v>1260</v>
      </c>
      <c r="F852" t="s">
        <v>10</v>
      </c>
      <c r="G852" t="s">
        <v>27</v>
      </c>
      <c r="H852" t="s">
        <v>1157</v>
      </c>
      <c r="I852" s="3">
        <v>43549</v>
      </c>
      <c r="J852" t="s">
        <v>12</v>
      </c>
      <c r="K852">
        <v>200</v>
      </c>
      <c r="L852" t="str">
        <f>_xlfn.XLOOKUP(healthcare_messy_data5[[#This Row],[Patient Id]],cleaned_medical!A852:A1851, cleaned_medical!B852:B1851)</f>
        <v>Lifestyle Modification</v>
      </c>
      <c r="M852" s="3">
        <f>_xlfn.XLOOKUP(healthcare_messy_data5[[#This Row],[Patient Id]],cleaned_medical!A852:A1851,cleaned_medical!C852:C1851)</f>
        <v>43549</v>
      </c>
      <c r="N852" t="str">
        <f>_xlfn.XLOOKUP(healthcare_messy_data5[[#This Row],[Patient Id]],cleaned_medical!A852:A1851, cleaned_medical!D852:D1851)</f>
        <v>Dr. Patel</v>
      </c>
      <c r="O852" s="7">
        <f>_xlfn.XLOOKUP(healthcare_messy_data5[[#This Row],[Patient Id]], cleaned_medical!A852:A1851, cleaned_medical!E852:E1851)</f>
        <v>119.86</v>
      </c>
      <c r="P852" t="s">
        <v>1198</v>
      </c>
      <c r="Q852" s="3">
        <v>43549</v>
      </c>
      <c r="R852" s="7">
        <v>296.43</v>
      </c>
      <c r="S852" t="s">
        <v>1197</v>
      </c>
      <c r="T852" s="5" t="s">
        <v>1194</v>
      </c>
    </row>
    <row r="853" spans="2:20" x14ac:dyDescent="0.3">
      <c r="B853" t="s">
        <v>1004</v>
      </c>
      <c r="C853" t="s">
        <v>126</v>
      </c>
      <c r="D853" s="2">
        <v>46</v>
      </c>
      <c r="E853" s="2" t="s">
        <v>1260</v>
      </c>
      <c r="F853" t="s">
        <v>15</v>
      </c>
      <c r="G853" t="s">
        <v>11</v>
      </c>
      <c r="H853" t="s">
        <v>1155</v>
      </c>
      <c r="I853" s="3">
        <v>43549</v>
      </c>
      <c r="J853" t="s">
        <v>40</v>
      </c>
      <c r="K853">
        <v>146</v>
      </c>
      <c r="L853" t="str">
        <f>_xlfn.XLOOKUP(healthcare_messy_data5[[#This Row],[Patient Id]],cleaned_medical!A853:A1852, cleaned_medical!B853:B1852)</f>
        <v>Surgery</v>
      </c>
      <c r="M853" s="3">
        <f>_xlfn.XLOOKUP(healthcare_messy_data5[[#This Row],[Patient Id]],cleaned_medical!A853:A1852,cleaned_medical!C853:C1852)</f>
        <v>43549</v>
      </c>
      <c r="N853" t="str">
        <f>_xlfn.XLOOKUP(healthcare_messy_data5[[#This Row],[Patient Id]],cleaned_medical!A853:A1852, cleaned_medical!D853:D1852)</f>
        <v>Dr. Johnson</v>
      </c>
      <c r="O853" s="7">
        <f>_xlfn.XLOOKUP(healthcare_messy_data5[[#This Row],[Patient Id]], cleaned_medical!A853:A1852, cleaned_medical!E853:E1852)</f>
        <v>19.350000000000001</v>
      </c>
      <c r="P853" t="s">
        <v>1167</v>
      </c>
      <c r="Q853" s="3">
        <v>43549</v>
      </c>
      <c r="R853" s="7">
        <v>140.94999999999999</v>
      </c>
      <c r="S853" t="s">
        <v>1197</v>
      </c>
      <c r="T853" s="5" t="s">
        <v>1199</v>
      </c>
    </row>
    <row r="854" spans="2:20" x14ac:dyDescent="0.3">
      <c r="B854" t="s">
        <v>1005</v>
      </c>
      <c r="C854" t="s">
        <v>126</v>
      </c>
      <c r="D854" s="2">
        <v>40</v>
      </c>
      <c r="E854" s="2" t="s">
        <v>1260</v>
      </c>
      <c r="F854" t="s">
        <v>15</v>
      </c>
      <c r="G854" t="s">
        <v>27</v>
      </c>
      <c r="H854" t="s">
        <v>1157</v>
      </c>
      <c r="I854" s="3">
        <v>43845</v>
      </c>
      <c r="J854" t="s">
        <v>40</v>
      </c>
      <c r="K854">
        <v>200</v>
      </c>
      <c r="L854" t="str">
        <f>_xlfn.XLOOKUP(healthcare_messy_data5[[#This Row],[Patient Id]],cleaned_medical!A854:A1853, cleaned_medical!B854:B1853)</f>
        <v>Lifestyle Modification</v>
      </c>
      <c r="M854" s="3">
        <f>_xlfn.XLOOKUP(healthcare_messy_data5[[#This Row],[Patient Id]],cleaned_medical!A854:A1853,cleaned_medical!C854:C1853)</f>
        <v>43845</v>
      </c>
      <c r="N854" t="str">
        <f>_xlfn.XLOOKUP(healthcare_messy_data5[[#This Row],[Patient Id]],cleaned_medical!A854:A1853, cleaned_medical!D854:D1853)</f>
        <v>Dr. Patel</v>
      </c>
      <c r="O854" s="7">
        <f>_xlfn.XLOOKUP(healthcare_messy_data5[[#This Row],[Patient Id]], cleaned_medical!A854:A1853, cleaned_medical!E854:E1853)</f>
        <v>164.98</v>
      </c>
      <c r="P854" t="s">
        <v>1202</v>
      </c>
      <c r="Q854" s="3">
        <v>43845</v>
      </c>
      <c r="R854" s="7">
        <v>132.30000000000001</v>
      </c>
      <c r="S854" t="s">
        <v>1192</v>
      </c>
      <c r="T854" s="5" t="s">
        <v>1200</v>
      </c>
    </row>
    <row r="855" spans="2:20" x14ac:dyDescent="0.3">
      <c r="B855" t="s">
        <v>1006</v>
      </c>
      <c r="C855" t="s">
        <v>132</v>
      </c>
      <c r="D855" s="2">
        <v>40</v>
      </c>
      <c r="E855" s="2" t="s">
        <v>1260</v>
      </c>
      <c r="F855" t="s">
        <v>15</v>
      </c>
      <c r="G855" t="s">
        <v>27</v>
      </c>
      <c r="H855" t="s">
        <v>1272</v>
      </c>
      <c r="I855" s="3">
        <v>43195</v>
      </c>
      <c r="J855" t="s">
        <v>21</v>
      </c>
      <c r="K855">
        <v>146</v>
      </c>
      <c r="L855" t="str">
        <f>_xlfn.XLOOKUP(healthcare_messy_data5[[#This Row],[Patient Id]],cleaned_medical!A855:A1854, cleaned_medical!B855:B1854)</f>
        <v>Lifestyle Modification</v>
      </c>
      <c r="M855" s="3">
        <f>_xlfn.XLOOKUP(healthcare_messy_data5[[#This Row],[Patient Id]],cleaned_medical!A855:A1854,cleaned_medical!C855:C1854)</f>
        <v>43195</v>
      </c>
      <c r="N855" t="str">
        <f>_xlfn.XLOOKUP(healthcare_messy_data5[[#This Row],[Patient Id]],cleaned_medical!A855:A1854, cleaned_medical!D855:D1854)</f>
        <v>Dr. Patel</v>
      </c>
      <c r="O855" s="7">
        <f>_xlfn.XLOOKUP(healthcare_messy_data5[[#This Row],[Patient Id]], cleaned_medical!A855:A1854, cleaned_medical!E855:E1854)</f>
        <v>25.28</v>
      </c>
      <c r="P855" t="s">
        <v>1201</v>
      </c>
      <c r="Q855" s="3">
        <v>43195</v>
      </c>
      <c r="R855" s="7">
        <v>268.3</v>
      </c>
      <c r="S855" t="s">
        <v>1197</v>
      </c>
      <c r="T855" s="5" t="s">
        <v>1194</v>
      </c>
    </row>
    <row r="856" spans="2:20" x14ac:dyDescent="0.3">
      <c r="B856" t="s">
        <v>1007</v>
      </c>
      <c r="C856" t="s">
        <v>132</v>
      </c>
      <c r="D856" s="2">
        <v>46</v>
      </c>
      <c r="E856" s="2" t="s">
        <v>1260</v>
      </c>
      <c r="F856" t="s">
        <v>10</v>
      </c>
      <c r="G856" t="s">
        <v>20</v>
      </c>
      <c r="H856" t="s">
        <v>1156</v>
      </c>
      <c r="I856" s="3">
        <v>43195</v>
      </c>
      <c r="J856" t="s">
        <v>12</v>
      </c>
      <c r="K856">
        <v>200</v>
      </c>
      <c r="L856" t="str">
        <f>_xlfn.XLOOKUP(healthcare_messy_data5[[#This Row],[Patient Id]],cleaned_medical!A856:A1855, cleaned_medical!B856:B1855)</f>
        <v>Medication</v>
      </c>
      <c r="M856" s="3">
        <f>_xlfn.XLOOKUP(healthcare_messy_data5[[#This Row],[Patient Id]],cleaned_medical!A856:A1855,cleaned_medical!C856:C1855)</f>
        <v>43195</v>
      </c>
      <c r="N856" t="str">
        <f>_xlfn.XLOOKUP(healthcare_messy_data5[[#This Row],[Patient Id]],cleaned_medical!A856:A1855, cleaned_medical!D856:D1855)</f>
        <v>Dr. Williams</v>
      </c>
      <c r="O856" s="7">
        <f>_xlfn.XLOOKUP(healthcare_messy_data5[[#This Row],[Patient Id]], cleaned_medical!A856:A1855, cleaned_medical!E856:E1855)</f>
        <v>128.08000000000001</v>
      </c>
      <c r="P856" t="s">
        <v>1202</v>
      </c>
      <c r="Q856" s="3">
        <v>43195</v>
      </c>
      <c r="R856" s="7">
        <v>490.37</v>
      </c>
      <c r="S856" t="s">
        <v>1192</v>
      </c>
      <c r="T856" s="5" t="s">
        <v>1194</v>
      </c>
    </row>
    <row r="857" spans="2:20" x14ac:dyDescent="0.3">
      <c r="B857" t="s">
        <v>1008</v>
      </c>
      <c r="C857" t="s">
        <v>9</v>
      </c>
      <c r="D857" s="2">
        <v>70</v>
      </c>
      <c r="E857" s="2" t="s">
        <v>1262</v>
      </c>
      <c r="F857" t="s">
        <v>10</v>
      </c>
      <c r="G857" t="s">
        <v>20</v>
      </c>
      <c r="H857" t="s">
        <v>1272</v>
      </c>
      <c r="I857" s="3">
        <v>43845</v>
      </c>
      <c r="J857" t="s">
        <v>12</v>
      </c>
      <c r="K857">
        <v>200</v>
      </c>
      <c r="L857" t="str">
        <f>_xlfn.XLOOKUP(healthcare_messy_data5[[#This Row],[Patient Id]],cleaned_medical!A857:A1856, cleaned_medical!B857:B1856)</f>
        <v>Dietary Changes</v>
      </c>
      <c r="M857" s="3">
        <f>_xlfn.XLOOKUP(healthcare_messy_data5[[#This Row],[Patient Id]],cleaned_medical!A857:A1856,cleaned_medical!C857:C1856)</f>
        <v>43845</v>
      </c>
      <c r="N857" t="str">
        <f>_xlfn.XLOOKUP(healthcare_messy_data5[[#This Row],[Patient Id]],cleaned_medical!A857:A1856, cleaned_medical!D857:D1856)</f>
        <v>Dr. Williams</v>
      </c>
      <c r="O857" s="7">
        <f>_xlfn.XLOOKUP(healthcare_messy_data5[[#This Row],[Patient Id]], cleaned_medical!A857:A1856, cleaned_medical!E857:E1856)</f>
        <v>199.91</v>
      </c>
      <c r="P857" t="s">
        <v>1198</v>
      </c>
      <c r="Q857" s="3">
        <v>43845</v>
      </c>
      <c r="R857" s="7">
        <v>401.94</v>
      </c>
      <c r="S857" t="s">
        <v>1197</v>
      </c>
      <c r="T857" s="5" t="s">
        <v>1194</v>
      </c>
    </row>
    <row r="858" spans="2:20" x14ac:dyDescent="0.3">
      <c r="B858" t="s">
        <v>1009</v>
      </c>
      <c r="C858" t="s">
        <v>122</v>
      </c>
      <c r="D858" s="2">
        <v>40</v>
      </c>
      <c r="E858" s="2" t="s">
        <v>1260</v>
      </c>
      <c r="F858" t="s">
        <v>15</v>
      </c>
      <c r="G858" t="s">
        <v>11</v>
      </c>
      <c r="H858" t="s">
        <v>1154</v>
      </c>
      <c r="I858" s="3">
        <v>43195</v>
      </c>
      <c r="J858" t="s">
        <v>17</v>
      </c>
      <c r="K858">
        <v>180</v>
      </c>
      <c r="L858" t="str">
        <f>_xlfn.XLOOKUP(healthcare_messy_data5[[#This Row],[Patient Id]],cleaned_medical!A858:A1857, cleaned_medical!B858:B1857)</f>
        <v>Lifestyle Modification</v>
      </c>
      <c r="M858" s="3">
        <f>_xlfn.XLOOKUP(healthcare_messy_data5[[#This Row],[Patient Id]],cleaned_medical!A858:A1857,cleaned_medical!C858:C1857)</f>
        <v>43195</v>
      </c>
      <c r="N858" t="str">
        <f>_xlfn.XLOOKUP(healthcare_messy_data5[[#This Row],[Patient Id]],cleaned_medical!A858:A1857, cleaned_medical!D858:D1857)</f>
        <v>Dr. Johnson</v>
      </c>
      <c r="O858" s="7">
        <f>_xlfn.XLOOKUP(healthcare_messy_data5[[#This Row],[Patient Id]], cleaned_medical!A858:A1857, cleaned_medical!E858:E1857)</f>
        <v>175.7</v>
      </c>
      <c r="P858" t="s">
        <v>1196</v>
      </c>
      <c r="Q858" s="3">
        <v>43195</v>
      </c>
      <c r="R858" s="7">
        <v>435.19</v>
      </c>
      <c r="S858" t="s">
        <v>1197</v>
      </c>
      <c r="T858" s="5" t="s">
        <v>1194</v>
      </c>
    </row>
    <row r="859" spans="2:20" x14ac:dyDescent="0.3">
      <c r="B859" t="s">
        <v>1010</v>
      </c>
      <c r="C859" t="s">
        <v>132</v>
      </c>
      <c r="D859" s="2">
        <v>35</v>
      </c>
      <c r="E859" s="2" t="s">
        <v>1261</v>
      </c>
      <c r="F859" t="s">
        <v>15</v>
      </c>
      <c r="G859" t="s">
        <v>1272</v>
      </c>
      <c r="H859" t="s">
        <v>1157</v>
      </c>
      <c r="I859" s="3">
        <v>43845</v>
      </c>
      <c r="J859" t="s">
        <v>12</v>
      </c>
      <c r="K859">
        <v>200</v>
      </c>
      <c r="L859" t="str">
        <f>_xlfn.XLOOKUP(healthcare_messy_data5[[#This Row],[Patient Id]],cleaned_medical!A859:A1858, cleaned_medical!B859:B1858)</f>
        <v>Dietary Changes</v>
      </c>
      <c r="M859" s="3">
        <f>_xlfn.XLOOKUP(healthcare_messy_data5[[#This Row],[Patient Id]],cleaned_medical!A859:A1858,cleaned_medical!C859:C1858)</f>
        <v>43845</v>
      </c>
      <c r="N859" t="str">
        <f>_xlfn.XLOOKUP(healthcare_messy_data5[[#This Row],[Patient Id]],cleaned_medical!A859:A1858, cleaned_medical!D859:D1858)</f>
        <v>Dr. Johnson</v>
      </c>
      <c r="O859" s="7">
        <f>_xlfn.XLOOKUP(healthcare_messy_data5[[#This Row],[Patient Id]], cleaned_medical!A859:A1858, cleaned_medical!E859:E1858)</f>
        <v>26.99</v>
      </c>
      <c r="P859" t="s">
        <v>1193</v>
      </c>
      <c r="Q859" s="3">
        <v>43845</v>
      </c>
      <c r="R859" s="7">
        <v>200.87</v>
      </c>
      <c r="S859" t="s">
        <v>1197</v>
      </c>
      <c r="T859" s="5" t="s">
        <v>1194</v>
      </c>
    </row>
    <row r="860" spans="2:20" x14ac:dyDescent="0.3">
      <c r="B860" t="s">
        <v>1011</v>
      </c>
      <c r="C860" t="s">
        <v>130</v>
      </c>
      <c r="D860" s="2">
        <v>35</v>
      </c>
      <c r="E860" s="2" t="s">
        <v>1261</v>
      </c>
      <c r="F860" t="s">
        <v>10</v>
      </c>
      <c r="G860" t="s">
        <v>11</v>
      </c>
      <c r="H860" t="s">
        <v>1156</v>
      </c>
      <c r="I860" s="3">
        <v>43881</v>
      </c>
      <c r="J860" t="s">
        <v>17</v>
      </c>
      <c r="K860">
        <v>200</v>
      </c>
      <c r="L860" t="str">
        <f>_xlfn.XLOOKUP(healthcare_messy_data5[[#This Row],[Patient Id]],cleaned_medical!A860:A1859, cleaned_medical!B860:B1859)</f>
        <v>Physiotherapy</v>
      </c>
      <c r="M860" s="3">
        <f>_xlfn.XLOOKUP(healthcare_messy_data5[[#This Row],[Patient Id]],cleaned_medical!A860:A1859,cleaned_medical!C860:C1859)</f>
        <v>43881</v>
      </c>
      <c r="N860" t="str">
        <f>_xlfn.XLOOKUP(healthcare_messy_data5[[#This Row],[Patient Id]],cleaned_medical!A860:A1859, cleaned_medical!D860:D1859)</f>
        <v>Dr. Johnson</v>
      </c>
      <c r="O860" s="7">
        <f>_xlfn.XLOOKUP(healthcare_messy_data5[[#This Row],[Patient Id]], cleaned_medical!A860:A1859, cleaned_medical!E860:E1859)</f>
        <v>158.16</v>
      </c>
      <c r="P860" t="s">
        <v>1202</v>
      </c>
      <c r="Q860" s="3">
        <v>43881</v>
      </c>
      <c r="R860" s="7">
        <v>237.91</v>
      </c>
      <c r="S860" t="s">
        <v>1197</v>
      </c>
      <c r="T860" s="5" t="s">
        <v>1194</v>
      </c>
    </row>
    <row r="861" spans="2:20" x14ac:dyDescent="0.3">
      <c r="B861" t="s">
        <v>1012</v>
      </c>
      <c r="C861" t="s">
        <v>134</v>
      </c>
      <c r="D861" s="2">
        <v>40</v>
      </c>
      <c r="E861" s="2" t="s">
        <v>1260</v>
      </c>
      <c r="F861" t="s">
        <v>10</v>
      </c>
      <c r="G861" t="s">
        <v>1272</v>
      </c>
      <c r="H861" t="s">
        <v>1157</v>
      </c>
      <c r="I861" s="3">
        <v>43549</v>
      </c>
      <c r="J861" t="s">
        <v>1153</v>
      </c>
      <c r="K861">
        <v>180</v>
      </c>
      <c r="L861" t="str">
        <f>_xlfn.XLOOKUP(healthcare_messy_data5[[#This Row],[Patient Id]],cleaned_medical!A861:A1860, cleaned_medical!B861:B1860)</f>
        <v>Lifestyle Modification</v>
      </c>
      <c r="M861" s="3">
        <f>_xlfn.XLOOKUP(healthcare_messy_data5[[#This Row],[Patient Id]],cleaned_medical!A861:A1860,cleaned_medical!C861:C1860)</f>
        <v>43549</v>
      </c>
      <c r="N861" t="str">
        <f>_xlfn.XLOOKUP(healthcare_messy_data5[[#This Row],[Patient Id]],cleaned_medical!A861:A1860, cleaned_medical!D861:D1860)</f>
        <v>Dr. Johnson</v>
      </c>
      <c r="O861" s="7">
        <f>_xlfn.XLOOKUP(healthcare_messy_data5[[#This Row],[Patient Id]], cleaned_medical!A861:A1860, cleaned_medical!E861:E1860)</f>
        <v>188.5</v>
      </c>
      <c r="P861" t="s">
        <v>1198</v>
      </c>
      <c r="Q861" s="3">
        <v>43549</v>
      </c>
      <c r="R861" s="7">
        <v>444.7</v>
      </c>
      <c r="S861" t="s">
        <v>1195</v>
      </c>
      <c r="T861" s="5" t="s">
        <v>1194</v>
      </c>
    </row>
    <row r="862" spans="2:20" x14ac:dyDescent="0.3">
      <c r="B862" t="s">
        <v>1013</v>
      </c>
      <c r="C862" t="s">
        <v>303</v>
      </c>
      <c r="D862" s="2">
        <v>70</v>
      </c>
      <c r="E862" s="2" t="s">
        <v>1262</v>
      </c>
      <c r="F862" t="s">
        <v>10</v>
      </c>
      <c r="G862" t="s">
        <v>27</v>
      </c>
      <c r="H862" t="s">
        <v>1157</v>
      </c>
      <c r="I862" s="3">
        <v>43881</v>
      </c>
      <c r="J862" t="s">
        <v>1153</v>
      </c>
      <c r="K862">
        <v>160</v>
      </c>
      <c r="L862" t="str">
        <f>_xlfn.XLOOKUP(healthcare_messy_data5[[#This Row],[Patient Id]],cleaned_medical!A862:A1861, cleaned_medical!B862:B1861)</f>
        <v>Physiotherapy</v>
      </c>
      <c r="M862" s="3">
        <f>_xlfn.XLOOKUP(healthcare_messy_data5[[#This Row],[Patient Id]],cleaned_medical!A862:A1861,cleaned_medical!C862:C1861)</f>
        <v>43881</v>
      </c>
      <c r="N862" t="str">
        <f>_xlfn.XLOOKUP(healthcare_messy_data5[[#This Row],[Patient Id]],cleaned_medical!A862:A1861, cleaned_medical!D862:D1861)</f>
        <v>Dr. Johnson</v>
      </c>
      <c r="O862" s="7">
        <f>_xlfn.XLOOKUP(healthcare_messy_data5[[#This Row],[Patient Id]], cleaned_medical!A862:A1861, cleaned_medical!E862:E1861)</f>
        <v>84.47</v>
      </c>
      <c r="P862" t="s">
        <v>1167</v>
      </c>
      <c r="Q862" s="3">
        <v>43881</v>
      </c>
      <c r="R862" s="7">
        <v>213.51</v>
      </c>
      <c r="S862" t="s">
        <v>1197</v>
      </c>
      <c r="T862" s="5" t="s">
        <v>1199</v>
      </c>
    </row>
    <row r="863" spans="2:20" x14ac:dyDescent="0.3">
      <c r="B863" t="s">
        <v>1014</v>
      </c>
      <c r="C863" t="s">
        <v>122</v>
      </c>
      <c r="D863" s="2">
        <v>60</v>
      </c>
      <c r="E863" s="2" t="s">
        <v>1262</v>
      </c>
      <c r="F863" t="s">
        <v>10</v>
      </c>
      <c r="G863" t="s">
        <v>16</v>
      </c>
      <c r="H863" t="s">
        <v>1155</v>
      </c>
      <c r="I863" s="3">
        <v>43800</v>
      </c>
      <c r="J863" t="s">
        <v>1153</v>
      </c>
      <c r="K863">
        <v>160</v>
      </c>
      <c r="L863" t="str">
        <f>_xlfn.XLOOKUP(healthcare_messy_data5[[#This Row],[Patient Id]],cleaned_medical!A863:A1862, cleaned_medical!B863:B1862)</f>
        <v>Dietary Changes</v>
      </c>
      <c r="M863" s="3">
        <f>_xlfn.XLOOKUP(healthcare_messy_data5[[#This Row],[Patient Id]],cleaned_medical!A863:A1862,cleaned_medical!C863:C1862)</f>
        <v>43800</v>
      </c>
      <c r="N863" t="str">
        <f>_xlfn.XLOOKUP(healthcare_messy_data5[[#This Row],[Patient Id]],cleaned_medical!A863:A1862, cleaned_medical!D863:D1862)</f>
        <v>Dr. Smith</v>
      </c>
      <c r="O863" s="7">
        <f>_xlfn.XLOOKUP(healthcare_messy_data5[[#This Row],[Patient Id]], cleaned_medical!A863:A1862, cleaned_medical!E863:E1862)</f>
        <v>149.63999999999999</v>
      </c>
      <c r="P863" t="s">
        <v>1167</v>
      </c>
      <c r="Q863" s="3">
        <v>43800</v>
      </c>
      <c r="R863" s="7">
        <v>84.98</v>
      </c>
      <c r="S863" t="s">
        <v>1192</v>
      </c>
      <c r="T863" s="5" t="s">
        <v>1200</v>
      </c>
    </row>
    <row r="864" spans="2:20" x14ac:dyDescent="0.3">
      <c r="B864" t="s">
        <v>1015</v>
      </c>
      <c r="C864" t="s">
        <v>299</v>
      </c>
      <c r="D864" s="2">
        <v>46</v>
      </c>
      <c r="E864" s="2" t="s">
        <v>1260</v>
      </c>
      <c r="F864" t="s">
        <v>10</v>
      </c>
      <c r="G864" t="s">
        <v>11</v>
      </c>
      <c r="H864" t="s">
        <v>1154</v>
      </c>
      <c r="I864" s="3">
        <v>43800</v>
      </c>
      <c r="J864" t="s">
        <v>12</v>
      </c>
      <c r="K864">
        <v>180</v>
      </c>
      <c r="L864" t="str">
        <f>_xlfn.XLOOKUP(healthcare_messy_data5[[#This Row],[Patient Id]],cleaned_medical!A864:A1863, cleaned_medical!B864:B1863)</f>
        <v>Medication</v>
      </c>
      <c r="M864" s="3">
        <f>_xlfn.XLOOKUP(healthcare_messy_data5[[#This Row],[Patient Id]],cleaned_medical!A864:A1863,cleaned_medical!C864:C1863)</f>
        <v>43800</v>
      </c>
      <c r="N864" t="str">
        <f>_xlfn.XLOOKUP(healthcare_messy_data5[[#This Row],[Patient Id]],cleaned_medical!A864:A1863, cleaned_medical!D864:D1863)</f>
        <v>Dr. Williams</v>
      </c>
      <c r="O864" s="7">
        <f>_xlfn.XLOOKUP(healthcare_messy_data5[[#This Row],[Patient Id]], cleaned_medical!A864:A1863, cleaned_medical!E864:E1863)</f>
        <v>13.95</v>
      </c>
      <c r="P864" t="s">
        <v>1202</v>
      </c>
      <c r="Q864" s="3">
        <v>43800</v>
      </c>
      <c r="R864" s="7">
        <v>363.08</v>
      </c>
      <c r="S864" t="s">
        <v>1195</v>
      </c>
      <c r="T864" s="5" t="s">
        <v>1194</v>
      </c>
    </row>
    <row r="865" spans="2:20" x14ac:dyDescent="0.3">
      <c r="B865" t="s">
        <v>1016</v>
      </c>
      <c r="C865" t="s">
        <v>130</v>
      </c>
      <c r="D865" s="2">
        <v>35</v>
      </c>
      <c r="E865" s="2" t="s">
        <v>1261</v>
      </c>
      <c r="F865" t="s">
        <v>10</v>
      </c>
      <c r="G865" t="s">
        <v>11</v>
      </c>
      <c r="H865" t="s">
        <v>1157</v>
      </c>
      <c r="I865" s="3">
        <v>43800</v>
      </c>
      <c r="J865" t="s">
        <v>12</v>
      </c>
      <c r="K865">
        <v>220</v>
      </c>
      <c r="L865" t="str">
        <f>_xlfn.XLOOKUP(healthcare_messy_data5[[#This Row],[Patient Id]],cleaned_medical!A865:A1864, cleaned_medical!B865:B1864)</f>
        <v>Dietary Changes</v>
      </c>
      <c r="M865" s="3">
        <f>_xlfn.XLOOKUP(healthcare_messy_data5[[#This Row],[Patient Id]],cleaned_medical!A865:A1864,cleaned_medical!C865:C1864)</f>
        <v>43800</v>
      </c>
      <c r="N865" t="str">
        <f>_xlfn.XLOOKUP(healthcare_messy_data5[[#This Row],[Patient Id]],cleaned_medical!A865:A1864, cleaned_medical!D865:D1864)</f>
        <v>Dr. Williams</v>
      </c>
      <c r="O865" s="7">
        <f>_xlfn.XLOOKUP(healthcare_messy_data5[[#This Row],[Patient Id]], cleaned_medical!A865:A1864, cleaned_medical!E865:E1864)</f>
        <v>141.80000000000001</v>
      </c>
      <c r="P865" t="s">
        <v>1201</v>
      </c>
      <c r="Q865" s="3">
        <v>43800</v>
      </c>
      <c r="R865" s="7">
        <v>343.78</v>
      </c>
      <c r="S865" t="s">
        <v>1192</v>
      </c>
      <c r="T865" s="5" t="s">
        <v>1194</v>
      </c>
    </row>
    <row r="866" spans="2:20" x14ac:dyDescent="0.3">
      <c r="B866" t="s">
        <v>1017</v>
      </c>
      <c r="C866" t="s">
        <v>124</v>
      </c>
      <c r="D866" s="2">
        <v>60</v>
      </c>
      <c r="E866" s="2" t="s">
        <v>1262</v>
      </c>
      <c r="F866" t="s">
        <v>15</v>
      </c>
      <c r="G866" t="s">
        <v>1272</v>
      </c>
      <c r="H866" t="s">
        <v>1272</v>
      </c>
      <c r="I866" s="3">
        <v>43845</v>
      </c>
      <c r="J866" t="s">
        <v>17</v>
      </c>
      <c r="K866">
        <v>200</v>
      </c>
      <c r="L866" t="str">
        <f>_xlfn.XLOOKUP(healthcare_messy_data5[[#This Row],[Patient Id]],cleaned_medical!A866:A1865, cleaned_medical!B866:B1865)</f>
        <v>Dietary Changes</v>
      </c>
      <c r="M866" s="3">
        <f>_xlfn.XLOOKUP(healthcare_messy_data5[[#This Row],[Patient Id]],cleaned_medical!A866:A1865,cleaned_medical!C866:C1865)</f>
        <v>43845</v>
      </c>
      <c r="N866" t="str">
        <f>_xlfn.XLOOKUP(healthcare_messy_data5[[#This Row],[Patient Id]],cleaned_medical!A866:A1865, cleaned_medical!D866:D1865)</f>
        <v>Dr. Smith</v>
      </c>
      <c r="O866" s="7">
        <f>_xlfn.XLOOKUP(healthcare_messy_data5[[#This Row],[Patient Id]], cleaned_medical!A866:A1865, cleaned_medical!E866:E1865)</f>
        <v>175.29</v>
      </c>
      <c r="P866" t="s">
        <v>1193</v>
      </c>
      <c r="Q866" s="3">
        <v>43845</v>
      </c>
      <c r="R866" s="7">
        <v>164.51</v>
      </c>
      <c r="S866" t="s">
        <v>1192</v>
      </c>
      <c r="T866" s="5" t="s">
        <v>1200</v>
      </c>
    </row>
    <row r="867" spans="2:20" x14ac:dyDescent="0.3">
      <c r="B867" t="s">
        <v>1018</v>
      </c>
      <c r="C867" t="s">
        <v>132</v>
      </c>
      <c r="D867" s="2">
        <v>40</v>
      </c>
      <c r="E867" s="2" t="s">
        <v>1260</v>
      </c>
      <c r="F867" t="s">
        <v>10</v>
      </c>
      <c r="G867" t="s">
        <v>27</v>
      </c>
      <c r="H867" t="s">
        <v>1272</v>
      </c>
      <c r="I867" s="3">
        <v>43195</v>
      </c>
      <c r="J867" t="s">
        <v>40</v>
      </c>
      <c r="K867">
        <v>200</v>
      </c>
      <c r="L867" t="str">
        <f>_xlfn.XLOOKUP(healthcare_messy_data5[[#This Row],[Patient Id]],cleaned_medical!A867:A1866, cleaned_medical!B867:B1866)</f>
        <v>Surgery</v>
      </c>
      <c r="M867" s="3">
        <f>_xlfn.XLOOKUP(healthcare_messy_data5[[#This Row],[Patient Id]],cleaned_medical!A867:A1866,cleaned_medical!C867:C1866)</f>
        <v>43195</v>
      </c>
      <c r="N867" t="str">
        <f>_xlfn.XLOOKUP(healthcare_messy_data5[[#This Row],[Patient Id]],cleaned_medical!A867:A1866, cleaned_medical!D867:D1866)</f>
        <v>Dr. Patel</v>
      </c>
      <c r="O867" s="7">
        <f>_xlfn.XLOOKUP(healthcare_messy_data5[[#This Row],[Patient Id]], cleaned_medical!A867:A1866, cleaned_medical!E867:E1866)</f>
        <v>40.159999999999997</v>
      </c>
      <c r="P867" t="s">
        <v>1198</v>
      </c>
      <c r="Q867" s="3">
        <v>43195</v>
      </c>
      <c r="R867" s="7">
        <v>167.02</v>
      </c>
      <c r="S867" t="s">
        <v>1195</v>
      </c>
      <c r="T867" s="5" t="s">
        <v>1200</v>
      </c>
    </row>
    <row r="868" spans="2:20" x14ac:dyDescent="0.3">
      <c r="B868" t="s">
        <v>1019</v>
      </c>
      <c r="C868" t="s">
        <v>299</v>
      </c>
      <c r="D868" s="2">
        <v>60</v>
      </c>
      <c r="E868" s="2" t="s">
        <v>1262</v>
      </c>
      <c r="F868" t="s">
        <v>15</v>
      </c>
      <c r="G868" t="s">
        <v>27</v>
      </c>
      <c r="H868" t="s">
        <v>1155</v>
      </c>
      <c r="I868" s="3">
        <v>43881</v>
      </c>
      <c r="J868" t="s">
        <v>17</v>
      </c>
      <c r="K868">
        <v>180</v>
      </c>
      <c r="L868" t="str">
        <f>_xlfn.XLOOKUP(healthcare_messy_data5[[#This Row],[Patient Id]],cleaned_medical!A868:A1867, cleaned_medical!B868:B1867)</f>
        <v>Counseling</v>
      </c>
      <c r="M868" s="3">
        <f>_xlfn.XLOOKUP(healthcare_messy_data5[[#This Row],[Patient Id]],cleaned_medical!A868:A1867,cleaned_medical!C868:C1867)</f>
        <v>43881</v>
      </c>
      <c r="N868" t="str">
        <f>_xlfn.XLOOKUP(healthcare_messy_data5[[#This Row],[Patient Id]],cleaned_medical!A868:A1867, cleaned_medical!D868:D1867)</f>
        <v>Dr. Williams</v>
      </c>
      <c r="O868" s="7">
        <f>_xlfn.XLOOKUP(healthcare_messy_data5[[#This Row],[Patient Id]], cleaned_medical!A868:A1867, cleaned_medical!E868:E1867)</f>
        <v>194.77</v>
      </c>
      <c r="P868" t="s">
        <v>1201</v>
      </c>
      <c r="Q868" s="3">
        <v>43881</v>
      </c>
      <c r="R868" s="7">
        <v>363.28</v>
      </c>
      <c r="S868" t="s">
        <v>1195</v>
      </c>
      <c r="T868" s="5" t="s">
        <v>1199</v>
      </c>
    </row>
    <row r="869" spans="2:20" x14ac:dyDescent="0.3">
      <c r="B869" t="s">
        <v>1020</v>
      </c>
      <c r="C869" t="s">
        <v>132</v>
      </c>
      <c r="D869" s="2">
        <v>25</v>
      </c>
      <c r="E869" s="2" t="s">
        <v>1259</v>
      </c>
      <c r="F869" t="s">
        <v>15</v>
      </c>
      <c r="G869" t="s">
        <v>1272</v>
      </c>
      <c r="H869" t="s">
        <v>1154</v>
      </c>
      <c r="I869" s="3">
        <v>43881</v>
      </c>
      <c r="J869" t="s">
        <v>1153</v>
      </c>
      <c r="K869">
        <v>180</v>
      </c>
      <c r="L869" t="str">
        <f>_xlfn.XLOOKUP(healthcare_messy_data5[[#This Row],[Patient Id]],cleaned_medical!A869:A1868, cleaned_medical!B869:B1868)</f>
        <v>Physiotherapy</v>
      </c>
      <c r="M869" s="3">
        <f>_xlfn.XLOOKUP(healthcare_messy_data5[[#This Row],[Patient Id]],cleaned_medical!A869:A1868,cleaned_medical!C869:C1868)</f>
        <v>43881</v>
      </c>
      <c r="N869" t="str">
        <f>_xlfn.XLOOKUP(healthcare_messy_data5[[#This Row],[Patient Id]],cleaned_medical!A869:A1868, cleaned_medical!D869:D1868)</f>
        <v>Dr. Williams</v>
      </c>
      <c r="O869" s="7">
        <f>_xlfn.XLOOKUP(healthcare_messy_data5[[#This Row],[Patient Id]], cleaned_medical!A869:A1868, cleaned_medical!E869:E1868)</f>
        <v>139.94999999999999</v>
      </c>
      <c r="P869" t="s">
        <v>1201</v>
      </c>
      <c r="Q869" s="3">
        <v>43881</v>
      </c>
      <c r="R869" s="7">
        <v>460.95</v>
      </c>
      <c r="S869" t="s">
        <v>1197</v>
      </c>
      <c r="T869" s="5" t="s">
        <v>1194</v>
      </c>
    </row>
    <row r="870" spans="2:20" x14ac:dyDescent="0.3">
      <c r="B870" t="s">
        <v>1021</v>
      </c>
      <c r="C870" t="s">
        <v>126</v>
      </c>
      <c r="D870" s="2">
        <v>35</v>
      </c>
      <c r="E870" s="2" t="s">
        <v>1261</v>
      </c>
      <c r="F870" t="s">
        <v>10</v>
      </c>
      <c r="G870" t="s">
        <v>27</v>
      </c>
      <c r="H870" t="s">
        <v>1154</v>
      </c>
      <c r="I870" s="3">
        <v>43881</v>
      </c>
      <c r="J870" t="s">
        <v>17</v>
      </c>
      <c r="K870">
        <v>220</v>
      </c>
      <c r="L870" t="str">
        <f>_xlfn.XLOOKUP(healthcare_messy_data5[[#This Row],[Patient Id]],cleaned_medical!A870:A1869, cleaned_medical!B870:B1869)</f>
        <v>Dietary Changes</v>
      </c>
      <c r="M870" s="3">
        <f>_xlfn.XLOOKUP(healthcare_messy_data5[[#This Row],[Patient Id]],cleaned_medical!A870:A1869,cleaned_medical!C870:C1869)</f>
        <v>43881</v>
      </c>
      <c r="N870" t="str">
        <f>_xlfn.XLOOKUP(healthcare_messy_data5[[#This Row],[Patient Id]],cleaned_medical!A870:A1869, cleaned_medical!D870:D1869)</f>
        <v>Dr. Patel</v>
      </c>
      <c r="O870" s="7">
        <f>_xlfn.XLOOKUP(healthcare_messy_data5[[#This Row],[Patient Id]], cleaned_medical!A870:A1869, cleaned_medical!E870:E1869)</f>
        <v>169.62</v>
      </c>
      <c r="P870" t="s">
        <v>1202</v>
      </c>
      <c r="Q870" s="3">
        <v>43881</v>
      </c>
      <c r="R870" s="7">
        <v>83.83</v>
      </c>
      <c r="S870" t="s">
        <v>1197</v>
      </c>
      <c r="T870" s="5" t="s">
        <v>1191</v>
      </c>
    </row>
    <row r="871" spans="2:20" x14ac:dyDescent="0.3">
      <c r="B871" t="s">
        <v>1022</v>
      </c>
      <c r="C871" t="s">
        <v>130</v>
      </c>
      <c r="D871" s="2">
        <v>40</v>
      </c>
      <c r="E871" s="2" t="s">
        <v>1260</v>
      </c>
      <c r="F871" t="s">
        <v>15</v>
      </c>
      <c r="G871" t="s">
        <v>20</v>
      </c>
      <c r="H871" t="s">
        <v>1272</v>
      </c>
      <c r="I871" s="3">
        <v>43881</v>
      </c>
      <c r="J871" t="s">
        <v>40</v>
      </c>
      <c r="K871">
        <v>160</v>
      </c>
      <c r="L871" t="str">
        <f>_xlfn.XLOOKUP(healthcare_messy_data5[[#This Row],[Patient Id]],cleaned_medical!A871:A1870, cleaned_medical!B871:B1870)</f>
        <v>Counseling</v>
      </c>
      <c r="M871" s="3">
        <f>_xlfn.XLOOKUP(healthcare_messy_data5[[#This Row],[Patient Id]],cleaned_medical!A871:A1870,cleaned_medical!C871:C1870)</f>
        <v>43881</v>
      </c>
      <c r="N871" t="str">
        <f>_xlfn.XLOOKUP(healthcare_messy_data5[[#This Row],[Patient Id]],cleaned_medical!A871:A1870, cleaned_medical!D871:D1870)</f>
        <v>Dr. Williams</v>
      </c>
      <c r="O871" s="7">
        <f>_xlfn.XLOOKUP(healthcare_messy_data5[[#This Row],[Patient Id]], cleaned_medical!A871:A1870, cleaned_medical!E871:E1870)</f>
        <v>157.83000000000001</v>
      </c>
      <c r="P871" t="s">
        <v>1198</v>
      </c>
      <c r="Q871" s="3">
        <v>43881</v>
      </c>
      <c r="R871" s="7">
        <v>274.77999999999997</v>
      </c>
      <c r="S871" t="s">
        <v>1197</v>
      </c>
      <c r="T871" s="5" t="s">
        <v>1194</v>
      </c>
    </row>
    <row r="872" spans="2:20" x14ac:dyDescent="0.3">
      <c r="B872" t="s">
        <v>1023</v>
      </c>
      <c r="C872" t="s">
        <v>126</v>
      </c>
      <c r="D872" s="2">
        <v>46</v>
      </c>
      <c r="E872" s="2" t="s">
        <v>1260</v>
      </c>
      <c r="F872" t="s">
        <v>15</v>
      </c>
      <c r="G872" t="s">
        <v>16</v>
      </c>
      <c r="H872" t="s">
        <v>1156</v>
      </c>
      <c r="I872" s="3">
        <v>43800</v>
      </c>
      <c r="J872" t="s">
        <v>12</v>
      </c>
      <c r="K872">
        <v>146</v>
      </c>
      <c r="L872" t="str">
        <f>_xlfn.XLOOKUP(healthcare_messy_data5[[#This Row],[Patient Id]],cleaned_medical!A872:A1871, cleaned_medical!B872:B1871)</f>
        <v>Lifestyle Modification</v>
      </c>
      <c r="M872" s="3">
        <f>_xlfn.XLOOKUP(healthcare_messy_data5[[#This Row],[Patient Id]],cleaned_medical!A872:A1871,cleaned_medical!C872:C1871)</f>
        <v>43800</v>
      </c>
      <c r="N872" t="str">
        <f>_xlfn.XLOOKUP(healthcare_messy_data5[[#This Row],[Patient Id]],cleaned_medical!A872:A1871, cleaned_medical!D872:D1871)</f>
        <v>Dr. Johnson</v>
      </c>
      <c r="O872" s="7">
        <f>_xlfn.XLOOKUP(healthcare_messy_data5[[#This Row],[Patient Id]], cleaned_medical!A872:A1871, cleaned_medical!E872:E1871)</f>
        <v>38.020000000000003</v>
      </c>
      <c r="P872" t="s">
        <v>1167</v>
      </c>
      <c r="Q872" s="3">
        <v>43800</v>
      </c>
      <c r="R872" s="7">
        <v>303.89</v>
      </c>
      <c r="S872" t="s">
        <v>1197</v>
      </c>
      <c r="T872" s="5" t="s">
        <v>1194</v>
      </c>
    </row>
    <row r="873" spans="2:20" x14ac:dyDescent="0.3">
      <c r="B873" t="s">
        <v>1024</v>
      </c>
      <c r="C873" t="s">
        <v>9</v>
      </c>
      <c r="D873" s="2">
        <v>70</v>
      </c>
      <c r="E873" s="2" t="s">
        <v>1262</v>
      </c>
      <c r="F873" t="s">
        <v>15</v>
      </c>
      <c r="G873" t="s">
        <v>11</v>
      </c>
      <c r="H873" t="s">
        <v>1155</v>
      </c>
      <c r="I873" s="3">
        <v>43881</v>
      </c>
      <c r="J873" t="s">
        <v>17</v>
      </c>
      <c r="K873">
        <v>160</v>
      </c>
      <c r="L873" t="str">
        <f>_xlfn.XLOOKUP(healthcare_messy_data5[[#This Row],[Patient Id]],cleaned_medical!A873:A1872, cleaned_medical!B873:B1872)</f>
        <v>Dietary Changes</v>
      </c>
      <c r="M873" s="3">
        <f>_xlfn.XLOOKUP(healthcare_messy_data5[[#This Row],[Patient Id]],cleaned_medical!A873:A1872,cleaned_medical!C873:C1872)</f>
        <v>43881</v>
      </c>
      <c r="N873" t="str">
        <f>_xlfn.XLOOKUP(healthcare_messy_data5[[#This Row],[Patient Id]],cleaned_medical!A873:A1872, cleaned_medical!D873:D1872)</f>
        <v>Dr. Johnson</v>
      </c>
      <c r="O873" s="7">
        <f>_xlfn.XLOOKUP(healthcare_messy_data5[[#This Row],[Patient Id]], cleaned_medical!A873:A1872, cleaned_medical!E873:E1872)</f>
        <v>180.19</v>
      </c>
      <c r="P873" t="s">
        <v>1202</v>
      </c>
      <c r="Q873" s="3">
        <v>43881</v>
      </c>
      <c r="R873" s="7">
        <v>362.15</v>
      </c>
      <c r="S873" t="s">
        <v>1195</v>
      </c>
      <c r="T873" s="5" t="s">
        <v>1194</v>
      </c>
    </row>
    <row r="874" spans="2:20" x14ac:dyDescent="0.3">
      <c r="B874" t="s">
        <v>1025</v>
      </c>
      <c r="C874" t="s">
        <v>126</v>
      </c>
      <c r="D874" s="2">
        <v>40</v>
      </c>
      <c r="E874" s="2" t="s">
        <v>1260</v>
      </c>
      <c r="F874" t="s">
        <v>10</v>
      </c>
      <c r="G874" t="s">
        <v>16</v>
      </c>
      <c r="H874" t="s">
        <v>1155</v>
      </c>
      <c r="I874" s="3">
        <v>43195</v>
      </c>
      <c r="J874" t="s">
        <v>1153</v>
      </c>
      <c r="K874">
        <v>200</v>
      </c>
      <c r="L874" t="str">
        <f>_xlfn.XLOOKUP(healthcare_messy_data5[[#This Row],[Patient Id]],cleaned_medical!A874:A1873, cleaned_medical!B874:B1873)</f>
        <v>Surgery</v>
      </c>
      <c r="M874" s="3">
        <f>_xlfn.XLOOKUP(healthcare_messy_data5[[#This Row],[Patient Id]],cleaned_medical!A874:A1873,cleaned_medical!C874:C1873)</f>
        <v>43195</v>
      </c>
      <c r="N874" t="str">
        <f>_xlfn.XLOOKUP(healthcare_messy_data5[[#This Row],[Patient Id]],cleaned_medical!A874:A1873, cleaned_medical!D874:D1873)</f>
        <v>Dr. Brown</v>
      </c>
      <c r="O874" s="7">
        <f>_xlfn.XLOOKUP(healthcare_messy_data5[[#This Row],[Patient Id]], cleaned_medical!A874:A1873, cleaned_medical!E874:E1873)</f>
        <v>136.61000000000001</v>
      </c>
      <c r="P874" t="s">
        <v>1193</v>
      </c>
      <c r="Q874" s="3">
        <v>43195</v>
      </c>
      <c r="R874" s="7">
        <v>411.18</v>
      </c>
      <c r="S874" t="s">
        <v>1197</v>
      </c>
      <c r="T874" s="5" t="s">
        <v>1200</v>
      </c>
    </row>
    <row r="875" spans="2:20" x14ac:dyDescent="0.3">
      <c r="B875" t="s">
        <v>1026</v>
      </c>
      <c r="C875" t="s">
        <v>9</v>
      </c>
      <c r="D875" s="2">
        <v>46</v>
      </c>
      <c r="E875" s="2" t="s">
        <v>1260</v>
      </c>
      <c r="F875" t="s">
        <v>10</v>
      </c>
      <c r="G875" t="s">
        <v>11</v>
      </c>
      <c r="H875" t="s">
        <v>1272</v>
      </c>
      <c r="I875" s="3">
        <v>43800</v>
      </c>
      <c r="J875" t="s">
        <v>1153</v>
      </c>
      <c r="K875">
        <v>180</v>
      </c>
      <c r="L875" t="str">
        <f>_xlfn.XLOOKUP(healthcare_messy_data5[[#This Row],[Patient Id]],cleaned_medical!A875:A1874, cleaned_medical!B875:B1874)</f>
        <v>Surgery</v>
      </c>
      <c r="M875" s="3">
        <f>_xlfn.XLOOKUP(healthcare_messy_data5[[#This Row],[Patient Id]],cleaned_medical!A875:A1874,cleaned_medical!C875:C1874)</f>
        <v>43800</v>
      </c>
      <c r="N875" t="str">
        <f>_xlfn.XLOOKUP(healthcare_messy_data5[[#This Row],[Patient Id]],cleaned_medical!A875:A1874, cleaned_medical!D875:D1874)</f>
        <v>Dr. Patel</v>
      </c>
      <c r="O875" s="7">
        <f>_xlfn.XLOOKUP(healthcare_messy_data5[[#This Row],[Patient Id]], cleaned_medical!A875:A1874, cleaned_medical!E875:E1874)</f>
        <v>172.34</v>
      </c>
      <c r="P875" t="s">
        <v>1198</v>
      </c>
      <c r="Q875" s="3">
        <v>43800</v>
      </c>
      <c r="R875" s="7">
        <v>434.57</v>
      </c>
      <c r="S875" t="s">
        <v>1195</v>
      </c>
      <c r="T875" s="5" t="s">
        <v>1194</v>
      </c>
    </row>
    <row r="876" spans="2:20" x14ac:dyDescent="0.3">
      <c r="B876" t="s">
        <v>1027</v>
      </c>
      <c r="C876" t="s">
        <v>9</v>
      </c>
      <c r="D876" s="2">
        <v>70</v>
      </c>
      <c r="E876" s="2" t="s">
        <v>1262</v>
      </c>
      <c r="F876" t="s">
        <v>10</v>
      </c>
      <c r="G876" t="s">
        <v>20</v>
      </c>
      <c r="H876" t="s">
        <v>1272</v>
      </c>
      <c r="I876" s="3">
        <v>43881</v>
      </c>
      <c r="J876" t="s">
        <v>12</v>
      </c>
      <c r="K876">
        <v>220</v>
      </c>
      <c r="L876" t="str">
        <f>_xlfn.XLOOKUP(healthcare_messy_data5[[#This Row],[Patient Id]],cleaned_medical!A876:A1875, cleaned_medical!B876:B1875)</f>
        <v>Dietary Changes</v>
      </c>
      <c r="M876" s="3">
        <f>_xlfn.XLOOKUP(healthcare_messy_data5[[#This Row],[Patient Id]],cleaned_medical!A876:A1875,cleaned_medical!C876:C1875)</f>
        <v>43881</v>
      </c>
      <c r="N876" t="str">
        <f>_xlfn.XLOOKUP(healthcare_messy_data5[[#This Row],[Patient Id]],cleaned_medical!A876:A1875, cleaned_medical!D876:D1875)</f>
        <v>Dr. Johnson</v>
      </c>
      <c r="O876" s="7">
        <f>_xlfn.XLOOKUP(healthcare_messy_data5[[#This Row],[Patient Id]], cleaned_medical!A876:A1875, cleaned_medical!E876:E1875)</f>
        <v>49.6</v>
      </c>
      <c r="P876" t="s">
        <v>1201</v>
      </c>
      <c r="Q876" s="3">
        <v>43881</v>
      </c>
      <c r="R876" s="7">
        <v>471.26</v>
      </c>
      <c r="S876" t="s">
        <v>1195</v>
      </c>
      <c r="T876" s="5" t="s">
        <v>1194</v>
      </c>
    </row>
    <row r="877" spans="2:20" x14ac:dyDescent="0.3">
      <c r="B877" t="s">
        <v>1028</v>
      </c>
      <c r="C877" t="s">
        <v>299</v>
      </c>
      <c r="D877" s="2">
        <v>70</v>
      </c>
      <c r="E877" s="2" t="s">
        <v>1262</v>
      </c>
      <c r="F877" t="s">
        <v>10</v>
      </c>
      <c r="G877" t="s">
        <v>27</v>
      </c>
      <c r="H877" t="s">
        <v>1156</v>
      </c>
      <c r="I877" s="3">
        <v>43845</v>
      </c>
      <c r="J877" t="s">
        <v>17</v>
      </c>
      <c r="K877">
        <v>160</v>
      </c>
      <c r="L877" t="str">
        <f>_xlfn.XLOOKUP(healthcare_messy_data5[[#This Row],[Patient Id]],cleaned_medical!A877:A1876, cleaned_medical!B877:B1876)</f>
        <v>Medication</v>
      </c>
      <c r="M877" s="3">
        <f>_xlfn.XLOOKUP(healthcare_messy_data5[[#This Row],[Patient Id]],cleaned_medical!A877:A1876,cleaned_medical!C877:C1876)</f>
        <v>43845</v>
      </c>
      <c r="N877" t="str">
        <f>_xlfn.XLOOKUP(healthcare_messy_data5[[#This Row],[Patient Id]],cleaned_medical!A877:A1876, cleaned_medical!D877:D1876)</f>
        <v>Dr. Johnson</v>
      </c>
      <c r="O877" s="7">
        <f>_xlfn.XLOOKUP(healthcare_messy_data5[[#This Row],[Patient Id]], cleaned_medical!A877:A1876, cleaned_medical!E877:E1876)</f>
        <v>48.82</v>
      </c>
      <c r="P877" t="s">
        <v>1196</v>
      </c>
      <c r="Q877" s="3">
        <v>43845</v>
      </c>
      <c r="R877" s="7">
        <v>292.63</v>
      </c>
      <c r="S877" t="s">
        <v>1197</v>
      </c>
      <c r="T877" s="5" t="s">
        <v>1199</v>
      </c>
    </row>
    <row r="878" spans="2:20" x14ac:dyDescent="0.3">
      <c r="B878" t="s">
        <v>1029</v>
      </c>
      <c r="C878" t="s">
        <v>132</v>
      </c>
      <c r="D878" s="2">
        <v>40</v>
      </c>
      <c r="E878" s="2" t="s">
        <v>1260</v>
      </c>
      <c r="F878" t="s">
        <v>15</v>
      </c>
      <c r="G878" t="s">
        <v>1272</v>
      </c>
      <c r="H878" t="s">
        <v>1156</v>
      </c>
      <c r="I878" s="3">
        <v>43549</v>
      </c>
      <c r="J878" t="s">
        <v>40</v>
      </c>
      <c r="K878">
        <v>220</v>
      </c>
      <c r="L878" t="str">
        <f>_xlfn.XLOOKUP(healthcare_messy_data5[[#This Row],[Patient Id]],cleaned_medical!A878:A1877, cleaned_medical!B878:B1877)</f>
        <v>Surgery</v>
      </c>
      <c r="M878" s="3">
        <f>_xlfn.XLOOKUP(healthcare_messy_data5[[#This Row],[Patient Id]],cleaned_medical!A878:A1877,cleaned_medical!C878:C1877)</f>
        <v>43549</v>
      </c>
      <c r="N878" t="str">
        <f>_xlfn.XLOOKUP(healthcare_messy_data5[[#This Row],[Patient Id]],cleaned_medical!A878:A1877, cleaned_medical!D878:D1877)</f>
        <v>Dr. Johnson</v>
      </c>
      <c r="O878" s="7">
        <f>_xlfn.XLOOKUP(healthcare_messy_data5[[#This Row],[Patient Id]], cleaned_medical!A878:A1877, cleaned_medical!E878:E1877)</f>
        <v>13.35</v>
      </c>
      <c r="P878" t="s">
        <v>1193</v>
      </c>
      <c r="Q878" s="3">
        <v>43549</v>
      </c>
      <c r="R878" s="7">
        <v>149.87</v>
      </c>
      <c r="S878" t="s">
        <v>1197</v>
      </c>
      <c r="T878" s="5" t="s">
        <v>1194</v>
      </c>
    </row>
    <row r="879" spans="2:20" x14ac:dyDescent="0.3">
      <c r="B879" t="s">
        <v>1030</v>
      </c>
      <c r="C879" t="s">
        <v>124</v>
      </c>
      <c r="D879" s="2">
        <v>60</v>
      </c>
      <c r="E879" s="2" t="s">
        <v>1262</v>
      </c>
      <c r="F879" t="s">
        <v>15</v>
      </c>
      <c r="G879" t="s">
        <v>20</v>
      </c>
      <c r="H879" t="s">
        <v>1154</v>
      </c>
      <c r="I879" s="3">
        <v>43549</v>
      </c>
      <c r="J879" t="s">
        <v>12</v>
      </c>
      <c r="K879">
        <v>160</v>
      </c>
      <c r="L879" t="str">
        <f>_xlfn.XLOOKUP(healthcare_messy_data5[[#This Row],[Patient Id]],cleaned_medical!A879:A1878, cleaned_medical!B879:B1878)</f>
        <v>Medication</v>
      </c>
      <c r="M879" s="3">
        <f>_xlfn.XLOOKUP(healthcare_messy_data5[[#This Row],[Patient Id]],cleaned_medical!A879:A1878,cleaned_medical!C879:C1878)</f>
        <v>43549</v>
      </c>
      <c r="N879" t="str">
        <f>_xlfn.XLOOKUP(healthcare_messy_data5[[#This Row],[Patient Id]],cleaned_medical!A879:A1878, cleaned_medical!D879:D1878)</f>
        <v>Dr. Brown</v>
      </c>
      <c r="O879" s="7">
        <f>_xlfn.XLOOKUP(healthcare_messy_data5[[#This Row],[Patient Id]], cleaned_medical!A879:A1878, cleaned_medical!E879:E1878)</f>
        <v>59.26</v>
      </c>
      <c r="P879" t="s">
        <v>1201</v>
      </c>
      <c r="Q879" s="3">
        <v>43549</v>
      </c>
      <c r="R879" s="7">
        <v>236.26</v>
      </c>
      <c r="S879" t="s">
        <v>1192</v>
      </c>
      <c r="T879" s="5" t="s">
        <v>1200</v>
      </c>
    </row>
    <row r="880" spans="2:20" x14ac:dyDescent="0.3">
      <c r="B880" t="s">
        <v>1031</v>
      </c>
      <c r="C880" t="s">
        <v>126</v>
      </c>
      <c r="D880" s="2">
        <v>60</v>
      </c>
      <c r="E880" s="2" t="s">
        <v>1262</v>
      </c>
      <c r="F880" t="s">
        <v>15</v>
      </c>
      <c r="G880" t="s">
        <v>16</v>
      </c>
      <c r="H880" t="s">
        <v>1155</v>
      </c>
      <c r="I880" s="3">
        <v>43549</v>
      </c>
      <c r="J880" t="s">
        <v>17</v>
      </c>
      <c r="K880">
        <v>200</v>
      </c>
      <c r="L880" t="str">
        <f>_xlfn.XLOOKUP(healthcare_messy_data5[[#This Row],[Patient Id]],cleaned_medical!A880:A1879, cleaned_medical!B880:B1879)</f>
        <v>Counseling</v>
      </c>
      <c r="M880" s="3">
        <f>_xlfn.XLOOKUP(healthcare_messy_data5[[#This Row],[Patient Id]],cleaned_medical!A880:A1879,cleaned_medical!C880:C1879)</f>
        <v>43549</v>
      </c>
      <c r="N880" t="str">
        <f>_xlfn.XLOOKUP(healthcare_messy_data5[[#This Row],[Patient Id]],cleaned_medical!A880:A1879, cleaned_medical!D880:D1879)</f>
        <v>Dr. Williams</v>
      </c>
      <c r="O880" s="7">
        <f>_xlfn.XLOOKUP(healthcare_messy_data5[[#This Row],[Patient Id]], cleaned_medical!A880:A1879, cleaned_medical!E880:E1879)</f>
        <v>95.54</v>
      </c>
      <c r="P880" t="s">
        <v>1202</v>
      </c>
      <c r="Q880" s="3">
        <v>43549</v>
      </c>
      <c r="R880" s="7">
        <v>398.28</v>
      </c>
      <c r="S880" t="s">
        <v>1192</v>
      </c>
      <c r="T880" s="5" t="s">
        <v>1200</v>
      </c>
    </row>
    <row r="881" spans="2:20" x14ac:dyDescent="0.3">
      <c r="B881" t="s">
        <v>1032</v>
      </c>
      <c r="C881" t="s">
        <v>130</v>
      </c>
      <c r="D881" s="2">
        <v>70</v>
      </c>
      <c r="E881" s="2" t="s">
        <v>1262</v>
      </c>
      <c r="F881" t="s">
        <v>10</v>
      </c>
      <c r="G881" t="s">
        <v>1272</v>
      </c>
      <c r="H881" t="s">
        <v>1155</v>
      </c>
      <c r="I881" s="3">
        <v>43800</v>
      </c>
      <c r="J881" t="s">
        <v>21</v>
      </c>
      <c r="K881">
        <v>146</v>
      </c>
      <c r="L881" t="str">
        <f>_xlfn.XLOOKUP(healthcare_messy_data5[[#This Row],[Patient Id]],cleaned_medical!A881:A1880, cleaned_medical!B881:B1880)</f>
        <v>Surgery</v>
      </c>
      <c r="M881" s="3">
        <f>_xlfn.XLOOKUP(healthcare_messy_data5[[#This Row],[Patient Id]],cleaned_medical!A881:A1880,cleaned_medical!C881:C1880)</f>
        <v>43800</v>
      </c>
      <c r="N881" t="str">
        <f>_xlfn.XLOOKUP(healthcare_messy_data5[[#This Row],[Patient Id]],cleaned_medical!A881:A1880, cleaned_medical!D881:D1880)</f>
        <v>Dr. Brown</v>
      </c>
      <c r="O881" s="7">
        <f>_xlfn.XLOOKUP(healthcare_messy_data5[[#This Row],[Patient Id]], cleaned_medical!A881:A1880, cleaned_medical!E881:E1880)</f>
        <v>102.78</v>
      </c>
      <c r="P881" t="s">
        <v>1202</v>
      </c>
      <c r="Q881" s="3">
        <v>43800</v>
      </c>
      <c r="R881" s="7">
        <v>215.33</v>
      </c>
      <c r="S881" t="s">
        <v>1197</v>
      </c>
      <c r="T881" s="5" t="s">
        <v>1199</v>
      </c>
    </row>
    <row r="882" spans="2:20" x14ac:dyDescent="0.3">
      <c r="B882" t="s">
        <v>1033</v>
      </c>
      <c r="C882" t="s">
        <v>9</v>
      </c>
      <c r="D882" s="2">
        <v>60</v>
      </c>
      <c r="E882" s="2" t="s">
        <v>1262</v>
      </c>
      <c r="F882" t="s">
        <v>15</v>
      </c>
      <c r="G882" t="s">
        <v>27</v>
      </c>
      <c r="H882" t="s">
        <v>1272</v>
      </c>
      <c r="I882" s="3">
        <v>43881</v>
      </c>
      <c r="J882" t="s">
        <v>1153</v>
      </c>
      <c r="K882">
        <v>220</v>
      </c>
      <c r="L882" t="str">
        <f>_xlfn.XLOOKUP(healthcare_messy_data5[[#This Row],[Patient Id]],cleaned_medical!A882:A1881, cleaned_medical!B882:B1881)</f>
        <v>Counseling</v>
      </c>
      <c r="M882" s="3">
        <f>_xlfn.XLOOKUP(healthcare_messy_data5[[#This Row],[Patient Id]],cleaned_medical!A882:A1881,cleaned_medical!C882:C1881)</f>
        <v>43881</v>
      </c>
      <c r="N882" t="str">
        <f>_xlfn.XLOOKUP(healthcare_messy_data5[[#This Row],[Patient Id]],cleaned_medical!A882:A1881, cleaned_medical!D882:D1881)</f>
        <v>Dr. Patel</v>
      </c>
      <c r="O882" s="7">
        <f>_xlfn.XLOOKUP(healthcare_messy_data5[[#This Row],[Patient Id]], cleaned_medical!A882:A1881, cleaned_medical!E882:E1881)</f>
        <v>33.68</v>
      </c>
      <c r="P882" t="s">
        <v>1202</v>
      </c>
      <c r="Q882" s="3">
        <v>43881</v>
      </c>
      <c r="R882" s="7">
        <v>367.77</v>
      </c>
      <c r="S882" t="s">
        <v>1197</v>
      </c>
      <c r="T882" s="5" t="s">
        <v>1200</v>
      </c>
    </row>
    <row r="883" spans="2:20" x14ac:dyDescent="0.3">
      <c r="B883" t="s">
        <v>1034</v>
      </c>
      <c r="C883" t="s">
        <v>132</v>
      </c>
      <c r="D883" s="2">
        <v>25</v>
      </c>
      <c r="E883" s="2" t="s">
        <v>1259</v>
      </c>
      <c r="F883" t="s">
        <v>15</v>
      </c>
      <c r="G883" t="s">
        <v>20</v>
      </c>
      <c r="H883" t="s">
        <v>1154</v>
      </c>
      <c r="I883" s="3">
        <v>43800</v>
      </c>
      <c r="J883" t="s">
        <v>40</v>
      </c>
      <c r="K883">
        <v>220</v>
      </c>
      <c r="L883" t="str">
        <f>_xlfn.XLOOKUP(healthcare_messy_data5[[#This Row],[Patient Id]],cleaned_medical!A883:A1882, cleaned_medical!B883:B1882)</f>
        <v>Counseling</v>
      </c>
      <c r="M883" s="3">
        <f>_xlfn.XLOOKUP(healthcare_messy_data5[[#This Row],[Patient Id]],cleaned_medical!A883:A1882,cleaned_medical!C883:C1882)</f>
        <v>43800</v>
      </c>
      <c r="N883" t="str">
        <f>_xlfn.XLOOKUP(healthcare_messy_data5[[#This Row],[Patient Id]],cleaned_medical!A883:A1882, cleaned_medical!D883:D1882)</f>
        <v>Dr. Smith</v>
      </c>
      <c r="O883" s="7">
        <f>_xlfn.XLOOKUP(healthcare_messy_data5[[#This Row],[Patient Id]], cleaned_medical!A883:A1882, cleaned_medical!E883:E1882)</f>
        <v>180.73</v>
      </c>
      <c r="P883" t="s">
        <v>1196</v>
      </c>
      <c r="Q883" s="3">
        <v>43800</v>
      </c>
      <c r="R883" s="7">
        <v>235.87</v>
      </c>
      <c r="S883" t="s">
        <v>1197</v>
      </c>
      <c r="T883" s="5" t="s">
        <v>1200</v>
      </c>
    </row>
    <row r="884" spans="2:20" x14ac:dyDescent="0.3">
      <c r="B884" t="s">
        <v>1035</v>
      </c>
      <c r="C884" t="s">
        <v>303</v>
      </c>
      <c r="D884" s="2">
        <v>70</v>
      </c>
      <c r="E884" s="2" t="s">
        <v>1262</v>
      </c>
      <c r="F884" t="s">
        <v>10</v>
      </c>
      <c r="G884" t="s">
        <v>1272</v>
      </c>
      <c r="H884" t="s">
        <v>1155</v>
      </c>
      <c r="I884" s="3">
        <v>43195</v>
      </c>
      <c r="J884" t="s">
        <v>40</v>
      </c>
      <c r="K884">
        <v>146</v>
      </c>
      <c r="L884" t="str">
        <f>_xlfn.XLOOKUP(healthcare_messy_data5[[#This Row],[Patient Id]],cleaned_medical!A884:A1883, cleaned_medical!B884:B1883)</f>
        <v>Medication</v>
      </c>
      <c r="M884" s="3">
        <f>_xlfn.XLOOKUP(healthcare_messy_data5[[#This Row],[Patient Id]],cleaned_medical!A884:A1883,cleaned_medical!C884:C1883)</f>
        <v>43195</v>
      </c>
      <c r="N884" t="str">
        <f>_xlfn.XLOOKUP(healthcare_messy_data5[[#This Row],[Patient Id]],cleaned_medical!A884:A1883, cleaned_medical!D884:D1883)</f>
        <v>Dr. Williams</v>
      </c>
      <c r="O884" s="7">
        <f>_xlfn.XLOOKUP(healthcare_messy_data5[[#This Row],[Patient Id]], cleaned_medical!A884:A1883, cleaned_medical!E884:E1883)</f>
        <v>159.81</v>
      </c>
      <c r="P884" t="s">
        <v>1167</v>
      </c>
      <c r="Q884" s="3">
        <v>43195</v>
      </c>
      <c r="R884" s="7">
        <v>366.68</v>
      </c>
      <c r="S884" t="s">
        <v>1195</v>
      </c>
      <c r="T884" s="5" t="s">
        <v>1191</v>
      </c>
    </row>
    <row r="885" spans="2:20" x14ac:dyDescent="0.3">
      <c r="B885" t="s">
        <v>1036</v>
      </c>
      <c r="C885" t="s">
        <v>122</v>
      </c>
      <c r="D885" s="2">
        <v>70</v>
      </c>
      <c r="E885" s="2" t="s">
        <v>1262</v>
      </c>
      <c r="F885" t="s">
        <v>10</v>
      </c>
      <c r="G885" t="s">
        <v>20</v>
      </c>
      <c r="H885" t="s">
        <v>1154</v>
      </c>
      <c r="I885" s="3">
        <v>43845</v>
      </c>
      <c r="J885" t="s">
        <v>40</v>
      </c>
      <c r="K885">
        <v>220</v>
      </c>
      <c r="L885" t="str">
        <f>_xlfn.XLOOKUP(healthcare_messy_data5[[#This Row],[Patient Id]],cleaned_medical!A885:A1884, cleaned_medical!B885:B1884)</f>
        <v>Counseling</v>
      </c>
      <c r="M885" s="3">
        <f>_xlfn.XLOOKUP(healthcare_messy_data5[[#This Row],[Patient Id]],cleaned_medical!A885:A1884,cleaned_medical!C885:C1884)</f>
        <v>43845</v>
      </c>
      <c r="N885" t="str">
        <f>_xlfn.XLOOKUP(healthcare_messy_data5[[#This Row],[Patient Id]],cleaned_medical!A885:A1884, cleaned_medical!D885:D1884)</f>
        <v>Dr. Johnson</v>
      </c>
      <c r="O885" s="7">
        <f>_xlfn.XLOOKUP(healthcare_messy_data5[[#This Row],[Patient Id]], cleaned_medical!A885:A1884, cleaned_medical!E885:E1884)</f>
        <v>145.26</v>
      </c>
      <c r="P885" t="s">
        <v>1198</v>
      </c>
      <c r="Q885" s="3">
        <v>43845</v>
      </c>
      <c r="R885" s="7">
        <v>109.55</v>
      </c>
      <c r="S885" t="s">
        <v>1195</v>
      </c>
      <c r="T885" s="5" t="s">
        <v>1200</v>
      </c>
    </row>
    <row r="886" spans="2:20" x14ac:dyDescent="0.3">
      <c r="B886" t="s">
        <v>1037</v>
      </c>
      <c r="C886" t="s">
        <v>299</v>
      </c>
      <c r="D886" s="2">
        <v>46</v>
      </c>
      <c r="E886" s="2" t="s">
        <v>1260</v>
      </c>
      <c r="F886" t="s">
        <v>15</v>
      </c>
      <c r="G886" t="s">
        <v>20</v>
      </c>
      <c r="H886" t="s">
        <v>1154</v>
      </c>
      <c r="I886" s="3">
        <v>43845</v>
      </c>
      <c r="J886" t="s">
        <v>1153</v>
      </c>
      <c r="K886">
        <v>220</v>
      </c>
      <c r="L886" t="str">
        <f>_xlfn.XLOOKUP(healthcare_messy_data5[[#This Row],[Patient Id]],cleaned_medical!A886:A1885, cleaned_medical!B886:B1885)</f>
        <v>Counseling</v>
      </c>
      <c r="M886" s="3">
        <f>_xlfn.XLOOKUP(healthcare_messy_data5[[#This Row],[Patient Id]],cleaned_medical!A886:A1885,cleaned_medical!C886:C1885)</f>
        <v>43845</v>
      </c>
      <c r="N886" t="str">
        <f>_xlfn.XLOOKUP(healthcare_messy_data5[[#This Row],[Patient Id]],cleaned_medical!A886:A1885, cleaned_medical!D886:D1885)</f>
        <v>Dr. Brown</v>
      </c>
      <c r="O886" s="7">
        <f>_xlfn.XLOOKUP(healthcare_messy_data5[[#This Row],[Patient Id]], cleaned_medical!A886:A1885, cleaned_medical!E886:E1885)</f>
        <v>125.83</v>
      </c>
      <c r="P886" t="s">
        <v>1193</v>
      </c>
      <c r="Q886" s="3">
        <v>43845</v>
      </c>
      <c r="R886" s="7">
        <v>269.2</v>
      </c>
      <c r="S886" t="s">
        <v>1197</v>
      </c>
      <c r="T886" s="5" t="s">
        <v>1191</v>
      </c>
    </row>
    <row r="887" spans="2:20" x14ac:dyDescent="0.3">
      <c r="B887" t="s">
        <v>1038</v>
      </c>
      <c r="C887" t="s">
        <v>124</v>
      </c>
      <c r="D887" s="2">
        <v>60</v>
      </c>
      <c r="E887" s="2" t="s">
        <v>1262</v>
      </c>
      <c r="F887" t="s">
        <v>15</v>
      </c>
      <c r="G887" t="s">
        <v>27</v>
      </c>
      <c r="H887" t="s">
        <v>1272</v>
      </c>
      <c r="I887" s="3">
        <v>43549</v>
      </c>
      <c r="J887" t="s">
        <v>17</v>
      </c>
      <c r="K887">
        <v>160</v>
      </c>
      <c r="L887" t="str">
        <f>_xlfn.XLOOKUP(healthcare_messy_data5[[#This Row],[Patient Id]],cleaned_medical!A887:A1886, cleaned_medical!B887:B1886)</f>
        <v>Surgery</v>
      </c>
      <c r="M887" s="3">
        <f>_xlfn.XLOOKUP(healthcare_messy_data5[[#This Row],[Patient Id]],cleaned_medical!A887:A1886,cleaned_medical!C887:C1886)</f>
        <v>43549</v>
      </c>
      <c r="N887" t="str">
        <f>_xlfn.XLOOKUP(healthcare_messy_data5[[#This Row],[Patient Id]],cleaned_medical!A887:A1886, cleaned_medical!D887:D1886)</f>
        <v>Dr. Lee</v>
      </c>
      <c r="O887" s="7">
        <f>_xlfn.XLOOKUP(healthcare_messy_data5[[#This Row],[Patient Id]], cleaned_medical!A887:A1886, cleaned_medical!E887:E1886)</f>
        <v>56.59</v>
      </c>
      <c r="P887" t="s">
        <v>1167</v>
      </c>
      <c r="Q887" s="3">
        <v>43549</v>
      </c>
      <c r="R887" s="7">
        <v>51.49</v>
      </c>
      <c r="S887" t="s">
        <v>1197</v>
      </c>
      <c r="T887" s="5" t="s">
        <v>1200</v>
      </c>
    </row>
    <row r="888" spans="2:20" x14ac:dyDescent="0.3">
      <c r="B888" t="s">
        <v>1039</v>
      </c>
      <c r="C888" t="s">
        <v>120</v>
      </c>
      <c r="D888" s="2">
        <v>70</v>
      </c>
      <c r="E888" s="2" t="s">
        <v>1262</v>
      </c>
      <c r="F888" t="s">
        <v>15</v>
      </c>
      <c r="G888" t="s">
        <v>11</v>
      </c>
      <c r="H888" t="s">
        <v>1154</v>
      </c>
      <c r="I888" s="3">
        <v>43549</v>
      </c>
      <c r="J888" t="s">
        <v>12</v>
      </c>
      <c r="K888">
        <v>160</v>
      </c>
      <c r="L888" t="str">
        <f>_xlfn.XLOOKUP(healthcare_messy_data5[[#This Row],[Patient Id]],cleaned_medical!A888:A1887, cleaned_medical!B888:B1887)</f>
        <v>Lifestyle Modification</v>
      </c>
      <c r="M888" s="3">
        <f>_xlfn.XLOOKUP(healthcare_messy_data5[[#This Row],[Patient Id]],cleaned_medical!A888:A1887,cleaned_medical!C888:C1887)</f>
        <v>43549</v>
      </c>
      <c r="N888" t="str">
        <f>_xlfn.XLOOKUP(healthcare_messy_data5[[#This Row],[Patient Id]],cleaned_medical!A888:A1887, cleaned_medical!D888:D1887)</f>
        <v>Dr. Williams</v>
      </c>
      <c r="O888" s="7">
        <f>_xlfn.XLOOKUP(healthcare_messy_data5[[#This Row],[Patient Id]], cleaned_medical!A888:A1887, cleaned_medical!E888:E1887)</f>
        <v>99.14</v>
      </c>
      <c r="P888" t="s">
        <v>1196</v>
      </c>
      <c r="Q888" s="3">
        <v>43549</v>
      </c>
      <c r="R888" s="7">
        <v>69.430000000000007</v>
      </c>
      <c r="S888" t="s">
        <v>1192</v>
      </c>
      <c r="T888" s="5" t="s">
        <v>1194</v>
      </c>
    </row>
    <row r="889" spans="2:20" x14ac:dyDescent="0.3">
      <c r="B889" t="s">
        <v>1040</v>
      </c>
      <c r="C889" t="s">
        <v>299</v>
      </c>
      <c r="D889" s="2">
        <v>25</v>
      </c>
      <c r="E889" s="2" t="s">
        <v>1259</v>
      </c>
      <c r="F889" t="s">
        <v>15</v>
      </c>
      <c r="G889" t="s">
        <v>1272</v>
      </c>
      <c r="H889" t="s">
        <v>1156</v>
      </c>
      <c r="I889" s="3">
        <v>43549</v>
      </c>
      <c r="J889" t="s">
        <v>17</v>
      </c>
      <c r="K889">
        <v>146</v>
      </c>
      <c r="L889" t="str">
        <f>_xlfn.XLOOKUP(healthcare_messy_data5[[#This Row],[Patient Id]],cleaned_medical!A889:A1888, cleaned_medical!B889:B1888)</f>
        <v>Dietary Changes</v>
      </c>
      <c r="M889" s="3">
        <f>_xlfn.XLOOKUP(healthcare_messy_data5[[#This Row],[Patient Id]],cleaned_medical!A889:A1888,cleaned_medical!C889:C1888)</f>
        <v>43549</v>
      </c>
      <c r="N889" t="str">
        <f>_xlfn.XLOOKUP(healthcare_messy_data5[[#This Row],[Patient Id]],cleaned_medical!A889:A1888, cleaned_medical!D889:D1888)</f>
        <v>Dr. Smith</v>
      </c>
      <c r="O889" s="7">
        <f>_xlfn.XLOOKUP(healthcare_messy_data5[[#This Row],[Patient Id]], cleaned_medical!A889:A1888, cleaned_medical!E889:E1888)</f>
        <v>169.84</v>
      </c>
      <c r="P889" t="s">
        <v>1193</v>
      </c>
      <c r="Q889" s="3">
        <v>43549</v>
      </c>
      <c r="R889" s="7">
        <v>139.97999999999999</v>
      </c>
      <c r="S889" t="s">
        <v>1192</v>
      </c>
      <c r="T889" s="5" t="s">
        <v>1199</v>
      </c>
    </row>
    <row r="890" spans="2:20" x14ac:dyDescent="0.3">
      <c r="B890" t="s">
        <v>1041</v>
      </c>
      <c r="C890" t="s">
        <v>303</v>
      </c>
      <c r="D890" s="2">
        <v>46</v>
      </c>
      <c r="E890" s="2" t="s">
        <v>1260</v>
      </c>
      <c r="F890" t="s">
        <v>15</v>
      </c>
      <c r="G890" t="s">
        <v>27</v>
      </c>
      <c r="H890" t="s">
        <v>1156</v>
      </c>
      <c r="I890" s="3">
        <v>43881</v>
      </c>
      <c r="J890" t="s">
        <v>12</v>
      </c>
      <c r="K890">
        <v>200</v>
      </c>
      <c r="L890" t="str">
        <f>_xlfn.XLOOKUP(healthcare_messy_data5[[#This Row],[Patient Id]],cleaned_medical!A890:A1889, cleaned_medical!B890:B1889)</f>
        <v>Physiotherapy</v>
      </c>
      <c r="M890" s="3">
        <f>_xlfn.XLOOKUP(healthcare_messy_data5[[#This Row],[Patient Id]],cleaned_medical!A890:A1889,cleaned_medical!C890:C1889)</f>
        <v>43881</v>
      </c>
      <c r="N890" t="str">
        <f>_xlfn.XLOOKUP(healthcare_messy_data5[[#This Row],[Patient Id]],cleaned_medical!A890:A1889, cleaned_medical!D890:D1889)</f>
        <v>Dr. Brown</v>
      </c>
      <c r="O890" s="7">
        <f>_xlfn.XLOOKUP(healthcare_messy_data5[[#This Row],[Patient Id]], cleaned_medical!A890:A1889, cleaned_medical!E890:E1889)</f>
        <v>168.68</v>
      </c>
      <c r="P890" t="s">
        <v>1196</v>
      </c>
      <c r="Q890" s="3">
        <v>43881</v>
      </c>
      <c r="R890" s="7">
        <v>323.32</v>
      </c>
      <c r="S890" t="s">
        <v>1197</v>
      </c>
      <c r="T890" s="5" t="s">
        <v>1199</v>
      </c>
    </row>
    <row r="891" spans="2:20" x14ac:dyDescent="0.3">
      <c r="B891" t="s">
        <v>1042</v>
      </c>
      <c r="C891" t="s">
        <v>122</v>
      </c>
      <c r="D891" s="2">
        <v>40</v>
      </c>
      <c r="E891" s="2" t="s">
        <v>1260</v>
      </c>
      <c r="F891" t="s">
        <v>10</v>
      </c>
      <c r="G891" t="s">
        <v>20</v>
      </c>
      <c r="H891" t="s">
        <v>1157</v>
      </c>
      <c r="I891" s="3">
        <v>43195</v>
      </c>
      <c r="J891" t="s">
        <v>40</v>
      </c>
      <c r="K891">
        <v>220</v>
      </c>
      <c r="L891" t="str">
        <f>_xlfn.XLOOKUP(healthcare_messy_data5[[#This Row],[Patient Id]],cleaned_medical!A891:A1890, cleaned_medical!B891:B1890)</f>
        <v>Physiotherapy</v>
      </c>
      <c r="M891" s="3">
        <f>_xlfn.XLOOKUP(healthcare_messy_data5[[#This Row],[Patient Id]],cleaned_medical!A891:A1890,cleaned_medical!C891:C1890)</f>
        <v>43195</v>
      </c>
      <c r="N891" t="str">
        <f>_xlfn.XLOOKUP(healthcare_messy_data5[[#This Row],[Patient Id]],cleaned_medical!A891:A1890, cleaned_medical!D891:D1890)</f>
        <v>Dr. Lee</v>
      </c>
      <c r="O891" s="7">
        <f>_xlfn.XLOOKUP(healthcare_messy_data5[[#This Row],[Patient Id]], cleaned_medical!A891:A1890, cleaned_medical!E891:E1890)</f>
        <v>186.79</v>
      </c>
      <c r="P891" t="s">
        <v>1198</v>
      </c>
      <c r="Q891" s="3">
        <v>43195</v>
      </c>
      <c r="R891" s="7">
        <v>342.26</v>
      </c>
      <c r="S891" t="s">
        <v>1195</v>
      </c>
      <c r="T891" s="5" t="s">
        <v>1194</v>
      </c>
    </row>
    <row r="892" spans="2:20" x14ac:dyDescent="0.3">
      <c r="B892" t="s">
        <v>1043</v>
      </c>
      <c r="C892" t="s">
        <v>303</v>
      </c>
      <c r="D892" s="2">
        <v>70</v>
      </c>
      <c r="E892" s="2" t="s">
        <v>1262</v>
      </c>
      <c r="F892" t="s">
        <v>15</v>
      </c>
      <c r="G892" t="s">
        <v>27</v>
      </c>
      <c r="H892" t="s">
        <v>1272</v>
      </c>
      <c r="I892" s="3">
        <v>43195</v>
      </c>
      <c r="J892" t="s">
        <v>17</v>
      </c>
      <c r="K892">
        <v>200</v>
      </c>
      <c r="L892" t="str">
        <f>_xlfn.XLOOKUP(healthcare_messy_data5[[#This Row],[Patient Id]],cleaned_medical!A892:A1891, cleaned_medical!B892:B1891)</f>
        <v>Physiotherapy</v>
      </c>
      <c r="M892" s="3">
        <f>_xlfn.XLOOKUP(healthcare_messy_data5[[#This Row],[Patient Id]],cleaned_medical!A892:A1891,cleaned_medical!C892:C1891)</f>
        <v>43195</v>
      </c>
      <c r="N892" t="str">
        <f>_xlfn.XLOOKUP(healthcare_messy_data5[[#This Row],[Patient Id]],cleaned_medical!A892:A1891, cleaned_medical!D892:D1891)</f>
        <v>Dr. Smith</v>
      </c>
      <c r="O892" s="7">
        <f>_xlfn.XLOOKUP(healthcare_messy_data5[[#This Row],[Patient Id]], cleaned_medical!A892:A1891, cleaned_medical!E892:E1891)</f>
        <v>105.19</v>
      </c>
      <c r="P892" t="s">
        <v>1202</v>
      </c>
      <c r="Q892" s="3">
        <v>43195</v>
      </c>
      <c r="R892" s="7">
        <v>116.95</v>
      </c>
      <c r="S892" t="s">
        <v>1197</v>
      </c>
      <c r="T892" s="5" t="s">
        <v>1199</v>
      </c>
    </row>
    <row r="893" spans="2:20" x14ac:dyDescent="0.3">
      <c r="B893" t="s">
        <v>1044</v>
      </c>
      <c r="C893" t="s">
        <v>126</v>
      </c>
      <c r="D893" s="2">
        <v>25</v>
      </c>
      <c r="E893" s="2" t="s">
        <v>1259</v>
      </c>
      <c r="F893" t="s">
        <v>10</v>
      </c>
      <c r="G893" t="s">
        <v>11</v>
      </c>
      <c r="H893" t="s">
        <v>1157</v>
      </c>
      <c r="I893" s="3">
        <v>43195</v>
      </c>
      <c r="J893" t="s">
        <v>40</v>
      </c>
      <c r="K893">
        <v>146</v>
      </c>
      <c r="L893" t="str">
        <f>_xlfn.XLOOKUP(healthcare_messy_data5[[#This Row],[Patient Id]],cleaned_medical!A893:A1892, cleaned_medical!B893:B1892)</f>
        <v>Lifestyle Modification</v>
      </c>
      <c r="M893" s="3">
        <f>_xlfn.XLOOKUP(healthcare_messy_data5[[#This Row],[Patient Id]],cleaned_medical!A893:A1892,cleaned_medical!C893:C1892)</f>
        <v>43195</v>
      </c>
      <c r="N893" t="str">
        <f>_xlfn.XLOOKUP(healthcare_messy_data5[[#This Row],[Patient Id]],cleaned_medical!A893:A1892, cleaned_medical!D893:D1892)</f>
        <v>Dr. Patel</v>
      </c>
      <c r="O893" s="7">
        <f>_xlfn.XLOOKUP(healthcare_messy_data5[[#This Row],[Patient Id]], cleaned_medical!A893:A1892, cleaned_medical!E893:E1892)</f>
        <v>99.7</v>
      </c>
      <c r="P893" t="s">
        <v>1196</v>
      </c>
      <c r="Q893" s="3">
        <v>43195</v>
      </c>
      <c r="R893" s="7">
        <v>430.63</v>
      </c>
      <c r="S893" t="s">
        <v>1192</v>
      </c>
      <c r="T893" s="5" t="s">
        <v>1199</v>
      </c>
    </row>
    <row r="894" spans="2:20" x14ac:dyDescent="0.3">
      <c r="B894" t="s">
        <v>1045</v>
      </c>
      <c r="C894" t="s">
        <v>9</v>
      </c>
      <c r="D894" s="2">
        <v>35</v>
      </c>
      <c r="E894" s="2" t="s">
        <v>1261</v>
      </c>
      <c r="F894" t="s">
        <v>10</v>
      </c>
      <c r="G894" t="s">
        <v>1272</v>
      </c>
      <c r="H894" t="s">
        <v>1156</v>
      </c>
      <c r="I894" s="3">
        <v>43195</v>
      </c>
      <c r="J894" t="s">
        <v>21</v>
      </c>
      <c r="K894">
        <v>146</v>
      </c>
      <c r="L894" t="str">
        <f>_xlfn.XLOOKUP(healthcare_messy_data5[[#This Row],[Patient Id]],cleaned_medical!A894:A1893, cleaned_medical!B894:B1893)</f>
        <v>Medication</v>
      </c>
      <c r="M894" s="3">
        <f>_xlfn.XLOOKUP(healthcare_messy_data5[[#This Row],[Patient Id]],cleaned_medical!A894:A1893,cleaned_medical!C894:C1893)</f>
        <v>43195</v>
      </c>
      <c r="N894" t="str">
        <f>_xlfn.XLOOKUP(healthcare_messy_data5[[#This Row],[Patient Id]],cleaned_medical!A894:A1893, cleaned_medical!D894:D1893)</f>
        <v>Dr. Lee</v>
      </c>
      <c r="O894" s="7">
        <f>_xlfn.XLOOKUP(healthcare_messy_data5[[#This Row],[Patient Id]], cleaned_medical!A894:A1893, cleaned_medical!E894:E1893)</f>
        <v>10.24</v>
      </c>
      <c r="P894" t="s">
        <v>1193</v>
      </c>
      <c r="Q894" s="3">
        <v>43195</v>
      </c>
      <c r="R894" s="7">
        <v>167.66</v>
      </c>
      <c r="S894" t="s">
        <v>1197</v>
      </c>
      <c r="T894" s="5" t="s">
        <v>1194</v>
      </c>
    </row>
    <row r="895" spans="2:20" x14ac:dyDescent="0.3">
      <c r="B895" t="s">
        <v>1046</v>
      </c>
      <c r="C895" t="s">
        <v>124</v>
      </c>
      <c r="D895" s="2">
        <v>25</v>
      </c>
      <c r="E895" s="2" t="s">
        <v>1259</v>
      </c>
      <c r="F895" t="s">
        <v>15</v>
      </c>
      <c r="G895" t="s">
        <v>11</v>
      </c>
      <c r="H895" t="s">
        <v>1157</v>
      </c>
      <c r="I895" s="3">
        <v>43549</v>
      </c>
      <c r="J895" t="s">
        <v>40</v>
      </c>
      <c r="K895">
        <v>160</v>
      </c>
      <c r="L895" t="str">
        <f>_xlfn.XLOOKUP(healthcare_messy_data5[[#This Row],[Patient Id]],cleaned_medical!A895:A1894, cleaned_medical!B895:B1894)</f>
        <v>Dietary Changes</v>
      </c>
      <c r="M895" s="3">
        <f>_xlfn.XLOOKUP(healthcare_messy_data5[[#This Row],[Patient Id]],cleaned_medical!A895:A1894,cleaned_medical!C895:C1894)</f>
        <v>43549</v>
      </c>
      <c r="N895" t="str">
        <f>_xlfn.XLOOKUP(healthcare_messy_data5[[#This Row],[Patient Id]],cleaned_medical!A895:A1894, cleaned_medical!D895:D1894)</f>
        <v>Dr. Patel</v>
      </c>
      <c r="O895" s="7">
        <f>_xlfn.XLOOKUP(healthcare_messy_data5[[#This Row],[Patient Id]], cleaned_medical!A895:A1894, cleaned_medical!E895:E1894)</f>
        <v>167.93</v>
      </c>
      <c r="P895" t="s">
        <v>1202</v>
      </c>
      <c r="Q895" s="3">
        <v>43549</v>
      </c>
      <c r="R895" s="7">
        <v>244.27</v>
      </c>
      <c r="S895" t="s">
        <v>1197</v>
      </c>
      <c r="T895" s="5" t="s">
        <v>1200</v>
      </c>
    </row>
    <row r="896" spans="2:20" x14ac:dyDescent="0.3">
      <c r="B896" t="s">
        <v>1047</v>
      </c>
      <c r="C896" t="s">
        <v>134</v>
      </c>
      <c r="D896" s="2">
        <v>25</v>
      </c>
      <c r="E896" s="2" t="s">
        <v>1259</v>
      </c>
      <c r="F896" t="s">
        <v>15</v>
      </c>
      <c r="G896" t="s">
        <v>16</v>
      </c>
      <c r="H896" t="s">
        <v>1272</v>
      </c>
      <c r="I896" s="3">
        <v>43845</v>
      </c>
      <c r="J896" t="s">
        <v>40</v>
      </c>
      <c r="K896">
        <v>220</v>
      </c>
      <c r="L896" t="str">
        <f>_xlfn.XLOOKUP(healthcare_messy_data5[[#This Row],[Patient Id]],cleaned_medical!A896:A1895, cleaned_medical!B896:B1895)</f>
        <v>Medication</v>
      </c>
      <c r="M896" s="3">
        <f>_xlfn.XLOOKUP(healthcare_messy_data5[[#This Row],[Patient Id]],cleaned_medical!A896:A1895,cleaned_medical!C896:C1895)</f>
        <v>43845</v>
      </c>
      <c r="N896" t="str">
        <f>_xlfn.XLOOKUP(healthcare_messy_data5[[#This Row],[Patient Id]],cleaned_medical!A896:A1895, cleaned_medical!D896:D1895)</f>
        <v>Dr. Brown</v>
      </c>
      <c r="O896" s="7">
        <f>_xlfn.XLOOKUP(healthcare_messy_data5[[#This Row],[Patient Id]], cleaned_medical!A896:A1895, cleaned_medical!E896:E1895)</f>
        <v>20.25</v>
      </c>
      <c r="P896" t="s">
        <v>1193</v>
      </c>
      <c r="Q896" s="3">
        <v>43845</v>
      </c>
      <c r="R896" s="7">
        <v>89.99</v>
      </c>
      <c r="S896" t="s">
        <v>1192</v>
      </c>
      <c r="T896" s="5" t="s">
        <v>1199</v>
      </c>
    </row>
    <row r="897" spans="2:20" x14ac:dyDescent="0.3">
      <c r="B897" t="s">
        <v>1048</v>
      </c>
      <c r="C897" t="s">
        <v>9</v>
      </c>
      <c r="D897" s="2">
        <v>46</v>
      </c>
      <c r="E897" s="2" t="s">
        <v>1260</v>
      </c>
      <c r="F897" t="s">
        <v>10</v>
      </c>
      <c r="G897" t="s">
        <v>1272</v>
      </c>
      <c r="H897" t="s">
        <v>1272</v>
      </c>
      <c r="I897" s="3">
        <v>43549</v>
      </c>
      <c r="J897" t="s">
        <v>12</v>
      </c>
      <c r="K897">
        <v>180</v>
      </c>
      <c r="L897" t="str">
        <f>_xlfn.XLOOKUP(healthcare_messy_data5[[#This Row],[Patient Id]],cleaned_medical!A897:A1896, cleaned_medical!B897:B1896)</f>
        <v>Medication</v>
      </c>
      <c r="M897" s="3">
        <f>_xlfn.XLOOKUP(healthcare_messy_data5[[#This Row],[Patient Id]],cleaned_medical!A897:A1896,cleaned_medical!C897:C1896)</f>
        <v>43549</v>
      </c>
      <c r="N897" t="str">
        <f>_xlfn.XLOOKUP(healthcare_messy_data5[[#This Row],[Patient Id]],cleaned_medical!A897:A1896, cleaned_medical!D897:D1896)</f>
        <v>Dr. Johnson</v>
      </c>
      <c r="O897" s="7">
        <f>_xlfn.XLOOKUP(healthcare_messy_data5[[#This Row],[Patient Id]], cleaned_medical!A897:A1896, cleaned_medical!E897:E1896)</f>
        <v>74.510000000000005</v>
      </c>
      <c r="P897" t="s">
        <v>1167</v>
      </c>
      <c r="Q897" s="3">
        <v>43549</v>
      </c>
      <c r="R897" s="7">
        <v>266.49</v>
      </c>
      <c r="S897" t="s">
        <v>1197</v>
      </c>
      <c r="T897" s="5" t="s">
        <v>1194</v>
      </c>
    </row>
    <row r="898" spans="2:20" x14ac:dyDescent="0.3">
      <c r="B898" t="s">
        <v>1049</v>
      </c>
      <c r="C898" t="s">
        <v>134</v>
      </c>
      <c r="D898" s="2">
        <v>40</v>
      </c>
      <c r="E898" s="2" t="s">
        <v>1260</v>
      </c>
      <c r="F898" t="s">
        <v>15</v>
      </c>
      <c r="G898" t="s">
        <v>11</v>
      </c>
      <c r="H898" t="s">
        <v>1154</v>
      </c>
      <c r="I898" s="3">
        <v>43195</v>
      </c>
      <c r="J898" t="s">
        <v>21</v>
      </c>
      <c r="K898">
        <v>146</v>
      </c>
      <c r="L898" t="str">
        <f>_xlfn.XLOOKUP(healthcare_messy_data5[[#This Row],[Patient Id]],cleaned_medical!A898:A1897, cleaned_medical!B898:B1897)</f>
        <v>Lifestyle Modification</v>
      </c>
      <c r="M898" s="3">
        <f>_xlfn.XLOOKUP(healthcare_messy_data5[[#This Row],[Patient Id]],cleaned_medical!A898:A1897,cleaned_medical!C898:C1897)</f>
        <v>43195</v>
      </c>
      <c r="N898" t="str">
        <f>_xlfn.XLOOKUP(healthcare_messy_data5[[#This Row],[Patient Id]],cleaned_medical!A898:A1897, cleaned_medical!D898:D1897)</f>
        <v>Dr. Johnson</v>
      </c>
      <c r="O898" s="7">
        <f>_xlfn.XLOOKUP(healthcare_messy_data5[[#This Row],[Patient Id]], cleaned_medical!A898:A1897, cleaned_medical!E898:E1897)</f>
        <v>97.85</v>
      </c>
      <c r="P898" t="s">
        <v>1193</v>
      </c>
      <c r="Q898" s="3">
        <v>43195</v>
      </c>
      <c r="R898" s="7">
        <v>295.92</v>
      </c>
      <c r="S898" t="s">
        <v>1197</v>
      </c>
      <c r="T898" s="5" t="s">
        <v>1194</v>
      </c>
    </row>
    <row r="899" spans="2:20" x14ac:dyDescent="0.3">
      <c r="B899" t="s">
        <v>1050</v>
      </c>
      <c r="C899" t="s">
        <v>122</v>
      </c>
      <c r="D899" s="2">
        <v>35</v>
      </c>
      <c r="E899" s="2" t="s">
        <v>1261</v>
      </c>
      <c r="F899" t="s">
        <v>15</v>
      </c>
      <c r="G899" t="s">
        <v>20</v>
      </c>
      <c r="H899" t="s">
        <v>1155</v>
      </c>
      <c r="I899" s="3">
        <v>43549</v>
      </c>
      <c r="J899" t="s">
        <v>40</v>
      </c>
      <c r="K899">
        <v>220</v>
      </c>
      <c r="L899" t="str">
        <f>_xlfn.XLOOKUP(healthcare_messy_data5[[#This Row],[Patient Id]],cleaned_medical!A899:A1898, cleaned_medical!B899:B1898)</f>
        <v>Medication</v>
      </c>
      <c r="M899" s="3">
        <f>_xlfn.XLOOKUP(healthcare_messy_data5[[#This Row],[Patient Id]],cleaned_medical!A899:A1898,cleaned_medical!C899:C1898)</f>
        <v>43549</v>
      </c>
      <c r="N899" t="str">
        <f>_xlfn.XLOOKUP(healthcare_messy_data5[[#This Row],[Patient Id]],cleaned_medical!A899:A1898, cleaned_medical!D899:D1898)</f>
        <v>Dr. Patel</v>
      </c>
      <c r="O899" s="7">
        <f>_xlfn.XLOOKUP(healthcare_messy_data5[[#This Row],[Patient Id]], cleaned_medical!A899:A1898, cleaned_medical!E899:E1898)</f>
        <v>117.18</v>
      </c>
      <c r="P899" t="s">
        <v>1198</v>
      </c>
      <c r="Q899" s="3">
        <v>43549</v>
      </c>
      <c r="R899" s="7">
        <v>413.14</v>
      </c>
      <c r="S899" t="s">
        <v>1197</v>
      </c>
      <c r="T899" s="5" t="s">
        <v>1194</v>
      </c>
    </row>
    <row r="900" spans="2:20" x14ac:dyDescent="0.3">
      <c r="B900" t="s">
        <v>1051</v>
      </c>
      <c r="C900" t="s">
        <v>132</v>
      </c>
      <c r="D900" s="2">
        <v>60</v>
      </c>
      <c r="E900" s="2" t="s">
        <v>1262</v>
      </c>
      <c r="F900" t="s">
        <v>15</v>
      </c>
      <c r="G900" t="s">
        <v>1272</v>
      </c>
      <c r="H900" t="s">
        <v>1154</v>
      </c>
      <c r="I900" s="3">
        <v>43195</v>
      </c>
      <c r="J900" t="s">
        <v>40</v>
      </c>
      <c r="K900">
        <v>200</v>
      </c>
      <c r="L900" t="str">
        <f>_xlfn.XLOOKUP(healthcare_messy_data5[[#This Row],[Patient Id]],cleaned_medical!A900:A1899, cleaned_medical!B900:B1899)</f>
        <v>Dietary Changes</v>
      </c>
      <c r="M900" s="3">
        <f>_xlfn.XLOOKUP(healthcare_messy_data5[[#This Row],[Patient Id]],cleaned_medical!A900:A1899,cleaned_medical!C900:C1899)</f>
        <v>43195</v>
      </c>
      <c r="N900" t="str">
        <f>_xlfn.XLOOKUP(healthcare_messy_data5[[#This Row],[Patient Id]],cleaned_medical!A900:A1899, cleaned_medical!D900:D1899)</f>
        <v>Dr. Brown</v>
      </c>
      <c r="O900" s="7">
        <f>_xlfn.XLOOKUP(healthcare_messy_data5[[#This Row],[Patient Id]], cleaned_medical!A900:A1899, cleaned_medical!E900:E1899)</f>
        <v>84.8</v>
      </c>
      <c r="P900" t="s">
        <v>1193</v>
      </c>
      <c r="Q900" s="3">
        <v>43195</v>
      </c>
      <c r="R900" s="7">
        <v>195.14</v>
      </c>
      <c r="S900" t="s">
        <v>1197</v>
      </c>
      <c r="T900" s="5" t="s">
        <v>1194</v>
      </c>
    </row>
    <row r="901" spans="2:20" x14ac:dyDescent="0.3">
      <c r="B901" t="s">
        <v>1052</v>
      </c>
      <c r="C901" t="s">
        <v>120</v>
      </c>
      <c r="D901" s="2">
        <v>60</v>
      </c>
      <c r="E901" s="2" t="s">
        <v>1262</v>
      </c>
      <c r="F901" t="s">
        <v>15</v>
      </c>
      <c r="G901" t="s">
        <v>1272</v>
      </c>
      <c r="H901" t="s">
        <v>1272</v>
      </c>
      <c r="I901" s="3">
        <v>43800</v>
      </c>
      <c r="J901" t="s">
        <v>21</v>
      </c>
      <c r="K901">
        <v>160</v>
      </c>
      <c r="L901" t="str">
        <f>_xlfn.XLOOKUP(healthcare_messy_data5[[#This Row],[Patient Id]],cleaned_medical!A901:A1900, cleaned_medical!B901:B1900)</f>
        <v>Lifestyle Modification</v>
      </c>
      <c r="M901" s="3">
        <f>_xlfn.XLOOKUP(healthcare_messy_data5[[#This Row],[Patient Id]],cleaned_medical!A901:A1900,cleaned_medical!C901:C1900)</f>
        <v>43800</v>
      </c>
      <c r="N901" t="str">
        <f>_xlfn.XLOOKUP(healthcare_messy_data5[[#This Row],[Patient Id]],cleaned_medical!A901:A1900, cleaned_medical!D901:D1900)</f>
        <v>Dr. Williams</v>
      </c>
      <c r="O901" s="7">
        <f>_xlfn.XLOOKUP(healthcare_messy_data5[[#This Row],[Patient Id]], cleaned_medical!A901:A1900, cleaned_medical!E901:E1900)</f>
        <v>198.44</v>
      </c>
      <c r="P901" t="s">
        <v>1167</v>
      </c>
      <c r="Q901" s="3">
        <v>43800</v>
      </c>
      <c r="R901" s="7">
        <v>70.63</v>
      </c>
      <c r="S901" t="s">
        <v>1195</v>
      </c>
      <c r="T901" s="5" t="s">
        <v>1199</v>
      </c>
    </row>
    <row r="902" spans="2:20" x14ac:dyDescent="0.3">
      <c r="B902" t="s">
        <v>1053</v>
      </c>
      <c r="C902" t="s">
        <v>130</v>
      </c>
      <c r="D902" s="2">
        <v>25</v>
      </c>
      <c r="E902" s="2" t="s">
        <v>1259</v>
      </c>
      <c r="F902" t="s">
        <v>10</v>
      </c>
      <c r="G902" t="s">
        <v>27</v>
      </c>
      <c r="H902" t="s">
        <v>1156</v>
      </c>
      <c r="I902" s="3">
        <v>43845</v>
      </c>
      <c r="J902" t="s">
        <v>21</v>
      </c>
      <c r="K902">
        <v>200</v>
      </c>
      <c r="L902" t="str">
        <f>_xlfn.XLOOKUP(healthcare_messy_data5[[#This Row],[Patient Id]],cleaned_medical!A902:A1901, cleaned_medical!B902:B1901)</f>
        <v>Physiotherapy</v>
      </c>
      <c r="M902" s="3">
        <f>_xlfn.XLOOKUP(healthcare_messy_data5[[#This Row],[Patient Id]],cleaned_medical!A902:A1901,cleaned_medical!C902:C1901)</f>
        <v>43845</v>
      </c>
      <c r="N902" t="str">
        <f>_xlfn.XLOOKUP(healthcare_messy_data5[[#This Row],[Patient Id]],cleaned_medical!A902:A1901, cleaned_medical!D902:D1901)</f>
        <v>Dr. Smith</v>
      </c>
      <c r="O902" s="7">
        <f>_xlfn.XLOOKUP(healthcare_messy_data5[[#This Row],[Patient Id]], cleaned_medical!A902:A1901, cleaned_medical!E902:E1901)</f>
        <v>18.41</v>
      </c>
      <c r="P902" t="s">
        <v>1193</v>
      </c>
      <c r="Q902" s="3">
        <v>43845</v>
      </c>
      <c r="R902" s="7">
        <v>104.65</v>
      </c>
      <c r="S902" t="s">
        <v>1195</v>
      </c>
      <c r="T902" s="5" t="s">
        <v>1200</v>
      </c>
    </row>
    <row r="903" spans="2:20" x14ac:dyDescent="0.3">
      <c r="B903" t="s">
        <v>1054</v>
      </c>
      <c r="C903" t="s">
        <v>9</v>
      </c>
      <c r="D903" s="2">
        <v>46</v>
      </c>
      <c r="E903" s="2" t="s">
        <v>1260</v>
      </c>
      <c r="F903" t="s">
        <v>15</v>
      </c>
      <c r="G903" t="s">
        <v>20</v>
      </c>
      <c r="H903" t="s">
        <v>1156</v>
      </c>
      <c r="I903" s="3">
        <v>43800</v>
      </c>
      <c r="J903" t="s">
        <v>17</v>
      </c>
      <c r="K903">
        <v>146</v>
      </c>
      <c r="L903" t="str">
        <f>_xlfn.XLOOKUP(healthcare_messy_data5[[#This Row],[Patient Id]],cleaned_medical!A903:A1902, cleaned_medical!B903:B1902)</f>
        <v>Medication</v>
      </c>
      <c r="M903" s="3">
        <f>_xlfn.XLOOKUP(healthcare_messy_data5[[#This Row],[Patient Id]],cleaned_medical!A903:A1902,cleaned_medical!C903:C1902)</f>
        <v>43800</v>
      </c>
      <c r="N903" t="str">
        <f>_xlfn.XLOOKUP(healthcare_messy_data5[[#This Row],[Patient Id]],cleaned_medical!A903:A1902, cleaned_medical!D903:D1902)</f>
        <v>Dr. Smith</v>
      </c>
      <c r="O903" s="7">
        <f>_xlfn.XLOOKUP(healthcare_messy_data5[[#This Row],[Patient Id]], cleaned_medical!A903:A1902, cleaned_medical!E903:E1902)</f>
        <v>151.18</v>
      </c>
      <c r="P903" t="s">
        <v>1167</v>
      </c>
      <c r="Q903" s="3">
        <v>43800</v>
      </c>
      <c r="R903" s="7">
        <v>484.01</v>
      </c>
      <c r="S903" t="s">
        <v>1197</v>
      </c>
      <c r="T903" s="5" t="s">
        <v>1194</v>
      </c>
    </row>
    <row r="904" spans="2:20" x14ac:dyDescent="0.3">
      <c r="B904" t="s">
        <v>1055</v>
      </c>
      <c r="C904" t="s">
        <v>124</v>
      </c>
      <c r="D904" s="2">
        <v>46</v>
      </c>
      <c r="E904" s="2" t="s">
        <v>1260</v>
      </c>
      <c r="F904" t="s">
        <v>15</v>
      </c>
      <c r="G904" t="s">
        <v>16</v>
      </c>
      <c r="H904" t="s">
        <v>1154</v>
      </c>
      <c r="I904" s="3">
        <v>43881</v>
      </c>
      <c r="J904" t="s">
        <v>12</v>
      </c>
      <c r="K904">
        <v>146</v>
      </c>
      <c r="L904" t="str">
        <f>_xlfn.XLOOKUP(healthcare_messy_data5[[#This Row],[Patient Id]],cleaned_medical!A904:A1903, cleaned_medical!B904:B1903)</f>
        <v>Surgery</v>
      </c>
      <c r="M904" s="3">
        <f>_xlfn.XLOOKUP(healthcare_messy_data5[[#This Row],[Patient Id]],cleaned_medical!A904:A1903,cleaned_medical!C904:C1903)</f>
        <v>43881</v>
      </c>
      <c r="N904" t="str">
        <f>_xlfn.XLOOKUP(healthcare_messy_data5[[#This Row],[Patient Id]],cleaned_medical!A904:A1903, cleaned_medical!D904:D1903)</f>
        <v>Dr. Williams</v>
      </c>
      <c r="O904" s="7">
        <f>_xlfn.XLOOKUP(healthcare_messy_data5[[#This Row],[Patient Id]], cleaned_medical!A904:A1903, cleaned_medical!E904:E1903)</f>
        <v>122.36</v>
      </c>
      <c r="P904" t="s">
        <v>1196</v>
      </c>
      <c r="Q904" s="3">
        <v>43881</v>
      </c>
      <c r="R904" s="7">
        <v>273.38</v>
      </c>
      <c r="S904" t="s">
        <v>1192</v>
      </c>
      <c r="T904" s="5" t="s">
        <v>1194</v>
      </c>
    </row>
    <row r="905" spans="2:20" x14ac:dyDescent="0.3">
      <c r="B905" t="s">
        <v>1056</v>
      </c>
      <c r="C905" t="s">
        <v>303</v>
      </c>
      <c r="D905" s="2">
        <v>60</v>
      </c>
      <c r="E905" s="2" t="s">
        <v>1262</v>
      </c>
      <c r="F905" t="s">
        <v>15</v>
      </c>
      <c r="G905" t="s">
        <v>11</v>
      </c>
      <c r="H905" t="s">
        <v>1272</v>
      </c>
      <c r="I905" s="3">
        <v>43549</v>
      </c>
      <c r="J905" t="s">
        <v>21</v>
      </c>
      <c r="K905">
        <v>200</v>
      </c>
      <c r="L905" t="str">
        <f>_xlfn.XLOOKUP(healthcare_messy_data5[[#This Row],[Patient Id]],cleaned_medical!A905:A1904, cleaned_medical!B905:B1904)</f>
        <v>Surgery</v>
      </c>
      <c r="M905" s="3">
        <f>_xlfn.XLOOKUP(healthcare_messy_data5[[#This Row],[Patient Id]],cleaned_medical!A905:A1904,cleaned_medical!C905:C1904)</f>
        <v>43549</v>
      </c>
      <c r="N905" t="str">
        <f>_xlfn.XLOOKUP(healthcare_messy_data5[[#This Row],[Patient Id]],cleaned_medical!A905:A1904, cleaned_medical!D905:D1904)</f>
        <v>Dr. Patel</v>
      </c>
      <c r="O905" s="7">
        <f>_xlfn.XLOOKUP(healthcare_messy_data5[[#This Row],[Patient Id]], cleaned_medical!A905:A1904, cleaned_medical!E905:E1904)</f>
        <v>145.59</v>
      </c>
      <c r="P905" t="s">
        <v>1193</v>
      </c>
      <c r="Q905" s="3">
        <v>43549</v>
      </c>
      <c r="R905" s="7">
        <v>64.39</v>
      </c>
      <c r="S905" t="s">
        <v>1197</v>
      </c>
      <c r="T905" s="5" t="s">
        <v>1199</v>
      </c>
    </row>
    <row r="906" spans="2:20" x14ac:dyDescent="0.3">
      <c r="B906" t="s">
        <v>1057</v>
      </c>
      <c r="C906" t="s">
        <v>124</v>
      </c>
      <c r="D906" s="2">
        <v>35</v>
      </c>
      <c r="E906" s="2" t="s">
        <v>1261</v>
      </c>
      <c r="F906" t="s">
        <v>15</v>
      </c>
      <c r="G906" t="s">
        <v>27</v>
      </c>
      <c r="H906" t="s">
        <v>1156</v>
      </c>
      <c r="I906" s="3">
        <v>43881</v>
      </c>
      <c r="J906" t="s">
        <v>21</v>
      </c>
      <c r="K906">
        <v>146</v>
      </c>
      <c r="L906" t="str">
        <f>_xlfn.XLOOKUP(healthcare_messy_data5[[#This Row],[Patient Id]],cleaned_medical!A906:A1905, cleaned_medical!B906:B1905)</f>
        <v>Dietary Changes</v>
      </c>
      <c r="M906" s="3">
        <f>_xlfn.XLOOKUP(healthcare_messy_data5[[#This Row],[Patient Id]],cleaned_medical!A906:A1905,cleaned_medical!C906:C1905)</f>
        <v>43881</v>
      </c>
      <c r="N906" t="str">
        <f>_xlfn.XLOOKUP(healthcare_messy_data5[[#This Row],[Patient Id]],cleaned_medical!A906:A1905, cleaned_medical!D906:D1905)</f>
        <v>Dr. Smith</v>
      </c>
      <c r="O906" s="7">
        <f>_xlfn.XLOOKUP(healthcare_messy_data5[[#This Row],[Patient Id]], cleaned_medical!A906:A1905, cleaned_medical!E906:E1905)</f>
        <v>77.400000000000006</v>
      </c>
      <c r="P906" t="s">
        <v>1193</v>
      </c>
      <c r="Q906" s="3">
        <v>43881</v>
      </c>
      <c r="R906" s="7">
        <v>273.17</v>
      </c>
      <c r="S906" t="s">
        <v>1192</v>
      </c>
      <c r="T906" s="5" t="s">
        <v>1199</v>
      </c>
    </row>
    <row r="907" spans="2:20" x14ac:dyDescent="0.3">
      <c r="B907" t="s">
        <v>1058</v>
      </c>
      <c r="C907" t="s">
        <v>122</v>
      </c>
      <c r="D907" s="2">
        <v>40</v>
      </c>
      <c r="E907" s="2" t="s">
        <v>1260</v>
      </c>
      <c r="F907" t="s">
        <v>15</v>
      </c>
      <c r="G907" t="s">
        <v>11</v>
      </c>
      <c r="H907" t="s">
        <v>1272</v>
      </c>
      <c r="I907" s="3">
        <v>43549</v>
      </c>
      <c r="J907" t="s">
        <v>1153</v>
      </c>
      <c r="K907">
        <v>220</v>
      </c>
      <c r="L907" t="str">
        <f>_xlfn.XLOOKUP(healthcare_messy_data5[[#This Row],[Patient Id]],cleaned_medical!A907:A1906, cleaned_medical!B907:B1906)</f>
        <v>Counseling</v>
      </c>
      <c r="M907" s="3">
        <f>_xlfn.XLOOKUP(healthcare_messy_data5[[#This Row],[Patient Id]],cleaned_medical!A907:A1906,cleaned_medical!C907:C1906)</f>
        <v>43549</v>
      </c>
      <c r="N907" t="str">
        <f>_xlfn.XLOOKUP(healthcare_messy_data5[[#This Row],[Patient Id]],cleaned_medical!A907:A1906, cleaned_medical!D907:D1906)</f>
        <v>Dr. Brown</v>
      </c>
      <c r="O907" s="7">
        <f>_xlfn.XLOOKUP(healthcare_messy_data5[[#This Row],[Patient Id]], cleaned_medical!A907:A1906, cleaned_medical!E907:E1906)</f>
        <v>144.33000000000001</v>
      </c>
      <c r="P907" t="s">
        <v>1202</v>
      </c>
      <c r="Q907" s="3">
        <v>43549</v>
      </c>
      <c r="R907" s="7">
        <v>86.74</v>
      </c>
      <c r="S907" t="s">
        <v>1197</v>
      </c>
      <c r="T907" s="5" t="s">
        <v>1200</v>
      </c>
    </row>
    <row r="908" spans="2:20" x14ac:dyDescent="0.3">
      <c r="B908" t="s">
        <v>1059</v>
      </c>
      <c r="C908" t="s">
        <v>134</v>
      </c>
      <c r="D908" s="2">
        <v>35</v>
      </c>
      <c r="E908" s="2" t="s">
        <v>1261</v>
      </c>
      <c r="F908" t="s">
        <v>15</v>
      </c>
      <c r="G908" t="s">
        <v>16</v>
      </c>
      <c r="H908" t="s">
        <v>1156</v>
      </c>
      <c r="I908" s="3">
        <v>43800</v>
      </c>
      <c r="J908" t="s">
        <v>21</v>
      </c>
      <c r="K908">
        <v>146</v>
      </c>
      <c r="L908" t="str">
        <f>_xlfn.XLOOKUP(healthcare_messy_data5[[#This Row],[Patient Id]],cleaned_medical!A908:A1907, cleaned_medical!B908:B1907)</f>
        <v>Lifestyle Modification</v>
      </c>
      <c r="M908" s="3">
        <f>_xlfn.XLOOKUP(healthcare_messy_data5[[#This Row],[Patient Id]],cleaned_medical!A908:A1907,cleaned_medical!C908:C1907)</f>
        <v>43800</v>
      </c>
      <c r="N908" t="str">
        <f>_xlfn.XLOOKUP(healthcare_messy_data5[[#This Row],[Patient Id]],cleaned_medical!A908:A1907, cleaned_medical!D908:D1907)</f>
        <v>Dr. Williams</v>
      </c>
      <c r="O908" s="7">
        <f>_xlfn.XLOOKUP(healthcare_messy_data5[[#This Row],[Patient Id]], cleaned_medical!A908:A1907, cleaned_medical!E908:E1907)</f>
        <v>98.19</v>
      </c>
      <c r="P908" t="s">
        <v>1193</v>
      </c>
      <c r="Q908" s="3">
        <v>43800</v>
      </c>
      <c r="R908" s="7">
        <v>192.41</v>
      </c>
      <c r="S908" t="s">
        <v>1192</v>
      </c>
      <c r="T908" s="5" t="s">
        <v>1200</v>
      </c>
    </row>
    <row r="909" spans="2:20" x14ac:dyDescent="0.3">
      <c r="B909" t="s">
        <v>1060</v>
      </c>
      <c r="C909" t="s">
        <v>303</v>
      </c>
      <c r="D909" s="2">
        <v>70</v>
      </c>
      <c r="E909" s="2" t="s">
        <v>1262</v>
      </c>
      <c r="F909" t="s">
        <v>15</v>
      </c>
      <c r="G909" t="s">
        <v>16</v>
      </c>
      <c r="H909" t="s">
        <v>1272</v>
      </c>
      <c r="I909" s="3">
        <v>43195</v>
      </c>
      <c r="J909" t="s">
        <v>12</v>
      </c>
      <c r="K909">
        <v>160</v>
      </c>
      <c r="L909" t="str">
        <f>_xlfn.XLOOKUP(healthcare_messy_data5[[#This Row],[Patient Id]],cleaned_medical!A909:A1908, cleaned_medical!B909:B1908)</f>
        <v>Medication</v>
      </c>
      <c r="M909" s="3">
        <f>_xlfn.XLOOKUP(healthcare_messy_data5[[#This Row],[Patient Id]],cleaned_medical!A909:A1908,cleaned_medical!C909:C1908)</f>
        <v>43195</v>
      </c>
      <c r="N909" t="str">
        <f>_xlfn.XLOOKUP(healthcare_messy_data5[[#This Row],[Patient Id]],cleaned_medical!A909:A1908, cleaned_medical!D909:D1908)</f>
        <v>Dr. Johnson</v>
      </c>
      <c r="O909" s="7">
        <f>_xlfn.XLOOKUP(healthcare_messy_data5[[#This Row],[Patient Id]], cleaned_medical!A909:A1908, cleaned_medical!E909:E1908)</f>
        <v>184.49</v>
      </c>
      <c r="P909" t="s">
        <v>1198</v>
      </c>
      <c r="Q909" s="3">
        <v>43195</v>
      </c>
      <c r="R909" s="7">
        <v>60.38</v>
      </c>
      <c r="S909" t="s">
        <v>1195</v>
      </c>
      <c r="T909" s="5" t="s">
        <v>1194</v>
      </c>
    </row>
    <row r="910" spans="2:20" x14ac:dyDescent="0.3">
      <c r="B910" t="s">
        <v>1061</v>
      </c>
      <c r="C910" t="s">
        <v>130</v>
      </c>
      <c r="D910" s="2">
        <v>70</v>
      </c>
      <c r="E910" s="2" t="s">
        <v>1262</v>
      </c>
      <c r="F910" t="s">
        <v>15</v>
      </c>
      <c r="G910" t="s">
        <v>1272</v>
      </c>
      <c r="H910" t="s">
        <v>1157</v>
      </c>
      <c r="I910" s="3">
        <v>43195</v>
      </c>
      <c r="J910" t="s">
        <v>40</v>
      </c>
      <c r="K910">
        <v>220</v>
      </c>
      <c r="L910" t="str">
        <f>_xlfn.XLOOKUP(healthcare_messy_data5[[#This Row],[Patient Id]],cleaned_medical!A910:A1909, cleaned_medical!B910:B1909)</f>
        <v>Counseling</v>
      </c>
      <c r="M910" s="3">
        <f>_xlfn.XLOOKUP(healthcare_messy_data5[[#This Row],[Patient Id]],cleaned_medical!A910:A1909,cleaned_medical!C910:C1909)</f>
        <v>43195</v>
      </c>
      <c r="N910" t="str">
        <f>_xlfn.XLOOKUP(healthcare_messy_data5[[#This Row],[Patient Id]],cleaned_medical!A910:A1909, cleaned_medical!D910:D1909)</f>
        <v>Dr. Smith</v>
      </c>
      <c r="O910" s="7">
        <f>_xlfn.XLOOKUP(healthcare_messy_data5[[#This Row],[Patient Id]], cleaned_medical!A910:A1909, cleaned_medical!E910:E1909)</f>
        <v>131.16</v>
      </c>
      <c r="P910" t="s">
        <v>1196</v>
      </c>
      <c r="Q910" s="3">
        <v>43195</v>
      </c>
      <c r="R910" s="7">
        <v>216.73</v>
      </c>
      <c r="S910" t="s">
        <v>1197</v>
      </c>
      <c r="T910" s="5" t="s">
        <v>1194</v>
      </c>
    </row>
    <row r="911" spans="2:20" x14ac:dyDescent="0.3">
      <c r="B911" t="s">
        <v>1062</v>
      </c>
      <c r="C911" t="s">
        <v>130</v>
      </c>
      <c r="D911" s="2">
        <v>40</v>
      </c>
      <c r="E911" s="2" t="s">
        <v>1260</v>
      </c>
      <c r="F911" t="s">
        <v>15</v>
      </c>
      <c r="G911" t="s">
        <v>16</v>
      </c>
      <c r="H911" t="s">
        <v>1272</v>
      </c>
      <c r="I911" s="3">
        <v>43549</v>
      </c>
      <c r="J911" t="s">
        <v>40</v>
      </c>
      <c r="K911">
        <v>180</v>
      </c>
      <c r="L911" t="str">
        <f>_xlfn.XLOOKUP(healthcare_messy_data5[[#This Row],[Patient Id]],cleaned_medical!A911:A1910, cleaned_medical!B911:B1910)</f>
        <v>Dietary Changes</v>
      </c>
      <c r="M911" s="3">
        <f>_xlfn.XLOOKUP(healthcare_messy_data5[[#This Row],[Patient Id]],cleaned_medical!A911:A1910,cleaned_medical!C911:C1910)</f>
        <v>43549</v>
      </c>
      <c r="N911" t="str">
        <f>_xlfn.XLOOKUP(healthcare_messy_data5[[#This Row],[Patient Id]],cleaned_medical!A911:A1910, cleaned_medical!D911:D1910)</f>
        <v>Dr. Johnson</v>
      </c>
      <c r="O911" s="7">
        <f>_xlfn.XLOOKUP(healthcare_messy_data5[[#This Row],[Patient Id]], cleaned_medical!A911:A1910, cleaned_medical!E911:E1910)</f>
        <v>199.07</v>
      </c>
      <c r="P911" t="s">
        <v>1202</v>
      </c>
      <c r="Q911" s="3">
        <v>43549</v>
      </c>
      <c r="R911" s="7">
        <v>106.56</v>
      </c>
      <c r="S911" t="s">
        <v>1197</v>
      </c>
      <c r="T911" s="5" t="s">
        <v>1191</v>
      </c>
    </row>
    <row r="912" spans="2:20" x14ac:dyDescent="0.3">
      <c r="B912" t="s">
        <v>1063</v>
      </c>
      <c r="C912" t="s">
        <v>9</v>
      </c>
      <c r="D912" s="2">
        <v>60</v>
      </c>
      <c r="E912" s="2" t="s">
        <v>1262</v>
      </c>
      <c r="F912" t="s">
        <v>10</v>
      </c>
      <c r="G912" t="s">
        <v>11</v>
      </c>
      <c r="H912" t="s">
        <v>1272</v>
      </c>
      <c r="I912" s="3">
        <v>43195</v>
      </c>
      <c r="J912" t="s">
        <v>40</v>
      </c>
      <c r="K912">
        <v>146</v>
      </c>
      <c r="L912" t="str">
        <f>_xlfn.XLOOKUP(healthcare_messy_data5[[#This Row],[Patient Id]],cleaned_medical!A912:A1911, cleaned_medical!B912:B1911)</f>
        <v>Counseling</v>
      </c>
      <c r="M912" s="3">
        <f>_xlfn.XLOOKUP(healthcare_messy_data5[[#This Row],[Patient Id]],cleaned_medical!A912:A1911,cleaned_medical!C912:C1911)</f>
        <v>43195</v>
      </c>
      <c r="N912" t="str">
        <f>_xlfn.XLOOKUP(healthcare_messy_data5[[#This Row],[Patient Id]],cleaned_medical!A912:A1911, cleaned_medical!D912:D1911)</f>
        <v>Dr. Brown</v>
      </c>
      <c r="O912" s="7">
        <f>_xlfn.XLOOKUP(healthcare_messy_data5[[#This Row],[Patient Id]], cleaned_medical!A912:A1911, cleaned_medical!E912:E1911)</f>
        <v>58.7</v>
      </c>
      <c r="P912" t="s">
        <v>1198</v>
      </c>
      <c r="Q912" s="3">
        <v>43195</v>
      </c>
      <c r="R912" s="7">
        <v>68.06</v>
      </c>
      <c r="S912" t="s">
        <v>1195</v>
      </c>
      <c r="T912" s="5" t="s">
        <v>1199</v>
      </c>
    </row>
    <row r="913" spans="2:20" x14ac:dyDescent="0.3">
      <c r="B913" t="s">
        <v>1064</v>
      </c>
      <c r="C913" t="s">
        <v>122</v>
      </c>
      <c r="D913" s="2">
        <v>40</v>
      </c>
      <c r="E913" s="2" t="s">
        <v>1260</v>
      </c>
      <c r="F913" t="s">
        <v>15</v>
      </c>
      <c r="G913" t="s">
        <v>20</v>
      </c>
      <c r="H913" t="s">
        <v>1154</v>
      </c>
      <c r="I913" s="3">
        <v>43800</v>
      </c>
      <c r="J913" t="s">
        <v>40</v>
      </c>
      <c r="K913">
        <v>146</v>
      </c>
      <c r="L913" t="str">
        <f>_xlfn.XLOOKUP(healthcare_messy_data5[[#This Row],[Patient Id]],cleaned_medical!A913:A1912, cleaned_medical!B913:B1912)</f>
        <v>Medication</v>
      </c>
      <c r="M913" s="3">
        <f>_xlfn.XLOOKUP(healthcare_messy_data5[[#This Row],[Patient Id]],cleaned_medical!A913:A1912,cleaned_medical!C913:C1912)</f>
        <v>43800</v>
      </c>
      <c r="N913" t="str">
        <f>_xlfn.XLOOKUP(healthcare_messy_data5[[#This Row],[Patient Id]],cleaned_medical!A913:A1912, cleaned_medical!D913:D1912)</f>
        <v>Dr. Brown</v>
      </c>
      <c r="O913" s="7">
        <f>_xlfn.XLOOKUP(healthcare_messy_data5[[#This Row],[Patient Id]], cleaned_medical!A913:A1912, cleaned_medical!E913:E1912)</f>
        <v>89.44</v>
      </c>
      <c r="P913" t="s">
        <v>1201</v>
      </c>
      <c r="Q913" s="3">
        <v>43800</v>
      </c>
      <c r="R913" s="7">
        <v>340.48</v>
      </c>
      <c r="S913" t="s">
        <v>1197</v>
      </c>
      <c r="T913" s="5" t="s">
        <v>1199</v>
      </c>
    </row>
    <row r="914" spans="2:20" x14ac:dyDescent="0.3">
      <c r="B914" t="s">
        <v>1065</v>
      </c>
      <c r="C914" t="s">
        <v>132</v>
      </c>
      <c r="D914" s="2">
        <v>46</v>
      </c>
      <c r="E914" s="2" t="s">
        <v>1260</v>
      </c>
      <c r="F914" t="s">
        <v>10</v>
      </c>
      <c r="G914" t="s">
        <v>20</v>
      </c>
      <c r="H914" t="s">
        <v>1157</v>
      </c>
      <c r="I914" s="3">
        <v>43195</v>
      </c>
      <c r="J914" t="s">
        <v>1153</v>
      </c>
      <c r="K914">
        <v>160</v>
      </c>
      <c r="L914" t="str">
        <f>_xlfn.XLOOKUP(healthcare_messy_data5[[#This Row],[Patient Id]],cleaned_medical!A914:A1913, cleaned_medical!B914:B1913)</f>
        <v>Surgery</v>
      </c>
      <c r="M914" s="3">
        <f>_xlfn.XLOOKUP(healthcare_messy_data5[[#This Row],[Patient Id]],cleaned_medical!A914:A1913,cleaned_medical!C914:C1913)</f>
        <v>43195</v>
      </c>
      <c r="N914" t="str">
        <f>_xlfn.XLOOKUP(healthcare_messy_data5[[#This Row],[Patient Id]],cleaned_medical!A914:A1913, cleaned_medical!D914:D1913)</f>
        <v>Dr. Johnson</v>
      </c>
      <c r="O914" s="7">
        <f>_xlfn.XLOOKUP(healthcare_messy_data5[[#This Row],[Patient Id]], cleaned_medical!A914:A1913, cleaned_medical!E914:E1913)</f>
        <v>45.09</v>
      </c>
      <c r="P914" t="s">
        <v>1167</v>
      </c>
      <c r="Q914" s="3">
        <v>43195</v>
      </c>
      <c r="R914" s="7">
        <v>491.35</v>
      </c>
      <c r="S914" t="s">
        <v>1197</v>
      </c>
      <c r="T914" s="5" t="s">
        <v>1199</v>
      </c>
    </row>
    <row r="915" spans="2:20" x14ac:dyDescent="0.3">
      <c r="B915" t="s">
        <v>1066</v>
      </c>
      <c r="C915" t="s">
        <v>122</v>
      </c>
      <c r="D915" s="2">
        <v>70</v>
      </c>
      <c r="E915" s="2" t="s">
        <v>1262</v>
      </c>
      <c r="F915" t="s">
        <v>15</v>
      </c>
      <c r="G915" t="s">
        <v>1272</v>
      </c>
      <c r="H915" t="s">
        <v>1155</v>
      </c>
      <c r="I915" s="3">
        <v>43800</v>
      </c>
      <c r="J915" t="s">
        <v>21</v>
      </c>
      <c r="K915">
        <v>160</v>
      </c>
      <c r="L915" t="str">
        <f>_xlfn.XLOOKUP(healthcare_messy_data5[[#This Row],[Patient Id]],cleaned_medical!A915:A1914, cleaned_medical!B915:B1914)</f>
        <v>Lifestyle Modification</v>
      </c>
      <c r="M915" s="3">
        <f>_xlfn.XLOOKUP(healthcare_messy_data5[[#This Row],[Patient Id]],cleaned_medical!A915:A1914,cleaned_medical!C915:C1914)</f>
        <v>43800</v>
      </c>
      <c r="N915" t="str">
        <f>_xlfn.XLOOKUP(healthcare_messy_data5[[#This Row],[Patient Id]],cleaned_medical!A915:A1914, cleaned_medical!D915:D1914)</f>
        <v>Dr. Lee</v>
      </c>
      <c r="O915" s="7">
        <f>_xlfn.XLOOKUP(healthcare_messy_data5[[#This Row],[Patient Id]], cleaned_medical!A915:A1914, cleaned_medical!E915:E1914)</f>
        <v>23.87</v>
      </c>
      <c r="P915" t="s">
        <v>1193</v>
      </c>
      <c r="Q915" s="3">
        <v>43800</v>
      </c>
      <c r="R915" s="7">
        <v>341.42</v>
      </c>
      <c r="S915" t="s">
        <v>1195</v>
      </c>
      <c r="T915" s="5" t="s">
        <v>1194</v>
      </c>
    </row>
    <row r="916" spans="2:20" x14ac:dyDescent="0.3">
      <c r="B916" t="s">
        <v>1067</v>
      </c>
      <c r="C916" t="s">
        <v>134</v>
      </c>
      <c r="D916" s="2">
        <v>25</v>
      </c>
      <c r="E916" s="2" t="s">
        <v>1259</v>
      </c>
      <c r="F916" t="s">
        <v>15</v>
      </c>
      <c r="G916" t="s">
        <v>11</v>
      </c>
      <c r="H916" t="s">
        <v>1154</v>
      </c>
      <c r="I916" s="3">
        <v>43881</v>
      </c>
      <c r="J916" t="s">
        <v>40</v>
      </c>
      <c r="K916">
        <v>200</v>
      </c>
      <c r="L916" t="str">
        <f>_xlfn.XLOOKUP(healthcare_messy_data5[[#This Row],[Patient Id]],cleaned_medical!A916:A1915, cleaned_medical!B916:B1915)</f>
        <v>Lifestyle Modification</v>
      </c>
      <c r="M916" s="3">
        <f>_xlfn.XLOOKUP(healthcare_messy_data5[[#This Row],[Patient Id]],cleaned_medical!A916:A1915,cleaned_medical!C916:C1915)</f>
        <v>43881</v>
      </c>
      <c r="N916" t="str">
        <f>_xlfn.XLOOKUP(healthcare_messy_data5[[#This Row],[Patient Id]],cleaned_medical!A916:A1915, cleaned_medical!D916:D1915)</f>
        <v>Dr. Johnson</v>
      </c>
      <c r="O916" s="7">
        <f>_xlfn.XLOOKUP(healthcare_messy_data5[[#This Row],[Patient Id]], cleaned_medical!A916:A1915, cleaned_medical!E916:E1915)</f>
        <v>161.78</v>
      </c>
      <c r="P916" t="s">
        <v>1198</v>
      </c>
      <c r="Q916" s="3">
        <v>43881</v>
      </c>
      <c r="R916" s="7">
        <v>337.62</v>
      </c>
      <c r="S916" t="s">
        <v>1197</v>
      </c>
      <c r="T916" s="5" t="s">
        <v>1194</v>
      </c>
    </row>
    <row r="917" spans="2:20" x14ac:dyDescent="0.3">
      <c r="B917" t="s">
        <v>1068</v>
      </c>
      <c r="C917" t="s">
        <v>124</v>
      </c>
      <c r="D917" s="2">
        <v>25</v>
      </c>
      <c r="E917" s="2" t="s">
        <v>1259</v>
      </c>
      <c r="F917" t="s">
        <v>15</v>
      </c>
      <c r="G917" t="s">
        <v>11</v>
      </c>
      <c r="H917" t="s">
        <v>1155</v>
      </c>
      <c r="I917" s="3">
        <v>43800</v>
      </c>
      <c r="J917" t="s">
        <v>17</v>
      </c>
      <c r="K917">
        <v>200</v>
      </c>
      <c r="L917" t="str">
        <f>_xlfn.XLOOKUP(healthcare_messy_data5[[#This Row],[Patient Id]],cleaned_medical!A917:A1916, cleaned_medical!B917:B1916)</f>
        <v>Medication</v>
      </c>
      <c r="M917" s="3">
        <f>_xlfn.XLOOKUP(healthcare_messy_data5[[#This Row],[Patient Id]],cleaned_medical!A917:A1916,cleaned_medical!C917:C1916)</f>
        <v>43800</v>
      </c>
      <c r="N917" t="str">
        <f>_xlfn.XLOOKUP(healthcare_messy_data5[[#This Row],[Patient Id]],cleaned_medical!A917:A1916, cleaned_medical!D917:D1916)</f>
        <v>Dr. Smith</v>
      </c>
      <c r="O917" s="7">
        <f>_xlfn.XLOOKUP(healthcare_messy_data5[[#This Row],[Patient Id]], cleaned_medical!A917:A1916, cleaned_medical!E917:E1916)</f>
        <v>79.31</v>
      </c>
      <c r="P917" t="s">
        <v>1193</v>
      </c>
      <c r="Q917" s="3">
        <v>43800</v>
      </c>
      <c r="R917" s="7">
        <v>455.41</v>
      </c>
      <c r="S917" t="s">
        <v>1192</v>
      </c>
      <c r="T917" s="5" t="s">
        <v>1194</v>
      </c>
    </row>
    <row r="918" spans="2:20" x14ac:dyDescent="0.3">
      <c r="B918" t="s">
        <v>1069</v>
      </c>
      <c r="C918" t="s">
        <v>130</v>
      </c>
      <c r="D918" s="2">
        <v>60</v>
      </c>
      <c r="E918" s="2" t="s">
        <v>1262</v>
      </c>
      <c r="F918" t="s">
        <v>15</v>
      </c>
      <c r="G918" t="s">
        <v>16</v>
      </c>
      <c r="H918" t="s">
        <v>1156</v>
      </c>
      <c r="I918" s="3">
        <v>43845</v>
      </c>
      <c r="J918" t="s">
        <v>40</v>
      </c>
      <c r="K918">
        <v>200</v>
      </c>
      <c r="L918" t="str">
        <f>_xlfn.XLOOKUP(healthcare_messy_data5[[#This Row],[Patient Id]],cleaned_medical!A918:A1917, cleaned_medical!B918:B1917)</f>
        <v>Lifestyle Modification</v>
      </c>
      <c r="M918" s="3">
        <f>_xlfn.XLOOKUP(healthcare_messy_data5[[#This Row],[Patient Id]],cleaned_medical!A918:A1917,cleaned_medical!C918:C1917)</f>
        <v>43845</v>
      </c>
      <c r="N918" t="str">
        <f>_xlfn.XLOOKUP(healthcare_messy_data5[[#This Row],[Patient Id]],cleaned_medical!A918:A1917, cleaned_medical!D918:D1917)</f>
        <v>Dr. Williams</v>
      </c>
      <c r="O918" s="7">
        <f>_xlfn.XLOOKUP(healthcare_messy_data5[[#This Row],[Patient Id]], cleaned_medical!A918:A1917, cleaned_medical!E918:E1917)</f>
        <v>44.48</v>
      </c>
      <c r="P918" t="s">
        <v>1167</v>
      </c>
      <c r="Q918" s="3">
        <v>43845</v>
      </c>
      <c r="R918" s="7">
        <v>204.05</v>
      </c>
      <c r="S918" t="s">
        <v>1192</v>
      </c>
      <c r="T918" s="5" t="s">
        <v>1200</v>
      </c>
    </row>
    <row r="919" spans="2:20" x14ac:dyDescent="0.3">
      <c r="B919" t="s">
        <v>1070</v>
      </c>
      <c r="C919" t="s">
        <v>124</v>
      </c>
      <c r="D919" s="2">
        <v>46</v>
      </c>
      <c r="E919" s="2" t="s">
        <v>1260</v>
      </c>
      <c r="F919" t="s">
        <v>15</v>
      </c>
      <c r="G919" t="s">
        <v>11</v>
      </c>
      <c r="H919" t="s">
        <v>1155</v>
      </c>
      <c r="I919" s="3">
        <v>43845</v>
      </c>
      <c r="J919" t="s">
        <v>21</v>
      </c>
      <c r="K919">
        <v>160</v>
      </c>
      <c r="L919" t="str">
        <f>_xlfn.XLOOKUP(healthcare_messy_data5[[#This Row],[Patient Id]],cleaned_medical!A919:A1918, cleaned_medical!B919:B1918)</f>
        <v>Physiotherapy</v>
      </c>
      <c r="M919" s="3">
        <f>_xlfn.XLOOKUP(healthcare_messy_data5[[#This Row],[Patient Id]],cleaned_medical!A919:A1918,cleaned_medical!C919:C1918)</f>
        <v>43845</v>
      </c>
      <c r="N919" t="str">
        <f>_xlfn.XLOOKUP(healthcare_messy_data5[[#This Row],[Patient Id]],cleaned_medical!A919:A1918, cleaned_medical!D919:D1918)</f>
        <v>Dr. Williams</v>
      </c>
      <c r="O919" s="7">
        <f>_xlfn.XLOOKUP(healthcare_messy_data5[[#This Row],[Patient Id]], cleaned_medical!A919:A1918, cleaned_medical!E919:E1918)</f>
        <v>185.09</v>
      </c>
      <c r="P919" t="s">
        <v>1193</v>
      </c>
      <c r="Q919" s="3">
        <v>43845</v>
      </c>
      <c r="R919" s="7">
        <v>343.16</v>
      </c>
      <c r="S919" t="s">
        <v>1197</v>
      </c>
      <c r="T919" s="5" t="s">
        <v>1200</v>
      </c>
    </row>
    <row r="920" spans="2:20" x14ac:dyDescent="0.3">
      <c r="B920" t="s">
        <v>1071</v>
      </c>
      <c r="C920" t="s">
        <v>124</v>
      </c>
      <c r="D920" s="2">
        <v>35</v>
      </c>
      <c r="E920" s="2" t="s">
        <v>1261</v>
      </c>
      <c r="F920" t="s">
        <v>10</v>
      </c>
      <c r="G920" t="s">
        <v>27</v>
      </c>
      <c r="H920" t="s">
        <v>1272</v>
      </c>
      <c r="I920" s="3">
        <v>43845</v>
      </c>
      <c r="J920" t="s">
        <v>40</v>
      </c>
      <c r="K920">
        <v>200</v>
      </c>
      <c r="L920" t="str">
        <f>_xlfn.XLOOKUP(healthcare_messy_data5[[#This Row],[Patient Id]],cleaned_medical!A920:A1919, cleaned_medical!B920:B1919)</f>
        <v>Lifestyle Modification</v>
      </c>
      <c r="M920" s="3">
        <f>_xlfn.XLOOKUP(healthcare_messy_data5[[#This Row],[Patient Id]],cleaned_medical!A920:A1919,cleaned_medical!C920:C1919)</f>
        <v>43845</v>
      </c>
      <c r="N920" t="str">
        <f>_xlfn.XLOOKUP(healthcare_messy_data5[[#This Row],[Patient Id]],cleaned_medical!A920:A1919, cleaned_medical!D920:D1919)</f>
        <v>Dr. Smith</v>
      </c>
      <c r="O920" s="7">
        <f>_xlfn.XLOOKUP(healthcare_messy_data5[[#This Row],[Patient Id]], cleaned_medical!A920:A1919, cleaned_medical!E920:E1919)</f>
        <v>87.48</v>
      </c>
      <c r="P920" t="s">
        <v>1202</v>
      </c>
      <c r="Q920" s="3">
        <v>43845</v>
      </c>
      <c r="R920" s="7">
        <v>200.34</v>
      </c>
      <c r="S920" t="s">
        <v>1195</v>
      </c>
      <c r="T920" s="5" t="s">
        <v>1191</v>
      </c>
    </row>
    <row r="921" spans="2:20" x14ac:dyDescent="0.3">
      <c r="B921" t="s">
        <v>1072</v>
      </c>
      <c r="C921" t="s">
        <v>124</v>
      </c>
      <c r="D921" s="2">
        <v>46</v>
      </c>
      <c r="E921" s="2" t="s">
        <v>1260</v>
      </c>
      <c r="F921" t="s">
        <v>15</v>
      </c>
      <c r="G921" t="s">
        <v>16</v>
      </c>
      <c r="H921" t="s">
        <v>1155</v>
      </c>
      <c r="I921" s="3">
        <v>43549</v>
      </c>
      <c r="J921" t="s">
        <v>1153</v>
      </c>
      <c r="K921">
        <v>200</v>
      </c>
      <c r="L921" t="str">
        <f>_xlfn.XLOOKUP(healthcare_messy_data5[[#This Row],[Patient Id]],cleaned_medical!A921:A1920, cleaned_medical!B921:B1920)</f>
        <v>Dietary Changes</v>
      </c>
      <c r="M921" s="3">
        <f>_xlfn.XLOOKUP(healthcare_messy_data5[[#This Row],[Patient Id]],cleaned_medical!A921:A1920,cleaned_medical!C921:C1920)</f>
        <v>43549</v>
      </c>
      <c r="N921" t="str">
        <f>_xlfn.XLOOKUP(healthcare_messy_data5[[#This Row],[Patient Id]],cleaned_medical!A921:A1920, cleaned_medical!D921:D1920)</f>
        <v>Dr. Patel</v>
      </c>
      <c r="O921" s="7">
        <f>_xlfn.XLOOKUP(healthcare_messy_data5[[#This Row],[Patient Id]], cleaned_medical!A921:A1920, cleaned_medical!E921:E1920)</f>
        <v>181.18</v>
      </c>
      <c r="P921" t="s">
        <v>1196</v>
      </c>
      <c r="Q921" s="3">
        <v>43549</v>
      </c>
      <c r="R921" s="7">
        <v>472.27</v>
      </c>
      <c r="S921" t="s">
        <v>1195</v>
      </c>
      <c r="T921" s="5" t="s">
        <v>1200</v>
      </c>
    </row>
    <row r="922" spans="2:20" x14ac:dyDescent="0.3">
      <c r="B922" t="s">
        <v>1073</v>
      </c>
      <c r="C922" t="s">
        <v>130</v>
      </c>
      <c r="D922" s="2">
        <v>25</v>
      </c>
      <c r="E922" s="2" t="s">
        <v>1259</v>
      </c>
      <c r="F922" t="s">
        <v>15</v>
      </c>
      <c r="G922" t="s">
        <v>27</v>
      </c>
      <c r="H922" t="s">
        <v>1154</v>
      </c>
      <c r="I922" s="3">
        <v>43549</v>
      </c>
      <c r="J922" t="s">
        <v>12</v>
      </c>
      <c r="K922">
        <v>180</v>
      </c>
      <c r="L922" t="str">
        <f>_xlfn.XLOOKUP(healthcare_messy_data5[[#This Row],[Patient Id]],cleaned_medical!A922:A1921, cleaned_medical!B922:B1921)</f>
        <v>Insulin injections</v>
      </c>
      <c r="M922" s="3">
        <f>_xlfn.XLOOKUP(healthcare_messy_data5[[#This Row],[Patient Id]],cleaned_medical!A922:A1921,cleaned_medical!C922:C1921)</f>
        <v>43549</v>
      </c>
      <c r="N922" t="str">
        <f>_xlfn.XLOOKUP(healthcare_messy_data5[[#This Row],[Patient Id]],cleaned_medical!A922:A1921, cleaned_medical!D922:D1921)</f>
        <v>Dr. White</v>
      </c>
      <c r="O922" s="7">
        <f>_xlfn.XLOOKUP(healthcare_messy_data5[[#This Row],[Patient Id]], cleaned_medical!A922:A1921, cleaned_medical!E922:E1921)</f>
        <v>80</v>
      </c>
      <c r="P922" t="s">
        <v>1215</v>
      </c>
      <c r="Q922" s="3">
        <v>43549</v>
      </c>
      <c r="R922" s="7">
        <v>150</v>
      </c>
      <c r="S922" t="s">
        <v>1192</v>
      </c>
      <c r="T922" s="5" t="s">
        <v>1214</v>
      </c>
    </row>
    <row r="923" spans="2:20" x14ac:dyDescent="0.3">
      <c r="B923" t="s">
        <v>1074</v>
      </c>
      <c r="C923" t="s">
        <v>299</v>
      </c>
      <c r="D923" s="2">
        <v>25</v>
      </c>
      <c r="E923" s="2" t="s">
        <v>1259</v>
      </c>
      <c r="F923" t="s">
        <v>15</v>
      </c>
      <c r="G923" t="s">
        <v>1272</v>
      </c>
      <c r="H923" t="s">
        <v>1154</v>
      </c>
      <c r="I923" s="3">
        <v>43549</v>
      </c>
      <c r="J923" t="s">
        <v>12</v>
      </c>
      <c r="K923">
        <v>200</v>
      </c>
      <c r="L923" t="str">
        <f>_xlfn.XLOOKUP(healthcare_messy_data5[[#This Row],[Patient Id]],cleaned_medical!A923:A1922, cleaned_medical!B923:B1922)</f>
        <v>Physiotherapy</v>
      </c>
      <c r="M923" s="3">
        <f>_xlfn.XLOOKUP(healthcare_messy_data5[[#This Row],[Patient Id]],cleaned_medical!A923:A1922,cleaned_medical!C923:C1922)</f>
        <v>43549</v>
      </c>
      <c r="N923" t="str">
        <f>_xlfn.XLOOKUP(healthcare_messy_data5[[#This Row],[Patient Id]],cleaned_medical!A923:A1922, cleaned_medical!D923:D1922)</f>
        <v>Dr. Lee</v>
      </c>
      <c r="O923" s="7">
        <f>_xlfn.XLOOKUP(healthcare_messy_data5[[#This Row],[Patient Id]], cleaned_medical!A923:A1922, cleaned_medical!E923:E1922)</f>
        <v>188.69</v>
      </c>
      <c r="P923" t="s">
        <v>1202</v>
      </c>
      <c r="Q923" s="3">
        <v>43549</v>
      </c>
      <c r="R923" s="7">
        <v>298.57</v>
      </c>
      <c r="S923" t="s">
        <v>1197</v>
      </c>
      <c r="T923" s="5" t="s">
        <v>1199</v>
      </c>
    </row>
    <row r="924" spans="2:20" x14ac:dyDescent="0.3">
      <c r="B924" t="s">
        <v>1075</v>
      </c>
      <c r="C924" t="s">
        <v>126</v>
      </c>
      <c r="D924" s="2">
        <v>70</v>
      </c>
      <c r="E924" s="2" t="s">
        <v>1262</v>
      </c>
      <c r="F924" t="s">
        <v>15</v>
      </c>
      <c r="G924" t="s">
        <v>20</v>
      </c>
      <c r="H924" t="s">
        <v>1155</v>
      </c>
      <c r="I924" s="3">
        <v>43800</v>
      </c>
      <c r="J924" t="s">
        <v>21</v>
      </c>
      <c r="K924">
        <v>146</v>
      </c>
      <c r="L924" t="str">
        <f>_xlfn.XLOOKUP(healthcare_messy_data5[[#This Row],[Patient Id]],cleaned_medical!A924:A1923, cleaned_medical!B924:B1923)</f>
        <v>Surgery</v>
      </c>
      <c r="M924" s="3">
        <f>_xlfn.XLOOKUP(healthcare_messy_data5[[#This Row],[Patient Id]],cleaned_medical!A924:A1923,cleaned_medical!C924:C1923)</f>
        <v>43800</v>
      </c>
      <c r="N924" t="str">
        <f>_xlfn.XLOOKUP(healthcare_messy_data5[[#This Row],[Patient Id]],cleaned_medical!A924:A1923, cleaned_medical!D924:D1923)</f>
        <v>Dr. Lee</v>
      </c>
      <c r="O924" s="7">
        <f>_xlfn.XLOOKUP(healthcare_messy_data5[[#This Row],[Patient Id]], cleaned_medical!A924:A1923, cleaned_medical!E924:E1923)</f>
        <v>131.93</v>
      </c>
      <c r="P924" t="s">
        <v>1193</v>
      </c>
      <c r="Q924" s="3">
        <v>43800</v>
      </c>
      <c r="R924" s="7">
        <v>459.44</v>
      </c>
      <c r="S924" t="s">
        <v>1192</v>
      </c>
      <c r="T924" s="5" t="s">
        <v>1194</v>
      </c>
    </row>
    <row r="925" spans="2:20" x14ac:dyDescent="0.3">
      <c r="B925" t="s">
        <v>1076</v>
      </c>
      <c r="C925" t="s">
        <v>134</v>
      </c>
      <c r="D925" s="2">
        <v>46</v>
      </c>
      <c r="E925" s="2" t="s">
        <v>1260</v>
      </c>
      <c r="F925" t="s">
        <v>10</v>
      </c>
      <c r="G925" t="s">
        <v>1272</v>
      </c>
      <c r="H925" t="s">
        <v>1154</v>
      </c>
      <c r="I925" s="3">
        <v>43549</v>
      </c>
      <c r="J925" t="s">
        <v>12</v>
      </c>
      <c r="K925">
        <v>160</v>
      </c>
      <c r="L925" t="str">
        <f>_xlfn.XLOOKUP(healthcare_messy_data5[[#This Row],[Patient Id]],cleaned_medical!A925:A1924, cleaned_medical!B925:B1924)</f>
        <v>Lifestyle Modification</v>
      </c>
      <c r="M925" s="3">
        <f>_xlfn.XLOOKUP(healthcare_messy_data5[[#This Row],[Patient Id]],cleaned_medical!A925:A1924,cleaned_medical!C925:C1924)</f>
        <v>43549</v>
      </c>
      <c r="N925" t="str">
        <f>_xlfn.XLOOKUP(healthcare_messy_data5[[#This Row],[Patient Id]],cleaned_medical!A925:A1924, cleaned_medical!D925:D1924)</f>
        <v>Dr. Brown</v>
      </c>
      <c r="O925" s="7">
        <f>_xlfn.XLOOKUP(healthcare_messy_data5[[#This Row],[Patient Id]], cleaned_medical!A925:A1924, cleaned_medical!E925:E1924)</f>
        <v>113.92</v>
      </c>
      <c r="P925" t="s">
        <v>1201</v>
      </c>
      <c r="Q925" s="3">
        <v>43549</v>
      </c>
      <c r="R925" s="7">
        <v>94.09</v>
      </c>
      <c r="S925" t="s">
        <v>1195</v>
      </c>
      <c r="T925" s="5" t="s">
        <v>1194</v>
      </c>
    </row>
    <row r="926" spans="2:20" x14ac:dyDescent="0.3">
      <c r="B926" t="s">
        <v>1077</v>
      </c>
      <c r="C926" t="s">
        <v>299</v>
      </c>
      <c r="D926" s="2">
        <v>46</v>
      </c>
      <c r="E926" s="2" t="s">
        <v>1260</v>
      </c>
      <c r="F926" t="s">
        <v>10</v>
      </c>
      <c r="G926" t="s">
        <v>20</v>
      </c>
      <c r="H926" t="s">
        <v>1154</v>
      </c>
      <c r="I926" s="3">
        <v>43881</v>
      </c>
      <c r="J926" t="s">
        <v>12</v>
      </c>
      <c r="K926">
        <v>220</v>
      </c>
      <c r="L926" t="str">
        <f>_xlfn.XLOOKUP(healthcare_messy_data5[[#This Row],[Patient Id]],cleaned_medical!A926:A1925, cleaned_medical!B926:B1925)</f>
        <v>Dietary Changes</v>
      </c>
      <c r="M926" s="3">
        <f>_xlfn.XLOOKUP(healthcare_messy_data5[[#This Row],[Patient Id]],cleaned_medical!A926:A1925,cleaned_medical!C926:C1925)</f>
        <v>43881</v>
      </c>
      <c r="N926" t="str">
        <f>_xlfn.XLOOKUP(healthcare_messy_data5[[#This Row],[Patient Id]],cleaned_medical!A926:A1925, cleaned_medical!D926:D1925)</f>
        <v>Dr. Smith</v>
      </c>
      <c r="O926" s="7">
        <f>_xlfn.XLOOKUP(healthcare_messy_data5[[#This Row],[Patient Id]], cleaned_medical!A926:A1925, cleaned_medical!E926:E1925)</f>
        <v>113.36</v>
      </c>
      <c r="P926" t="s">
        <v>1201</v>
      </c>
      <c r="Q926" s="3">
        <v>43881</v>
      </c>
      <c r="R926" s="7">
        <v>480.15</v>
      </c>
      <c r="S926" t="s">
        <v>1197</v>
      </c>
      <c r="T926" s="5" t="s">
        <v>1194</v>
      </c>
    </row>
    <row r="927" spans="2:20" x14ac:dyDescent="0.3">
      <c r="B927" t="s">
        <v>1078</v>
      </c>
      <c r="C927" t="s">
        <v>134</v>
      </c>
      <c r="D927" s="2">
        <v>25</v>
      </c>
      <c r="E927" s="2" t="s">
        <v>1259</v>
      </c>
      <c r="F927" t="s">
        <v>15</v>
      </c>
      <c r="G927" t="s">
        <v>1272</v>
      </c>
      <c r="H927" t="s">
        <v>1155</v>
      </c>
      <c r="I927" s="3">
        <v>43845</v>
      </c>
      <c r="J927" t="s">
        <v>17</v>
      </c>
      <c r="K927">
        <v>180</v>
      </c>
      <c r="L927" t="str">
        <f>_xlfn.XLOOKUP(healthcare_messy_data5[[#This Row],[Patient Id]],cleaned_medical!A927:A1926, cleaned_medical!B927:B1926)</f>
        <v>Physiotherapy</v>
      </c>
      <c r="M927" s="3">
        <f>_xlfn.XLOOKUP(healthcare_messy_data5[[#This Row],[Patient Id]],cleaned_medical!A927:A1926,cleaned_medical!C927:C1926)</f>
        <v>43845</v>
      </c>
      <c r="N927" t="str">
        <f>_xlfn.XLOOKUP(healthcare_messy_data5[[#This Row],[Patient Id]],cleaned_medical!A927:A1926, cleaned_medical!D927:D1926)</f>
        <v>Dr. Brown</v>
      </c>
      <c r="O927" s="7">
        <f>_xlfn.XLOOKUP(healthcare_messy_data5[[#This Row],[Patient Id]], cleaned_medical!A927:A1926, cleaned_medical!E927:E1926)</f>
        <v>142.41</v>
      </c>
      <c r="P927" t="s">
        <v>1193</v>
      </c>
      <c r="Q927" s="3">
        <v>43845</v>
      </c>
      <c r="R927" s="7">
        <v>469.83</v>
      </c>
      <c r="S927" t="s">
        <v>1197</v>
      </c>
      <c r="T927" s="5" t="s">
        <v>1200</v>
      </c>
    </row>
    <row r="928" spans="2:20" x14ac:dyDescent="0.3">
      <c r="B928" t="s">
        <v>1079</v>
      </c>
      <c r="C928" t="s">
        <v>303</v>
      </c>
      <c r="D928" s="2">
        <v>35</v>
      </c>
      <c r="E928" s="2" t="s">
        <v>1261</v>
      </c>
      <c r="F928" t="s">
        <v>15</v>
      </c>
      <c r="G928" t="s">
        <v>11</v>
      </c>
      <c r="H928" t="s">
        <v>1157</v>
      </c>
      <c r="I928" s="3">
        <v>43800</v>
      </c>
      <c r="J928" t="s">
        <v>21</v>
      </c>
      <c r="K928">
        <v>160</v>
      </c>
      <c r="L928" t="str">
        <f>_xlfn.XLOOKUP(healthcare_messy_data5[[#This Row],[Patient Id]],cleaned_medical!A928:A1927, cleaned_medical!B928:B1927)</f>
        <v>Blood pressure medication</v>
      </c>
      <c r="M928" s="3">
        <f>_xlfn.XLOOKUP(healthcare_messy_data5[[#This Row],[Patient Id]],cleaned_medical!A928:A1927,cleaned_medical!C928:C1927)</f>
        <v>43800</v>
      </c>
      <c r="N928" t="str">
        <f>_xlfn.XLOOKUP(healthcare_messy_data5[[#This Row],[Patient Id]],cleaned_medical!A928:A1927, cleaned_medical!D928:D1927)</f>
        <v>Dr. Smith</v>
      </c>
      <c r="O928" s="7">
        <f>_xlfn.XLOOKUP(healthcare_messy_data5[[#This Row],[Patient Id]], cleaned_medical!A928:A1927, cleaned_medical!E928:E1927)</f>
        <v>96.91</v>
      </c>
      <c r="P928" t="s">
        <v>1206</v>
      </c>
      <c r="Q928" s="3">
        <v>43800</v>
      </c>
      <c r="R928" s="7">
        <v>100</v>
      </c>
      <c r="S928" t="s">
        <v>1192</v>
      </c>
      <c r="T928" s="5" t="s">
        <v>1205</v>
      </c>
    </row>
    <row r="929" spans="2:20" x14ac:dyDescent="0.3">
      <c r="B929" t="s">
        <v>1080</v>
      </c>
      <c r="C929" t="s">
        <v>122</v>
      </c>
      <c r="D929" s="2">
        <v>60</v>
      </c>
      <c r="E929" s="2" t="s">
        <v>1262</v>
      </c>
      <c r="F929" t="s">
        <v>10</v>
      </c>
      <c r="G929" t="s">
        <v>27</v>
      </c>
      <c r="H929" t="s">
        <v>1157</v>
      </c>
      <c r="I929" s="3">
        <v>43845</v>
      </c>
      <c r="J929" t="s">
        <v>21</v>
      </c>
      <c r="K929">
        <v>160</v>
      </c>
      <c r="L929" t="str">
        <f>_xlfn.XLOOKUP(healthcare_messy_data5[[#This Row],[Patient Id]],cleaned_medical!A929:A1928, cleaned_medical!B929:B1928)</f>
        <v>Counseling</v>
      </c>
      <c r="M929" s="3">
        <f>_xlfn.XLOOKUP(healthcare_messy_data5[[#This Row],[Patient Id]],cleaned_medical!A929:A1928,cleaned_medical!C929:C1928)</f>
        <v>43845</v>
      </c>
      <c r="N929" t="str">
        <f>_xlfn.XLOOKUP(healthcare_messy_data5[[#This Row],[Patient Id]],cleaned_medical!A929:A1928, cleaned_medical!D929:D1928)</f>
        <v>Dr. Johnson</v>
      </c>
      <c r="O929" s="7">
        <f>_xlfn.XLOOKUP(healthcare_messy_data5[[#This Row],[Patient Id]], cleaned_medical!A929:A1928, cleaned_medical!E929:E1928)</f>
        <v>126.03</v>
      </c>
      <c r="P929" t="s">
        <v>1167</v>
      </c>
      <c r="Q929" s="3">
        <v>43845</v>
      </c>
      <c r="R929" s="7">
        <v>170.86</v>
      </c>
      <c r="S929" t="s">
        <v>1192</v>
      </c>
      <c r="T929" s="5" t="s">
        <v>1194</v>
      </c>
    </row>
    <row r="930" spans="2:20" x14ac:dyDescent="0.3">
      <c r="B930" t="s">
        <v>1081</v>
      </c>
      <c r="C930" t="s">
        <v>122</v>
      </c>
      <c r="D930" s="2">
        <v>60</v>
      </c>
      <c r="E930" s="2" t="s">
        <v>1262</v>
      </c>
      <c r="F930" t="s">
        <v>15</v>
      </c>
      <c r="G930" t="s">
        <v>20</v>
      </c>
      <c r="H930" t="s">
        <v>1156</v>
      </c>
      <c r="I930" s="3">
        <v>43549</v>
      </c>
      <c r="J930" t="s">
        <v>12</v>
      </c>
      <c r="K930">
        <v>146</v>
      </c>
      <c r="L930" t="str">
        <f>_xlfn.XLOOKUP(healthcare_messy_data5[[#This Row],[Patient Id]],cleaned_medical!A930:A1929, cleaned_medical!B930:B1929)</f>
        <v>Dietary Changes</v>
      </c>
      <c r="M930" s="3">
        <f>_xlfn.XLOOKUP(healthcare_messy_data5[[#This Row],[Patient Id]],cleaned_medical!A930:A1929,cleaned_medical!C930:C1929)</f>
        <v>43549</v>
      </c>
      <c r="N930" t="str">
        <f>_xlfn.XLOOKUP(healthcare_messy_data5[[#This Row],[Patient Id]],cleaned_medical!A930:A1929, cleaned_medical!D930:D1929)</f>
        <v>Dr. Williams</v>
      </c>
      <c r="O930" s="7">
        <f>_xlfn.XLOOKUP(healthcare_messy_data5[[#This Row],[Patient Id]], cleaned_medical!A930:A1929, cleaned_medical!E930:E1929)</f>
        <v>70.47</v>
      </c>
      <c r="P930" t="s">
        <v>1193</v>
      </c>
      <c r="Q930" s="3">
        <v>43549</v>
      </c>
      <c r="R930" s="7">
        <v>421.31</v>
      </c>
      <c r="S930" t="s">
        <v>1197</v>
      </c>
      <c r="T930" s="5" t="s">
        <v>1191</v>
      </c>
    </row>
    <row r="931" spans="2:20" x14ac:dyDescent="0.3">
      <c r="B931" t="s">
        <v>1082</v>
      </c>
      <c r="C931" t="s">
        <v>120</v>
      </c>
      <c r="D931" s="2">
        <v>46</v>
      </c>
      <c r="E931" s="2" t="s">
        <v>1260</v>
      </c>
      <c r="F931" t="s">
        <v>15</v>
      </c>
      <c r="G931" t="s">
        <v>16</v>
      </c>
      <c r="H931" t="s">
        <v>1154</v>
      </c>
      <c r="I931" s="3">
        <v>43800</v>
      </c>
      <c r="J931" t="s">
        <v>12</v>
      </c>
      <c r="K931">
        <v>200</v>
      </c>
      <c r="L931" t="str">
        <f>_xlfn.XLOOKUP(healthcare_messy_data5[[#This Row],[Patient Id]],cleaned_medical!A931:A1930, cleaned_medical!B931:B1930)</f>
        <v>Surgery</v>
      </c>
      <c r="M931" s="3">
        <f>_xlfn.XLOOKUP(healthcare_messy_data5[[#This Row],[Patient Id]],cleaned_medical!A931:A1930,cleaned_medical!C931:C1930)</f>
        <v>43800</v>
      </c>
      <c r="N931" t="str">
        <f>_xlfn.XLOOKUP(healthcare_messy_data5[[#This Row],[Patient Id]],cleaned_medical!A931:A1930, cleaned_medical!D931:D1930)</f>
        <v>Dr. Lee</v>
      </c>
      <c r="O931" s="7">
        <f>_xlfn.XLOOKUP(healthcare_messy_data5[[#This Row],[Patient Id]], cleaned_medical!A931:A1930, cleaned_medical!E931:E1930)</f>
        <v>101.15</v>
      </c>
      <c r="P931" t="s">
        <v>1167</v>
      </c>
      <c r="Q931" s="3">
        <v>43800</v>
      </c>
      <c r="R931" s="7">
        <v>387.56</v>
      </c>
      <c r="S931" t="s">
        <v>1192</v>
      </c>
      <c r="T931" s="5" t="s">
        <v>1200</v>
      </c>
    </row>
    <row r="932" spans="2:20" x14ac:dyDescent="0.3">
      <c r="B932" t="s">
        <v>1083</v>
      </c>
      <c r="C932" t="s">
        <v>122</v>
      </c>
      <c r="D932" s="2">
        <v>60</v>
      </c>
      <c r="E932" s="2" t="s">
        <v>1262</v>
      </c>
      <c r="F932" t="s">
        <v>10</v>
      </c>
      <c r="G932" t="s">
        <v>27</v>
      </c>
      <c r="H932" t="s">
        <v>1155</v>
      </c>
      <c r="I932" s="3">
        <v>43195</v>
      </c>
      <c r="J932" t="s">
        <v>12</v>
      </c>
      <c r="K932">
        <v>146</v>
      </c>
      <c r="L932" t="str">
        <f>_xlfn.XLOOKUP(healthcare_messy_data5[[#This Row],[Patient Id]],cleaned_medical!A932:A1931, cleaned_medical!B932:B1931)</f>
        <v>Medication</v>
      </c>
      <c r="M932" s="3">
        <f>_xlfn.XLOOKUP(healthcare_messy_data5[[#This Row],[Patient Id]],cleaned_medical!A932:A1931,cleaned_medical!C932:C1931)</f>
        <v>43195</v>
      </c>
      <c r="N932" t="str">
        <f>_xlfn.XLOOKUP(healthcare_messy_data5[[#This Row],[Patient Id]],cleaned_medical!A932:A1931, cleaned_medical!D932:D1931)</f>
        <v>Dr. Lee</v>
      </c>
      <c r="O932" s="7">
        <f>_xlfn.XLOOKUP(healthcare_messy_data5[[#This Row],[Patient Id]], cleaned_medical!A932:A1931, cleaned_medical!E932:E1931)</f>
        <v>58.24</v>
      </c>
      <c r="P932" t="s">
        <v>1167</v>
      </c>
      <c r="Q932" s="3">
        <v>43195</v>
      </c>
      <c r="R932" s="7">
        <v>136.07</v>
      </c>
      <c r="S932" t="s">
        <v>1197</v>
      </c>
      <c r="T932" s="5" t="s">
        <v>1200</v>
      </c>
    </row>
    <row r="933" spans="2:20" x14ac:dyDescent="0.3">
      <c r="B933" t="s">
        <v>1084</v>
      </c>
      <c r="C933" t="s">
        <v>130</v>
      </c>
      <c r="D933" s="2">
        <v>25</v>
      </c>
      <c r="E933" s="2" t="s">
        <v>1259</v>
      </c>
      <c r="F933" t="s">
        <v>15</v>
      </c>
      <c r="G933" t="s">
        <v>16</v>
      </c>
      <c r="H933" t="s">
        <v>1154</v>
      </c>
      <c r="I933" s="3">
        <v>43881</v>
      </c>
      <c r="J933" t="s">
        <v>1153</v>
      </c>
      <c r="K933">
        <v>200</v>
      </c>
      <c r="L933" t="str">
        <f>_xlfn.XLOOKUP(healthcare_messy_data5[[#This Row],[Patient Id]],cleaned_medical!A933:A1932, cleaned_medical!B933:B1932)</f>
        <v>Surgery</v>
      </c>
      <c r="M933" s="3">
        <f>_xlfn.XLOOKUP(healthcare_messy_data5[[#This Row],[Patient Id]],cleaned_medical!A933:A1932,cleaned_medical!C933:C1932)</f>
        <v>43881</v>
      </c>
      <c r="N933" t="str">
        <f>_xlfn.XLOOKUP(healthcare_messy_data5[[#This Row],[Patient Id]],cleaned_medical!A933:A1932, cleaned_medical!D933:D1932)</f>
        <v>Dr. Brown</v>
      </c>
      <c r="O933" s="7">
        <f>_xlfn.XLOOKUP(healthcare_messy_data5[[#This Row],[Patient Id]], cleaned_medical!A933:A1932, cleaned_medical!E933:E1932)</f>
        <v>24.88</v>
      </c>
      <c r="P933" t="s">
        <v>1196</v>
      </c>
      <c r="Q933" s="3">
        <v>43881</v>
      </c>
      <c r="R933" s="7">
        <v>302.95999999999998</v>
      </c>
      <c r="S933" t="s">
        <v>1195</v>
      </c>
      <c r="T933" s="5" t="s">
        <v>1200</v>
      </c>
    </row>
    <row r="934" spans="2:20" x14ac:dyDescent="0.3">
      <c r="B934" t="s">
        <v>1085</v>
      </c>
      <c r="C934" t="s">
        <v>132</v>
      </c>
      <c r="D934" s="2">
        <v>25</v>
      </c>
      <c r="E934" s="2" t="s">
        <v>1259</v>
      </c>
      <c r="F934" t="s">
        <v>15</v>
      </c>
      <c r="G934" t="s">
        <v>27</v>
      </c>
      <c r="H934" t="s">
        <v>1272</v>
      </c>
      <c r="I934" s="3">
        <v>43549</v>
      </c>
      <c r="J934" t="s">
        <v>40</v>
      </c>
      <c r="K934">
        <v>200</v>
      </c>
      <c r="L934" t="str">
        <f>_xlfn.XLOOKUP(healthcare_messy_data5[[#This Row],[Patient Id]],cleaned_medical!A934:A1933, cleaned_medical!B934:B1933)</f>
        <v>Surgery</v>
      </c>
      <c r="M934" s="3">
        <f>_xlfn.XLOOKUP(healthcare_messy_data5[[#This Row],[Patient Id]],cleaned_medical!A934:A1933,cleaned_medical!C934:C1933)</f>
        <v>43549</v>
      </c>
      <c r="N934" t="str">
        <f>_xlfn.XLOOKUP(healthcare_messy_data5[[#This Row],[Patient Id]],cleaned_medical!A934:A1933, cleaned_medical!D934:D1933)</f>
        <v>Dr. Patel</v>
      </c>
      <c r="O934" s="7">
        <f>_xlfn.XLOOKUP(healthcare_messy_data5[[#This Row],[Patient Id]], cleaned_medical!A934:A1933, cleaned_medical!E934:E1933)</f>
        <v>86.11</v>
      </c>
      <c r="P934" t="s">
        <v>1196</v>
      </c>
      <c r="Q934" s="3">
        <v>43549</v>
      </c>
      <c r="R934" s="7">
        <v>71.53</v>
      </c>
      <c r="S934" t="s">
        <v>1192</v>
      </c>
      <c r="T934" s="5" t="s">
        <v>1200</v>
      </c>
    </row>
    <row r="935" spans="2:20" x14ac:dyDescent="0.3">
      <c r="B935" t="s">
        <v>1086</v>
      </c>
      <c r="C935" t="s">
        <v>9</v>
      </c>
      <c r="D935" s="2">
        <v>46</v>
      </c>
      <c r="E935" s="2" t="s">
        <v>1260</v>
      </c>
      <c r="F935" t="s">
        <v>10</v>
      </c>
      <c r="G935" t="s">
        <v>27</v>
      </c>
      <c r="H935" t="s">
        <v>1154</v>
      </c>
      <c r="I935" s="3">
        <v>43549</v>
      </c>
      <c r="J935" t="s">
        <v>1153</v>
      </c>
      <c r="K935">
        <v>160</v>
      </c>
      <c r="L935" t="str">
        <f>_xlfn.XLOOKUP(healthcare_messy_data5[[#This Row],[Patient Id]],cleaned_medical!A935:A1934, cleaned_medical!B935:B1934)</f>
        <v>Medication</v>
      </c>
      <c r="M935" s="3">
        <f>_xlfn.XLOOKUP(healthcare_messy_data5[[#This Row],[Patient Id]],cleaned_medical!A935:A1934,cleaned_medical!C935:C1934)</f>
        <v>43549</v>
      </c>
      <c r="N935" t="str">
        <f>_xlfn.XLOOKUP(healthcare_messy_data5[[#This Row],[Patient Id]],cleaned_medical!A935:A1934, cleaned_medical!D935:D1934)</f>
        <v>Dr. Brown</v>
      </c>
      <c r="O935" s="7">
        <f>_xlfn.XLOOKUP(healthcare_messy_data5[[#This Row],[Patient Id]], cleaned_medical!A935:A1934, cleaned_medical!E935:E1934)</f>
        <v>156.52000000000001</v>
      </c>
      <c r="P935" t="s">
        <v>1193</v>
      </c>
      <c r="Q935" s="3">
        <v>43549</v>
      </c>
      <c r="R935" s="7">
        <v>224.13</v>
      </c>
      <c r="S935" t="s">
        <v>1197</v>
      </c>
      <c r="T935" s="5" t="s">
        <v>1200</v>
      </c>
    </row>
    <row r="936" spans="2:20" x14ac:dyDescent="0.3">
      <c r="B936" t="s">
        <v>1087</v>
      </c>
      <c r="C936" t="s">
        <v>120</v>
      </c>
      <c r="D936" s="2">
        <v>46</v>
      </c>
      <c r="E936" s="2" t="s">
        <v>1260</v>
      </c>
      <c r="F936" t="s">
        <v>15</v>
      </c>
      <c r="G936" t="s">
        <v>1272</v>
      </c>
      <c r="H936" t="s">
        <v>1154</v>
      </c>
      <c r="I936" s="3">
        <v>43881</v>
      </c>
      <c r="J936" t="s">
        <v>21</v>
      </c>
      <c r="K936">
        <v>200</v>
      </c>
      <c r="L936" t="str">
        <f>_xlfn.XLOOKUP(healthcare_messy_data5[[#This Row],[Patient Id]],cleaned_medical!A936:A1935, cleaned_medical!B936:B1935)</f>
        <v>Counseling</v>
      </c>
      <c r="M936" s="3">
        <f>_xlfn.XLOOKUP(healthcare_messy_data5[[#This Row],[Patient Id]],cleaned_medical!A936:A1935,cleaned_medical!C936:C1935)</f>
        <v>43881</v>
      </c>
      <c r="N936" t="str">
        <f>_xlfn.XLOOKUP(healthcare_messy_data5[[#This Row],[Patient Id]],cleaned_medical!A936:A1935, cleaned_medical!D936:D1935)</f>
        <v>Dr. Johnson</v>
      </c>
      <c r="O936" s="7">
        <f>_xlfn.XLOOKUP(healthcare_messy_data5[[#This Row],[Patient Id]], cleaned_medical!A936:A1935, cleaned_medical!E936:E1935)</f>
        <v>25.61</v>
      </c>
      <c r="P936" t="s">
        <v>1198</v>
      </c>
      <c r="Q936" s="3">
        <v>43881</v>
      </c>
      <c r="R936" s="7">
        <v>183.03</v>
      </c>
      <c r="S936" t="s">
        <v>1195</v>
      </c>
      <c r="T936" s="5" t="s">
        <v>1200</v>
      </c>
    </row>
    <row r="937" spans="2:20" x14ac:dyDescent="0.3">
      <c r="B937" t="s">
        <v>1088</v>
      </c>
      <c r="C937" t="s">
        <v>9</v>
      </c>
      <c r="D937" s="2">
        <v>70</v>
      </c>
      <c r="E937" s="2" t="s">
        <v>1262</v>
      </c>
      <c r="F937" t="s">
        <v>15</v>
      </c>
      <c r="G937" t="s">
        <v>20</v>
      </c>
      <c r="H937" t="s">
        <v>1157</v>
      </c>
      <c r="I937" s="3">
        <v>43881</v>
      </c>
      <c r="J937" t="s">
        <v>17</v>
      </c>
      <c r="K937">
        <v>180</v>
      </c>
      <c r="L937" t="str">
        <f>_xlfn.XLOOKUP(healthcare_messy_data5[[#This Row],[Patient Id]],cleaned_medical!A937:A1936, cleaned_medical!B937:B1936)</f>
        <v>Counseling</v>
      </c>
      <c r="M937" s="3">
        <f>_xlfn.XLOOKUP(healthcare_messy_data5[[#This Row],[Patient Id]],cleaned_medical!A937:A1936,cleaned_medical!C937:C1936)</f>
        <v>43881</v>
      </c>
      <c r="N937" t="str">
        <f>_xlfn.XLOOKUP(healthcare_messy_data5[[#This Row],[Patient Id]],cleaned_medical!A937:A1936, cleaned_medical!D937:D1936)</f>
        <v>Dr. Brown</v>
      </c>
      <c r="O937" s="7">
        <f>_xlfn.XLOOKUP(healthcare_messy_data5[[#This Row],[Patient Id]], cleaned_medical!A937:A1936, cleaned_medical!E937:E1936)</f>
        <v>18.63</v>
      </c>
      <c r="P937" t="s">
        <v>1202</v>
      </c>
      <c r="Q937" s="3">
        <v>43881</v>
      </c>
      <c r="R937" s="7">
        <v>258.56</v>
      </c>
      <c r="S937" t="s">
        <v>1197</v>
      </c>
      <c r="T937" s="5" t="s">
        <v>1194</v>
      </c>
    </row>
    <row r="938" spans="2:20" x14ac:dyDescent="0.3">
      <c r="B938" t="s">
        <v>1089</v>
      </c>
      <c r="C938" t="s">
        <v>134</v>
      </c>
      <c r="D938" s="2">
        <v>46</v>
      </c>
      <c r="E938" s="2" t="s">
        <v>1260</v>
      </c>
      <c r="F938" t="s">
        <v>15</v>
      </c>
      <c r="G938" t="s">
        <v>20</v>
      </c>
      <c r="H938" t="s">
        <v>1155</v>
      </c>
      <c r="I938" s="3">
        <v>43195</v>
      </c>
      <c r="J938" t="s">
        <v>40</v>
      </c>
      <c r="K938">
        <v>180</v>
      </c>
      <c r="L938" t="str">
        <f>_xlfn.XLOOKUP(healthcare_messy_data5[[#This Row],[Patient Id]],cleaned_medical!A938:A1937, cleaned_medical!B938:B1937)</f>
        <v>Lifestyle Modification</v>
      </c>
      <c r="M938" s="3">
        <f>_xlfn.XLOOKUP(healthcare_messy_data5[[#This Row],[Patient Id]],cleaned_medical!A938:A1937,cleaned_medical!C938:C1937)</f>
        <v>43195</v>
      </c>
      <c r="N938" t="str">
        <f>_xlfn.XLOOKUP(healthcare_messy_data5[[#This Row],[Patient Id]],cleaned_medical!A938:A1937, cleaned_medical!D938:D1937)</f>
        <v>Dr. Brown</v>
      </c>
      <c r="O938" s="7">
        <f>_xlfn.XLOOKUP(healthcare_messy_data5[[#This Row],[Patient Id]], cleaned_medical!A938:A1937, cleaned_medical!E938:E1937)</f>
        <v>174.53</v>
      </c>
      <c r="P938" t="s">
        <v>1167</v>
      </c>
      <c r="Q938" s="3">
        <v>43195</v>
      </c>
      <c r="R938" s="7">
        <v>386.13</v>
      </c>
      <c r="S938" t="s">
        <v>1197</v>
      </c>
      <c r="T938" s="5" t="s">
        <v>1200</v>
      </c>
    </row>
    <row r="939" spans="2:20" x14ac:dyDescent="0.3">
      <c r="B939" t="s">
        <v>1090</v>
      </c>
      <c r="C939" t="s">
        <v>9</v>
      </c>
      <c r="D939" s="2">
        <v>35</v>
      </c>
      <c r="E939" s="2" t="s">
        <v>1261</v>
      </c>
      <c r="F939" t="s">
        <v>15</v>
      </c>
      <c r="G939" t="s">
        <v>27</v>
      </c>
      <c r="H939" t="s">
        <v>1154</v>
      </c>
      <c r="I939" s="3">
        <v>43549</v>
      </c>
      <c r="J939" t="s">
        <v>17</v>
      </c>
      <c r="K939">
        <v>180</v>
      </c>
      <c r="L939" t="str">
        <f>_xlfn.XLOOKUP(healthcare_messy_data5[[#This Row],[Patient Id]],cleaned_medical!A939:A1938, cleaned_medical!B939:B1938)</f>
        <v>Physiotherapy</v>
      </c>
      <c r="M939" s="3">
        <f>_xlfn.XLOOKUP(healthcare_messy_data5[[#This Row],[Patient Id]],cleaned_medical!A939:A1938,cleaned_medical!C939:C1938)</f>
        <v>43549</v>
      </c>
      <c r="N939" t="str">
        <f>_xlfn.XLOOKUP(healthcare_messy_data5[[#This Row],[Patient Id]],cleaned_medical!A939:A1938, cleaned_medical!D939:D1938)</f>
        <v>Dr. Johnson</v>
      </c>
      <c r="O939" s="7">
        <f>_xlfn.XLOOKUP(healthcare_messy_data5[[#This Row],[Patient Id]], cleaned_medical!A939:A1938, cleaned_medical!E939:E1938)</f>
        <v>139.12</v>
      </c>
      <c r="P939" t="s">
        <v>1202</v>
      </c>
      <c r="Q939" s="3">
        <v>43549</v>
      </c>
      <c r="R939" s="7">
        <v>180.62</v>
      </c>
      <c r="S939" t="s">
        <v>1197</v>
      </c>
      <c r="T939" s="5" t="s">
        <v>1200</v>
      </c>
    </row>
    <row r="940" spans="2:20" x14ac:dyDescent="0.3">
      <c r="B940" t="s">
        <v>1091</v>
      </c>
      <c r="C940" t="s">
        <v>9</v>
      </c>
      <c r="D940" s="2">
        <v>60</v>
      </c>
      <c r="E940" s="2" t="s">
        <v>1262</v>
      </c>
      <c r="F940" t="s">
        <v>15</v>
      </c>
      <c r="G940" t="s">
        <v>11</v>
      </c>
      <c r="H940" t="s">
        <v>1157</v>
      </c>
      <c r="I940" s="3">
        <v>43549</v>
      </c>
      <c r="J940" t="s">
        <v>21</v>
      </c>
      <c r="K940">
        <v>160</v>
      </c>
      <c r="L940" t="str">
        <f>_xlfn.XLOOKUP(healthcare_messy_data5[[#This Row],[Patient Id]],cleaned_medical!A940:A1939, cleaned_medical!B940:B1939)</f>
        <v>Dietary Changes</v>
      </c>
      <c r="M940" s="3">
        <f>_xlfn.XLOOKUP(healthcare_messy_data5[[#This Row],[Patient Id]],cleaned_medical!A940:A1939,cleaned_medical!C940:C1939)</f>
        <v>43549</v>
      </c>
      <c r="N940" t="str">
        <f>_xlfn.XLOOKUP(healthcare_messy_data5[[#This Row],[Patient Id]],cleaned_medical!A940:A1939, cleaned_medical!D940:D1939)</f>
        <v>Dr. Patel</v>
      </c>
      <c r="O940" s="7">
        <f>_xlfn.XLOOKUP(healthcare_messy_data5[[#This Row],[Patient Id]], cleaned_medical!A940:A1939, cleaned_medical!E940:E1939)</f>
        <v>18.54</v>
      </c>
      <c r="P940" t="s">
        <v>1202</v>
      </c>
      <c r="Q940" s="3">
        <v>43549</v>
      </c>
      <c r="R940" s="7">
        <v>75.58</v>
      </c>
      <c r="S940" t="s">
        <v>1195</v>
      </c>
      <c r="T940" s="5" t="s">
        <v>1194</v>
      </c>
    </row>
    <row r="941" spans="2:20" x14ac:dyDescent="0.3">
      <c r="B941" t="s">
        <v>1092</v>
      </c>
      <c r="C941" t="s">
        <v>120</v>
      </c>
      <c r="D941" s="2">
        <v>46</v>
      </c>
      <c r="E941" s="2" t="s">
        <v>1260</v>
      </c>
      <c r="F941" t="s">
        <v>10</v>
      </c>
      <c r="G941" t="s">
        <v>11</v>
      </c>
      <c r="H941" t="s">
        <v>1156</v>
      </c>
      <c r="I941" s="3">
        <v>43845</v>
      </c>
      <c r="J941" t="s">
        <v>21</v>
      </c>
      <c r="K941">
        <v>146</v>
      </c>
      <c r="L941" t="str">
        <f>_xlfn.XLOOKUP(healthcare_messy_data5[[#This Row],[Patient Id]],cleaned_medical!A941:A1940, cleaned_medical!B941:B1940)</f>
        <v>Counseling</v>
      </c>
      <c r="M941" s="3">
        <f>_xlfn.XLOOKUP(healthcare_messy_data5[[#This Row],[Patient Id]],cleaned_medical!A941:A1940,cleaned_medical!C941:C1940)</f>
        <v>43845</v>
      </c>
      <c r="N941" t="str">
        <f>_xlfn.XLOOKUP(healthcare_messy_data5[[#This Row],[Patient Id]],cleaned_medical!A941:A1940, cleaned_medical!D941:D1940)</f>
        <v>Dr. Smith</v>
      </c>
      <c r="O941" s="7">
        <f>_xlfn.XLOOKUP(healthcare_messy_data5[[#This Row],[Patient Id]], cleaned_medical!A941:A1940, cleaned_medical!E941:E1940)</f>
        <v>172.25</v>
      </c>
      <c r="P941" t="s">
        <v>1198</v>
      </c>
      <c r="Q941" s="3">
        <v>43845</v>
      </c>
      <c r="R941" s="7">
        <v>353.99</v>
      </c>
      <c r="S941" t="s">
        <v>1197</v>
      </c>
      <c r="T941" s="5" t="s">
        <v>1199</v>
      </c>
    </row>
    <row r="942" spans="2:20" x14ac:dyDescent="0.3">
      <c r="B942" t="s">
        <v>1093</v>
      </c>
      <c r="C942" t="s">
        <v>303</v>
      </c>
      <c r="D942" s="2">
        <v>40</v>
      </c>
      <c r="E942" s="2" t="s">
        <v>1260</v>
      </c>
      <c r="F942" t="s">
        <v>15</v>
      </c>
      <c r="G942" t="s">
        <v>16</v>
      </c>
      <c r="H942" t="s">
        <v>1157</v>
      </c>
      <c r="I942" s="3">
        <v>43800</v>
      </c>
      <c r="J942" t="s">
        <v>17</v>
      </c>
      <c r="K942">
        <v>220</v>
      </c>
      <c r="L942" t="str">
        <f>_xlfn.XLOOKUP(healthcare_messy_data5[[#This Row],[Patient Id]],cleaned_medical!A942:A1941, cleaned_medical!B942:B1941)</f>
        <v>Lifestyle Modification</v>
      </c>
      <c r="M942" s="3">
        <f>_xlfn.XLOOKUP(healthcare_messy_data5[[#This Row],[Patient Id]],cleaned_medical!A942:A1941,cleaned_medical!C942:C1941)</f>
        <v>43800</v>
      </c>
      <c r="N942" t="str">
        <f>_xlfn.XLOOKUP(healthcare_messy_data5[[#This Row],[Patient Id]],cleaned_medical!A942:A1941, cleaned_medical!D942:D1941)</f>
        <v>Dr. Lee</v>
      </c>
      <c r="O942" s="7">
        <f>_xlfn.XLOOKUP(healthcare_messy_data5[[#This Row],[Patient Id]], cleaned_medical!A942:A1941, cleaned_medical!E942:E1941)</f>
        <v>21.95</v>
      </c>
      <c r="P942" t="s">
        <v>1198</v>
      </c>
      <c r="Q942" s="3">
        <v>43800</v>
      </c>
      <c r="R942" s="7">
        <v>470.37</v>
      </c>
      <c r="S942" t="s">
        <v>1195</v>
      </c>
      <c r="T942" s="5" t="s">
        <v>1191</v>
      </c>
    </row>
    <row r="943" spans="2:20" x14ac:dyDescent="0.3">
      <c r="B943" t="s">
        <v>1094</v>
      </c>
      <c r="C943" t="s">
        <v>124</v>
      </c>
      <c r="D943" s="2">
        <v>70</v>
      </c>
      <c r="E943" s="2" t="s">
        <v>1262</v>
      </c>
      <c r="F943" t="s">
        <v>15</v>
      </c>
      <c r="G943" t="s">
        <v>16</v>
      </c>
      <c r="H943" t="s">
        <v>1157</v>
      </c>
      <c r="I943" s="3">
        <v>43800</v>
      </c>
      <c r="J943" t="s">
        <v>17</v>
      </c>
      <c r="K943">
        <v>200</v>
      </c>
      <c r="L943" t="str">
        <f>_xlfn.XLOOKUP(healthcare_messy_data5[[#This Row],[Patient Id]],cleaned_medical!A943:A1942, cleaned_medical!B943:B1942)</f>
        <v>Dietary Changes</v>
      </c>
      <c r="M943" s="3">
        <f>_xlfn.XLOOKUP(healthcare_messy_data5[[#This Row],[Patient Id]],cleaned_medical!A943:A1942,cleaned_medical!C943:C1942)</f>
        <v>43800</v>
      </c>
      <c r="N943" t="str">
        <f>_xlfn.XLOOKUP(healthcare_messy_data5[[#This Row],[Patient Id]],cleaned_medical!A943:A1942, cleaned_medical!D943:D1942)</f>
        <v>Dr. Williams</v>
      </c>
      <c r="O943" s="7">
        <f>_xlfn.XLOOKUP(healthcare_messy_data5[[#This Row],[Patient Id]], cleaned_medical!A943:A1942, cleaned_medical!E943:E1942)</f>
        <v>37.93</v>
      </c>
      <c r="P943" t="s">
        <v>1167</v>
      </c>
      <c r="Q943" s="3">
        <v>43800</v>
      </c>
      <c r="R943" s="7">
        <v>434.3</v>
      </c>
      <c r="S943" t="s">
        <v>1192</v>
      </c>
      <c r="T943" s="5" t="s">
        <v>1194</v>
      </c>
    </row>
    <row r="944" spans="2:20" x14ac:dyDescent="0.3">
      <c r="B944" t="s">
        <v>1095</v>
      </c>
      <c r="C944" t="s">
        <v>122</v>
      </c>
      <c r="D944" s="2">
        <v>40</v>
      </c>
      <c r="E944" s="2" t="s">
        <v>1260</v>
      </c>
      <c r="F944" t="s">
        <v>15</v>
      </c>
      <c r="G944" t="s">
        <v>1272</v>
      </c>
      <c r="H944" t="s">
        <v>1157</v>
      </c>
      <c r="I944" s="3">
        <v>43845</v>
      </c>
      <c r="J944" t="s">
        <v>17</v>
      </c>
      <c r="K944">
        <v>220</v>
      </c>
      <c r="L944" t="str">
        <f>_xlfn.XLOOKUP(healthcare_messy_data5[[#This Row],[Patient Id]],cleaned_medical!A944:A1943, cleaned_medical!B944:B1943)</f>
        <v>Counseling</v>
      </c>
      <c r="M944" s="3">
        <f>_xlfn.XLOOKUP(healthcare_messy_data5[[#This Row],[Patient Id]],cleaned_medical!A944:A1943,cleaned_medical!C944:C1943)</f>
        <v>43845</v>
      </c>
      <c r="N944" t="str">
        <f>_xlfn.XLOOKUP(healthcare_messy_data5[[#This Row],[Patient Id]],cleaned_medical!A944:A1943, cleaned_medical!D944:D1943)</f>
        <v>Dr. Johnson</v>
      </c>
      <c r="O944" s="7">
        <f>_xlfn.XLOOKUP(healthcare_messy_data5[[#This Row],[Patient Id]], cleaned_medical!A944:A1943, cleaned_medical!E944:E1943)</f>
        <v>139.09</v>
      </c>
      <c r="P944" t="s">
        <v>1196</v>
      </c>
      <c r="Q944" s="3">
        <v>43845</v>
      </c>
      <c r="R944" s="7">
        <v>299.98</v>
      </c>
      <c r="S944" t="s">
        <v>1192</v>
      </c>
      <c r="T944" s="5" t="s">
        <v>1191</v>
      </c>
    </row>
    <row r="945" spans="2:20" x14ac:dyDescent="0.3">
      <c r="B945" t="s">
        <v>1096</v>
      </c>
      <c r="C945" t="s">
        <v>122</v>
      </c>
      <c r="D945" s="2">
        <v>25</v>
      </c>
      <c r="E945" s="2" t="s">
        <v>1259</v>
      </c>
      <c r="F945" t="s">
        <v>15</v>
      </c>
      <c r="G945" t="s">
        <v>27</v>
      </c>
      <c r="H945" t="s">
        <v>1154</v>
      </c>
      <c r="I945" s="3">
        <v>43800</v>
      </c>
      <c r="J945" t="s">
        <v>21</v>
      </c>
      <c r="K945">
        <v>146</v>
      </c>
      <c r="L945" t="str">
        <f>_xlfn.XLOOKUP(healthcare_messy_data5[[#This Row],[Patient Id]],cleaned_medical!A945:A1944, cleaned_medical!B945:B1944)</f>
        <v>Counseling</v>
      </c>
      <c r="M945" s="3">
        <f>_xlfn.XLOOKUP(healthcare_messy_data5[[#This Row],[Patient Id]],cleaned_medical!A945:A1944,cleaned_medical!C945:C1944)</f>
        <v>43800</v>
      </c>
      <c r="N945" t="str">
        <f>_xlfn.XLOOKUP(healthcare_messy_data5[[#This Row],[Patient Id]],cleaned_medical!A945:A1944, cleaned_medical!D945:D1944)</f>
        <v>Dr. Lee</v>
      </c>
      <c r="O945" s="7">
        <f>_xlfn.XLOOKUP(healthcare_messy_data5[[#This Row],[Patient Id]], cleaned_medical!A945:A1944, cleaned_medical!E945:E1944)</f>
        <v>115.38</v>
      </c>
      <c r="P945" t="s">
        <v>1202</v>
      </c>
      <c r="Q945" s="3">
        <v>43800</v>
      </c>
      <c r="R945" s="7">
        <v>170.94</v>
      </c>
      <c r="S945" t="s">
        <v>1192</v>
      </c>
      <c r="T945" s="5" t="s">
        <v>1194</v>
      </c>
    </row>
    <row r="946" spans="2:20" x14ac:dyDescent="0.3">
      <c r="B946" t="s">
        <v>1097</v>
      </c>
      <c r="C946" t="s">
        <v>130</v>
      </c>
      <c r="D946" s="2">
        <v>60</v>
      </c>
      <c r="E946" s="2" t="s">
        <v>1262</v>
      </c>
      <c r="F946" t="s">
        <v>10</v>
      </c>
      <c r="G946" t="s">
        <v>16</v>
      </c>
      <c r="H946" t="s">
        <v>1154</v>
      </c>
      <c r="I946" s="3">
        <v>43881</v>
      </c>
      <c r="J946" t="s">
        <v>12</v>
      </c>
      <c r="K946">
        <v>146</v>
      </c>
      <c r="L946" t="str">
        <f>_xlfn.XLOOKUP(healthcare_messy_data5[[#This Row],[Patient Id]],cleaned_medical!A946:A1945, cleaned_medical!B946:B1945)</f>
        <v>Dietary Changes</v>
      </c>
      <c r="M946" s="3">
        <f>_xlfn.XLOOKUP(healthcare_messy_data5[[#This Row],[Patient Id]],cleaned_medical!A946:A1945,cleaned_medical!C946:C1945)</f>
        <v>43881</v>
      </c>
      <c r="N946" t="str">
        <f>_xlfn.XLOOKUP(healthcare_messy_data5[[#This Row],[Patient Id]],cleaned_medical!A946:A1945, cleaned_medical!D946:D1945)</f>
        <v>Dr. Brown</v>
      </c>
      <c r="O946" s="7">
        <f>_xlfn.XLOOKUP(healthcare_messy_data5[[#This Row],[Patient Id]], cleaned_medical!A946:A1945, cleaned_medical!E946:E1945)</f>
        <v>122.97</v>
      </c>
      <c r="P946" t="s">
        <v>1196</v>
      </c>
      <c r="Q946" s="3">
        <v>43881</v>
      </c>
      <c r="R946" s="7">
        <v>97.43</v>
      </c>
      <c r="S946" t="s">
        <v>1197</v>
      </c>
      <c r="T946" s="5" t="s">
        <v>1200</v>
      </c>
    </row>
    <row r="947" spans="2:20" x14ac:dyDescent="0.3">
      <c r="B947" t="s">
        <v>1098</v>
      </c>
      <c r="C947" t="s">
        <v>120</v>
      </c>
      <c r="D947" s="2">
        <v>46</v>
      </c>
      <c r="E947" s="2" t="s">
        <v>1260</v>
      </c>
      <c r="F947" t="s">
        <v>15</v>
      </c>
      <c r="G947" t="s">
        <v>16</v>
      </c>
      <c r="H947" t="s">
        <v>1156</v>
      </c>
      <c r="I947" s="3">
        <v>43800</v>
      </c>
      <c r="J947" t="s">
        <v>17</v>
      </c>
      <c r="K947">
        <v>160</v>
      </c>
      <c r="L947" t="str">
        <f>_xlfn.XLOOKUP(healthcare_messy_data5[[#This Row],[Patient Id]],cleaned_medical!A947:A1946, cleaned_medical!B947:B1946)</f>
        <v>Dietary Changes</v>
      </c>
      <c r="M947" s="3">
        <f>_xlfn.XLOOKUP(healthcare_messy_data5[[#This Row],[Patient Id]],cleaned_medical!A947:A1946,cleaned_medical!C947:C1946)</f>
        <v>43800</v>
      </c>
      <c r="N947" t="str">
        <f>_xlfn.XLOOKUP(healthcare_messy_data5[[#This Row],[Patient Id]],cleaned_medical!A947:A1946, cleaned_medical!D947:D1946)</f>
        <v>Dr. Lee</v>
      </c>
      <c r="O947" s="7">
        <f>_xlfn.XLOOKUP(healthcare_messy_data5[[#This Row],[Patient Id]], cleaned_medical!A947:A1946, cleaned_medical!E947:E1946)</f>
        <v>92.32</v>
      </c>
      <c r="P947" t="s">
        <v>1196</v>
      </c>
      <c r="Q947" s="3">
        <v>43800</v>
      </c>
      <c r="R947" s="7">
        <v>127.93</v>
      </c>
      <c r="S947" t="s">
        <v>1192</v>
      </c>
      <c r="T947" s="5" t="s">
        <v>1194</v>
      </c>
    </row>
    <row r="948" spans="2:20" x14ac:dyDescent="0.3">
      <c r="B948" t="s">
        <v>1099</v>
      </c>
      <c r="C948" t="s">
        <v>130</v>
      </c>
      <c r="D948" s="2">
        <v>40</v>
      </c>
      <c r="E948" s="2" t="s">
        <v>1260</v>
      </c>
      <c r="F948" t="s">
        <v>15</v>
      </c>
      <c r="G948" t="s">
        <v>27</v>
      </c>
      <c r="H948" t="s">
        <v>1272</v>
      </c>
      <c r="I948" s="3">
        <v>43800</v>
      </c>
      <c r="J948" t="s">
        <v>40</v>
      </c>
      <c r="K948">
        <v>180</v>
      </c>
      <c r="L948" t="str">
        <f>_xlfn.XLOOKUP(healthcare_messy_data5[[#This Row],[Patient Id]],cleaned_medical!A948:A1947, cleaned_medical!B948:B1947)</f>
        <v>Lifestyle Modification</v>
      </c>
      <c r="M948" s="3">
        <f>_xlfn.XLOOKUP(healthcare_messy_data5[[#This Row],[Patient Id]],cleaned_medical!A948:A1947,cleaned_medical!C948:C1947)</f>
        <v>43800</v>
      </c>
      <c r="N948" t="str">
        <f>_xlfn.XLOOKUP(healthcare_messy_data5[[#This Row],[Patient Id]],cleaned_medical!A948:A1947, cleaned_medical!D948:D1947)</f>
        <v>Dr. Brown</v>
      </c>
      <c r="O948" s="7">
        <f>_xlfn.XLOOKUP(healthcare_messy_data5[[#This Row],[Patient Id]], cleaned_medical!A948:A1947, cleaned_medical!E948:E1947)</f>
        <v>169.37</v>
      </c>
      <c r="P948" t="s">
        <v>1198</v>
      </c>
      <c r="Q948" s="3">
        <v>43800</v>
      </c>
      <c r="R948" s="7">
        <v>283.44</v>
      </c>
      <c r="S948" t="s">
        <v>1197</v>
      </c>
      <c r="T948" s="5" t="s">
        <v>1194</v>
      </c>
    </row>
    <row r="949" spans="2:20" x14ac:dyDescent="0.3">
      <c r="B949" t="s">
        <v>1100</v>
      </c>
      <c r="C949" t="s">
        <v>132</v>
      </c>
      <c r="D949" s="2">
        <v>60</v>
      </c>
      <c r="E949" s="2" t="s">
        <v>1262</v>
      </c>
      <c r="F949" t="s">
        <v>15</v>
      </c>
      <c r="G949" t="s">
        <v>1272</v>
      </c>
      <c r="H949" t="s">
        <v>1272</v>
      </c>
      <c r="I949" s="3">
        <v>43845</v>
      </c>
      <c r="J949" t="s">
        <v>21</v>
      </c>
      <c r="K949">
        <v>180</v>
      </c>
      <c r="L949" t="str">
        <f>_xlfn.XLOOKUP(healthcare_messy_data5[[#This Row],[Patient Id]],cleaned_medical!A949:A1948, cleaned_medical!B949:B1948)</f>
        <v>Surgery</v>
      </c>
      <c r="M949" s="3">
        <f>_xlfn.XLOOKUP(healthcare_messy_data5[[#This Row],[Patient Id]],cleaned_medical!A949:A1948,cleaned_medical!C949:C1948)</f>
        <v>43845</v>
      </c>
      <c r="N949" t="str">
        <f>_xlfn.XLOOKUP(healthcare_messy_data5[[#This Row],[Patient Id]],cleaned_medical!A949:A1948, cleaned_medical!D949:D1948)</f>
        <v>Dr. Williams</v>
      </c>
      <c r="O949" s="7">
        <f>_xlfn.XLOOKUP(healthcare_messy_data5[[#This Row],[Patient Id]], cleaned_medical!A949:A1948, cleaned_medical!E949:E1948)</f>
        <v>98.55</v>
      </c>
      <c r="P949" t="s">
        <v>1201</v>
      </c>
      <c r="Q949" s="3">
        <v>43845</v>
      </c>
      <c r="R949" s="7">
        <v>151.99</v>
      </c>
      <c r="S949" t="s">
        <v>1195</v>
      </c>
      <c r="T949" s="5" t="s">
        <v>1199</v>
      </c>
    </row>
    <row r="950" spans="2:20" x14ac:dyDescent="0.3">
      <c r="B950" t="s">
        <v>1101</v>
      </c>
      <c r="C950" t="s">
        <v>132</v>
      </c>
      <c r="D950" s="2">
        <v>25</v>
      </c>
      <c r="E950" s="2" t="s">
        <v>1259</v>
      </c>
      <c r="F950" t="s">
        <v>10</v>
      </c>
      <c r="G950" t="s">
        <v>16</v>
      </c>
      <c r="H950" t="s">
        <v>1272</v>
      </c>
      <c r="I950" s="3">
        <v>43195</v>
      </c>
      <c r="J950" t="s">
        <v>1153</v>
      </c>
      <c r="K950">
        <v>146</v>
      </c>
      <c r="L950" t="str">
        <f>_xlfn.XLOOKUP(healthcare_messy_data5[[#This Row],[Patient Id]],cleaned_medical!A950:A1949, cleaned_medical!B950:B1949)</f>
        <v>Medication</v>
      </c>
      <c r="M950" s="3">
        <f>_xlfn.XLOOKUP(healthcare_messy_data5[[#This Row],[Patient Id]],cleaned_medical!A950:A1949,cleaned_medical!C950:C1949)</f>
        <v>43195</v>
      </c>
      <c r="N950" t="str">
        <f>_xlfn.XLOOKUP(healthcare_messy_data5[[#This Row],[Patient Id]],cleaned_medical!A950:A1949, cleaned_medical!D950:D1949)</f>
        <v>Dr. Williams</v>
      </c>
      <c r="O950" s="7">
        <f>_xlfn.XLOOKUP(healthcare_messy_data5[[#This Row],[Patient Id]], cleaned_medical!A950:A1949, cleaned_medical!E950:E1949)</f>
        <v>51.82</v>
      </c>
      <c r="P950" t="s">
        <v>1193</v>
      </c>
      <c r="Q950" s="3">
        <v>43195</v>
      </c>
      <c r="R950" s="7">
        <v>141.69</v>
      </c>
      <c r="S950" t="s">
        <v>1197</v>
      </c>
      <c r="T950" s="5" t="s">
        <v>1199</v>
      </c>
    </row>
    <row r="951" spans="2:20" x14ac:dyDescent="0.3">
      <c r="B951" t="s">
        <v>1102</v>
      </c>
      <c r="C951" t="s">
        <v>130</v>
      </c>
      <c r="D951" s="2">
        <v>35</v>
      </c>
      <c r="E951" s="2" t="s">
        <v>1261</v>
      </c>
      <c r="F951" t="s">
        <v>10</v>
      </c>
      <c r="G951" t="s">
        <v>1272</v>
      </c>
      <c r="H951" t="s">
        <v>1156</v>
      </c>
      <c r="I951" s="3">
        <v>43800</v>
      </c>
      <c r="J951" t="s">
        <v>1153</v>
      </c>
      <c r="K951">
        <v>160</v>
      </c>
      <c r="L951" t="str">
        <f>_xlfn.XLOOKUP(healthcare_messy_data5[[#This Row],[Patient Id]],cleaned_medical!A951:A1950, cleaned_medical!B951:B1950)</f>
        <v>Counseling</v>
      </c>
      <c r="M951" s="3">
        <f>_xlfn.XLOOKUP(healthcare_messy_data5[[#This Row],[Patient Id]],cleaned_medical!A951:A1950,cleaned_medical!C951:C1950)</f>
        <v>43800</v>
      </c>
      <c r="N951" t="str">
        <f>_xlfn.XLOOKUP(healthcare_messy_data5[[#This Row],[Patient Id]],cleaned_medical!A951:A1950, cleaned_medical!D951:D1950)</f>
        <v>Dr. Lee</v>
      </c>
      <c r="O951" s="7">
        <f>_xlfn.XLOOKUP(healthcare_messy_data5[[#This Row],[Patient Id]], cleaned_medical!A951:A1950, cleaned_medical!E951:E1950)</f>
        <v>53.25</v>
      </c>
      <c r="P951" t="s">
        <v>1202</v>
      </c>
      <c r="Q951" s="3">
        <v>43800</v>
      </c>
      <c r="R951" s="7">
        <v>127.64</v>
      </c>
      <c r="S951" t="s">
        <v>1192</v>
      </c>
      <c r="T951" s="5" t="s">
        <v>1191</v>
      </c>
    </row>
    <row r="952" spans="2:20" x14ac:dyDescent="0.3">
      <c r="B952" t="s">
        <v>1103</v>
      </c>
      <c r="C952" t="s">
        <v>120</v>
      </c>
      <c r="D952" s="2">
        <v>70</v>
      </c>
      <c r="E952" s="2" t="s">
        <v>1262</v>
      </c>
      <c r="F952" t="s">
        <v>10</v>
      </c>
      <c r="G952" t="s">
        <v>20</v>
      </c>
      <c r="H952" t="s">
        <v>1272</v>
      </c>
      <c r="I952" s="3">
        <v>43800</v>
      </c>
      <c r="J952" t="s">
        <v>40</v>
      </c>
      <c r="K952">
        <v>160</v>
      </c>
      <c r="L952" t="str">
        <f>_xlfn.XLOOKUP(healthcare_messy_data5[[#This Row],[Patient Id]],cleaned_medical!A952:A1951, cleaned_medical!B952:B1951)</f>
        <v>Medication</v>
      </c>
      <c r="M952" s="3">
        <f>_xlfn.XLOOKUP(healthcare_messy_data5[[#This Row],[Patient Id]],cleaned_medical!A952:A1951,cleaned_medical!C952:C1951)</f>
        <v>43800</v>
      </c>
      <c r="N952" t="str">
        <f>_xlfn.XLOOKUP(healthcare_messy_data5[[#This Row],[Patient Id]],cleaned_medical!A952:A1951, cleaned_medical!D952:D1951)</f>
        <v>Dr. Patel</v>
      </c>
      <c r="O952" s="7">
        <f>_xlfn.XLOOKUP(healthcare_messy_data5[[#This Row],[Patient Id]], cleaned_medical!A952:A1951, cleaned_medical!E952:E1951)</f>
        <v>143.65</v>
      </c>
      <c r="P952" t="s">
        <v>1167</v>
      </c>
      <c r="Q952" s="3">
        <v>43800</v>
      </c>
      <c r="R952" s="7">
        <v>250.13</v>
      </c>
      <c r="S952" t="s">
        <v>1197</v>
      </c>
      <c r="T952" s="5" t="s">
        <v>1200</v>
      </c>
    </row>
    <row r="953" spans="2:20" x14ac:dyDescent="0.3">
      <c r="B953" t="s">
        <v>1104</v>
      </c>
      <c r="C953" t="s">
        <v>130</v>
      </c>
      <c r="D953" s="2">
        <v>60</v>
      </c>
      <c r="E953" s="2" t="s">
        <v>1262</v>
      </c>
      <c r="F953" t="s">
        <v>15</v>
      </c>
      <c r="G953" t="s">
        <v>1272</v>
      </c>
      <c r="H953" t="s">
        <v>1272</v>
      </c>
      <c r="I953" s="3">
        <v>43195</v>
      </c>
      <c r="J953" t="s">
        <v>12</v>
      </c>
      <c r="K953">
        <v>200</v>
      </c>
      <c r="L953" t="str">
        <f>_xlfn.XLOOKUP(healthcare_messy_data5[[#This Row],[Patient Id]],cleaned_medical!A953:A1952, cleaned_medical!B953:B1952)</f>
        <v>Physiotherapy</v>
      </c>
      <c r="M953" s="3">
        <f>_xlfn.XLOOKUP(healthcare_messy_data5[[#This Row],[Patient Id]],cleaned_medical!A953:A1952,cleaned_medical!C953:C1952)</f>
        <v>43195</v>
      </c>
      <c r="N953" t="str">
        <f>_xlfn.XLOOKUP(healthcare_messy_data5[[#This Row],[Patient Id]],cleaned_medical!A953:A1952, cleaned_medical!D953:D1952)</f>
        <v>Dr. Brown</v>
      </c>
      <c r="O953" s="7">
        <f>_xlfn.XLOOKUP(healthcare_messy_data5[[#This Row],[Patient Id]], cleaned_medical!A953:A1952, cleaned_medical!E953:E1952)</f>
        <v>18.04</v>
      </c>
      <c r="P953" t="s">
        <v>1198</v>
      </c>
      <c r="Q953" s="3">
        <v>43195</v>
      </c>
      <c r="R953" s="7">
        <v>496.79</v>
      </c>
      <c r="S953" t="s">
        <v>1197</v>
      </c>
      <c r="T953" s="5" t="s">
        <v>1191</v>
      </c>
    </row>
    <row r="954" spans="2:20" x14ac:dyDescent="0.3">
      <c r="B954" t="s">
        <v>1105</v>
      </c>
      <c r="C954" t="s">
        <v>122</v>
      </c>
      <c r="D954" s="2">
        <v>60</v>
      </c>
      <c r="E954" s="2" t="s">
        <v>1262</v>
      </c>
      <c r="F954" t="s">
        <v>10</v>
      </c>
      <c r="G954" t="s">
        <v>11</v>
      </c>
      <c r="H954" t="s">
        <v>1157</v>
      </c>
      <c r="I954" s="3">
        <v>43845</v>
      </c>
      <c r="J954" t="s">
        <v>17</v>
      </c>
      <c r="K954">
        <v>180</v>
      </c>
      <c r="L954" t="str">
        <f>_xlfn.XLOOKUP(healthcare_messy_data5[[#This Row],[Patient Id]],cleaned_medical!A954:A1953, cleaned_medical!B954:B1953)</f>
        <v>Dietary Changes</v>
      </c>
      <c r="M954" s="3">
        <f>_xlfn.XLOOKUP(healthcare_messy_data5[[#This Row],[Patient Id]],cleaned_medical!A954:A1953,cleaned_medical!C954:C1953)</f>
        <v>43845</v>
      </c>
      <c r="N954" t="str">
        <f>_xlfn.XLOOKUP(healthcare_messy_data5[[#This Row],[Patient Id]],cleaned_medical!A954:A1953, cleaned_medical!D954:D1953)</f>
        <v>Dr. Patel</v>
      </c>
      <c r="O954" s="7">
        <f>_xlfn.XLOOKUP(healthcare_messy_data5[[#This Row],[Patient Id]], cleaned_medical!A954:A1953, cleaned_medical!E954:E1953)</f>
        <v>151.76</v>
      </c>
      <c r="P954" t="s">
        <v>1198</v>
      </c>
      <c r="Q954" s="3">
        <v>43845</v>
      </c>
      <c r="R954" s="7">
        <v>186.78</v>
      </c>
      <c r="S954" t="s">
        <v>1197</v>
      </c>
      <c r="T954" s="5" t="s">
        <v>1199</v>
      </c>
    </row>
    <row r="955" spans="2:20" x14ac:dyDescent="0.3">
      <c r="B955" t="s">
        <v>1106</v>
      </c>
      <c r="C955" t="s">
        <v>299</v>
      </c>
      <c r="D955" s="2">
        <v>35</v>
      </c>
      <c r="E955" s="2" t="s">
        <v>1261</v>
      </c>
      <c r="F955" t="s">
        <v>15</v>
      </c>
      <c r="G955" t="s">
        <v>11</v>
      </c>
      <c r="H955" t="s">
        <v>1154</v>
      </c>
      <c r="I955" s="3">
        <v>43195</v>
      </c>
      <c r="J955" t="s">
        <v>21</v>
      </c>
      <c r="K955">
        <v>146</v>
      </c>
      <c r="L955" t="str">
        <f>_xlfn.XLOOKUP(healthcare_messy_data5[[#This Row],[Patient Id]],cleaned_medical!A955:A1954, cleaned_medical!B955:B1954)</f>
        <v>Lifestyle Modification</v>
      </c>
      <c r="M955" s="3">
        <f>_xlfn.XLOOKUP(healthcare_messy_data5[[#This Row],[Patient Id]],cleaned_medical!A955:A1954,cleaned_medical!C955:C1954)</f>
        <v>43195</v>
      </c>
      <c r="N955" t="str">
        <f>_xlfn.XLOOKUP(healthcare_messy_data5[[#This Row],[Patient Id]],cleaned_medical!A955:A1954, cleaned_medical!D955:D1954)</f>
        <v>Dr. Lee</v>
      </c>
      <c r="O955" s="7">
        <f>_xlfn.XLOOKUP(healthcare_messy_data5[[#This Row],[Patient Id]], cleaned_medical!A955:A1954, cleaned_medical!E955:E1954)</f>
        <v>39.67</v>
      </c>
      <c r="P955" t="s">
        <v>1202</v>
      </c>
      <c r="Q955" s="3">
        <v>43195</v>
      </c>
      <c r="R955" s="7">
        <v>306.07</v>
      </c>
      <c r="S955" t="s">
        <v>1195</v>
      </c>
      <c r="T955" s="5" t="s">
        <v>1199</v>
      </c>
    </row>
    <row r="956" spans="2:20" x14ac:dyDescent="0.3">
      <c r="B956" t="s">
        <v>1107</v>
      </c>
      <c r="C956" t="s">
        <v>126</v>
      </c>
      <c r="D956" s="2">
        <v>60</v>
      </c>
      <c r="E956" s="2" t="s">
        <v>1262</v>
      </c>
      <c r="F956" t="s">
        <v>15</v>
      </c>
      <c r="G956" t="s">
        <v>1272</v>
      </c>
      <c r="H956" t="s">
        <v>1154</v>
      </c>
      <c r="I956" s="3">
        <v>43845</v>
      </c>
      <c r="J956" t="s">
        <v>17</v>
      </c>
      <c r="K956">
        <v>220</v>
      </c>
      <c r="L956" t="str">
        <f>_xlfn.XLOOKUP(healthcare_messy_data5[[#This Row],[Patient Id]],cleaned_medical!A956:A1955, cleaned_medical!B956:B1955)</f>
        <v>Physiotherapy</v>
      </c>
      <c r="M956" s="3">
        <f>_xlfn.XLOOKUP(healthcare_messy_data5[[#This Row],[Patient Id]],cleaned_medical!A956:A1955,cleaned_medical!C956:C1955)</f>
        <v>43845</v>
      </c>
      <c r="N956" t="str">
        <f>_xlfn.XLOOKUP(healthcare_messy_data5[[#This Row],[Patient Id]],cleaned_medical!A956:A1955, cleaned_medical!D956:D1955)</f>
        <v>Dr. Lee</v>
      </c>
      <c r="O956" s="7">
        <f>_xlfn.XLOOKUP(healthcare_messy_data5[[#This Row],[Patient Id]], cleaned_medical!A956:A1955, cleaned_medical!E956:E1955)</f>
        <v>184.2</v>
      </c>
      <c r="P956" t="s">
        <v>1202</v>
      </c>
      <c r="Q956" s="3">
        <v>43845</v>
      </c>
      <c r="R956" s="7">
        <v>100.12</v>
      </c>
      <c r="S956" t="s">
        <v>1197</v>
      </c>
      <c r="T956" s="5" t="s">
        <v>1199</v>
      </c>
    </row>
    <row r="957" spans="2:20" x14ac:dyDescent="0.3">
      <c r="B957" t="s">
        <v>1108</v>
      </c>
      <c r="C957" t="s">
        <v>9</v>
      </c>
      <c r="D957" s="2">
        <v>25</v>
      </c>
      <c r="E957" s="2" t="s">
        <v>1259</v>
      </c>
      <c r="F957" t="s">
        <v>15</v>
      </c>
      <c r="G957" t="s">
        <v>11</v>
      </c>
      <c r="H957" t="s">
        <v>1157</v>
      </c>
      <c r="I957" s="3">
        <v>43881</v>
      </c>
      <c r="J957" t="s">
        <v>21</v>
      </c>
      <c r="K957">
        <v>180</v>
      </c>
      <c r="L957" t="str">
        <f>_xlfn.XLOOKUP(healthcare_messy_data5[[#This Row],[Patient Id]],cleaned_medical!A957:A1956, cleaned_medical!B957:B1956)</f>
        <v>Dietary Changes</v>
      </c>
      <c r="M957" s="3">
        <f>_xlfn.XLOOKUP(healthcare_messy_data5[[#This Row],[Patient Id]],cleaned_medical!A957:A1956,cleaned_medical!C957:C1956)</f>
        <v>43881</v>
      </c>
      <c r="N957" t="str">
        <f>_xlfn.XLOOKUP(healthcare_messy_data5[[#This Row],[Patient Id]],cleaned_medical!A957:A1956, cleaned_medical!D957:D1956)</f>
        <v>Dr. Smith</v>
      </c>
      <c r="O957" s="7">
        <f>_xlfn.XLOOKUP(healthcare_messy_data5[[#This Row],[Patient Id]], cleaned_medical!A957:A1956, cleaned_medical!E957:E1956)</f>
        <v>87.56</v>
      </c>
      <c r="P957" t="s">
        <v>1201</v>
      </c>
      <c r="Q957" s="3">
        <v>43881</v>
      </c>
      <c r="R957" s="7">
        <v>108.84</v>
      </c>
      <c r="S957" t="s">
        <v>1195</v>
      </c>
      <c r="T957" s="5" t="s">
        <v>1194</v>
      </c>
    </row>
    <row r="958" spans="2:20" x14ac:dyDescent="0.3">
      <c r="B958" t="s">
        <v>1109</v>
      </c>
      <c r="C958" t="s">
        <v>126</v>
      </c>
      <c r="D958" s="2">
        <v>25</v>
      </c>
      <c r="E958" s="2" t="s">
        <v>1259</v>
      </c>
      <c r="F958" t="s">
        <v>15</v>
      </c>
      <c r="G958" t="s">
        <v>20</v>
      </c>
      <c r="H958" t="s">
        <v>1157</v>
      </c>
      <c r="I958" s="3">
        <v>43845</v>
      </c>
      <c r="J958" t="s">
        <v>1153</v>
      </c>
      <c r="K958">
        <v>200</v>
      </c>
      <c r="L958" t="str">
        <f>_xlfn.XLOOKUP(healthcare_messy_data5[[#This Row],[Patient Id]],cleaned_medical!A958:A1957, cleaned_medical!B958:B1957)</f>
        <v>Lifestyle Modification</v>
      </c>
      <c r="M958" s="3">
        <f>_xlfn.XLOOKUP(healthcare_messy_data5[[#This Row],[Patient Id]],cleaned_medical!A958:A1957,cleaned_medical!C958:C1957)</f>
        <v>43845</v>
      </c>
      <c r="N958" t="str">
        <f>_xlfn.XLOOKUP(healthcare_messy_data5[[#This Row],[Patient Id]],cleaned_medical!A958:A1957, cleaned_medical!D958:D1957)</f>
        <v>Dr. Brown</v>
      </c>
      <c r="O958" s="7">
        <f>_xlfn.XLOOKUP(healthcare_messy_data5[[#This Row],[Patient Id]], cleaned_medical!A958:A1957, cleaned_medical!E958:E1957)</f>
        <v>185.69</v>
      </c>
      <c r="P958" t="s">
        <v>1202</v>
      </c>
      <c r="Q958" s="3">
        <v>43845</v>
      </c>
      <c r="R958" s="7">
        <v>202.38</v>
      </c>
      <c r="S958" t="s">
        <v>1195</v>
      </c>
      <c r="T958" s="5" t="s">
        <v>1200</v>
      </c>
    </row>
    <row r="959" spans="2:20" x14ac:dyDescent="0.3">
      <c r="B959" t="s">
        <v>1110</v>
      </c>
      <c r="C959" t="s">
        <v>120</v>
      </c>
      <c r="D959" s="2">
        <v>35</v>
      </c>
      <c r="E959" s="2" t="s">
        <v>1261</v>
      </c>
      <c r="F959" t="s">
        <v>15</v>
      </c>
      <c r="G959" t="s">
        <v>27</v>
      </c>
      <c r="H959" t="s">
        <v>1157</v>
      </c>
      <c r="I959" s="3">
        <v>43881</v>
      </c>
      <c r="J959" t="s">
        <v>17</v>
      </c>
      <c r="K959">
        <v>160</v>
      </c>
      <c r="L959" t="str">
        <f>_xlfn.XLOOKUP(healthcare_messy_data5[[#This Row],[Patient Id]],cleaned_medical!A959:A1958, cleaned_medical!B959:B1958)</f>
        <v>Lifestyle Modification</v>
      </c>
      <c r="M959" s="3">
        <f>_xlfn.XLOOKUP(healthcare_messy_data5[[#This Row],[Patient Id]],cleaned_medical!A959:A1958,cleaned_medical!C959:C1958)</f>
        <v>43881</v>
      </c>
      <c r="N959" t="str">
        <f>_xlfn.XLOOKUP(healthcare_messy_data5[[#This Row],[Patient Id]],cleaned_medical!A959:A1958, cleaned_medical!D959:D1958)</f>
        <v>Dr. Brown</v>
      </c>
      <c r="O959" s="7">
        <f>_xlfn.XLOOKUP(healthcare_messy_data5[[#This Row],[Patient Id]], cleaned_medical!A959:A1958, cleaned_medical!E959:E1958)</f>
        <v>112.78</v>
      </c>
      <c r="P959" t="s">
        <v>1198</v>
      </c>
      <c r="Q959" s="3">
        <v>43881</v>
      </c>
      <c r="R959" s="7">
        <v>267.36</v>
      </c>
      <c r="S959" t="s">
        <v>1197</v>
      </c>
      <c r="T959" s="5" t="s">
        <v>1199</v>
      </c>
    </row>
    <row r="960" spans="2:20" x14ac:dyDescent="0.3">
      <c r="B960" t="s">
        <v>1111</v>
      </c>
      <c r="C960" t="s">
        <v>126</v>
      </c>
      <c r="D960" s="2">
        <v>70</v>
      </c>
      <c r="E960" s="2" t="s">
        <v>1262</v>
      </c>
      <c r="F960" t="s">
        <v>15</v>
      </c>
      <c r="G960" t="s">
        <v>11</v>
      </c>
      <c r="H960" t="s">
        <v>1154</v>
      </c>
      <c r="I960" s="3">
        <v>43881</v>
      </c>
      <c r="J960" t="s">
        <v>40</v>
      </c>
      <c r="K960">
        <v>146</v>
      </c>
      <c r="L960" t="str">
        <f>_xlfn.XLOOKUP(healthcare_messy_data5[[#This Row],[Patient Id]],cleaned_medical!A960:A1959, cleaned_medical!B960:B1959)</f>
        <v>Physiotherapy</v>
      </c>
      <c r="M960" s="3">
        <f>_xlfn.XLOOKUP(healthcare_messy_data5[[#This Row],[Patient Id]],cleaned_medical!A960:A1959,cleaned_medical!C960:C1959)</f>
        <v>43881</v>
      </c>
      <c r="N960" t="str">
        <f>_xlfn.XLOOKUP(healthcare_messy_data5[[#This Row],[Patient Id]],cleaned_medical!A960:A1959, cleaned_medical!D960:D1959)</f>
        <v>Dr. Smith</v>
      </c>
      <c r="O960" s="7">
        <f>_xlfn.XLOOKUP(healthcare_messy_data5[[#This Row],[Patient Id]], cleaned_medical!A960:A1959, cleaned_medical!E960:E1959)</f>
        <v>149.22999999999999</v>
      </c>
      <c r="P960" t="s">
        <v>1201</v>
      </c>
      <c r="Q960" s="3">
        <v>43881</v>
      </c>
      <c r="R960" s="7">
        <v>185.71</v>
      </c>
      <c r="S960" t="s">
        <v>1192</v>
      </c>
      <c r="T960" s="5" t="s">
        <v>1194</v>
      </c>
    </row>
    <row r="961" spans="2:20" x14ac:dyDescent="0.3">
      <c r="B961" t="s">
        <v>1112</v>
      </c>
      <c r="C961" t="s">
        <v>132</v>
      </c>
      <c r="D961" s="2">
        <v>46</v>
      </c>
      <c r="E961" s="2" t="s">
        <v>1260</v>
      </c>
      <c r="F961" t="s">
        <v>15</v>
      </c>
      <c r="G961" t="s">
        <v>11</v>
      </c>
      <c r="H961" t="s">
        <v>1272</v>
      </c>
      <c r="I961" s="3">
        <v>43845</v>
      </c>
      <c r="J961" t="s">
        <v>12</v>
      </c>
      <c r="K961">
        <v>180</v>
      </c>
      <c r="L961" t="str">
        <f>_xlfn.XLOOKUP(healthcare_messy_data5[[#This Row],[Patient Id]],cleaned_medical!A961:A1960, cleaned_medical!B961:B1960)</f>
        <v>Dietary Changes</v>
      </c>
      <c r="M961" s="3">
        <f>_xlfn.XLOOKUP(healthcare_messy_data5[[#This Row],[Patient Id]],cleaned_medical!A961:A1960,cleaned_medical!C961:C1960)</f>
        <v>43845</v>
      </c>
      <c r="N961" t="str">
        <f>_xlfn.XLOOKUP(healthcare_messy_data5[[#This Row],[Patient Id]],cleaned_medical!A961:A1960, cleaned_medical!D961:D1960)</f>
        <v>Dr. Johnson</v>
      </c>
      <c r="O961" s="7">
        <f>_xlfn.XLOOKUP(healthcare_messy_data5[[#This Row],[Patient Id]], cleaned_medical!A961:A1960, cleaned_medical!E961:E1960)</f>
        <v>182.73</v>
      </c>
      <c r="P961" t="s">
        <v>1193</v>
      </c>
      <c r="Q961" s="3">
        <v>43845</v>
      </c>
      <c r="R961" s="7">
        <v>296.89999999999998</v>
      </c>
      <c r="S961" t="s">
        <v>1197</v>
      </c>
      <c r="T961" s="5" t="s">
        <v>1194</v>
      </c>
    </row>
    <row r="962" spans="2:20" x14ac:dyDescent="0.3">
      <c r="B962" t="s">
        <v>1113</v>
      </c>
      <c r="C962" t="s">
        <v>134</v>
      </c>
      <c r="D962" s="2">
        <v>40</v>
      </c>
      <c r="E962" s="2" t="s">
        <v>1260</v>
      </c>
      <c r="F962" t="s">
        <v>15</v>
      </c>
      <c r="G962" t="s">
        <v>1272</v>
      </c>
      <c r="H962" t="s">
        <v>1157</v>
      </c>
      <c r="I962" s="3">
        <v>43549</v>
      </c>
      <c r="J962" t="s">
        <v>40</v>
      </c>
      <c r="K962">
        <v>220</v>
      </c>
      <c r="L962" t="str">
        <f>_xlfn.XLOOKUP(healthcare_messy_data5[[#This Row],[Patient Id]],cleaned_medical!A962:A1961, cleaned_medical!B962:B1961)</f>
        <v>Lifestyle Modification</v>
      </c>
      <c r="M962" s="3">
        <f>_xlfn.XLOOKUP(healthcare_messy_data5[[#This Row],[Patient Id]],cleaned_medical!A962:A1961,cleaned_medical!C962:C1961)</f>
        <v>43549</v>
      </c>
      <c r="N962" t="str">
        <f>_xlfn.XLOOKUP(healthcare_messy_data5[[#This Row],[Patient Id]],cleaned_medical!A962:A1961, cleaned_medical!D962:D1961)</f>
        <v>Dr. Lee</v>
      </c>
      <c r="O962" s="7">
        <f>_xlfn.XLOOKUP(healthcare_messy_data5[[#This Row],[Patient Id]], cleaned_medical!A962:A1961, cleaned_medical!E962:E1961)</f>
        <v>130.72</v>
      </c>
      <c r="P962" t="s">
        <v>1201</v>
      </c>
      <c r="Q962" s="3">
        <v>43549</v>
      </c>
      <c r="R962" s="7">
        <v>336.38</v>
      </c>
      <c r="S962" t="s">
        <v>1197</v>
      </c>
      <c r="T962" s="5" t="s">
        <v>1200</v>
      </c>
    </row>
    <row r="963" spans="2:20" x14ac:dyDescent="0.3">
      <c r="B963" t="s">
        <v>1114</v>
      </c>
      <c r="C963" t="s">
        <v>9</v>
      </c>
      <c r="D963" s="2">
        <v>46</v>
      </c>
      <c r="E963" s="2" t="s">
        <v>1260</v>
      </c>
      <c r="F963" t="s">
        <v>15</v>
      </c>
      <c r="G963" t="s">
        <v>20</v>
      </c>
      <c r="H963" t="s">
        <v>1156</v>
      </c>
      <c r="I963" s="3">
        <v>43845</v>
      </c>
      <c r="J963" t="s">
        <v>12</v>
      </c>
      <c r="K963">
        <v>200</v>
      </c>
      <c r="L963" t="str">
        <f>_xlfn.XLOOKUP(healthcare_messy_data5[[#This Row],[Patient Id]],cleaned_medical!A963:A1962, cleaned_medical!B963:B1962)</f>
        <v>Dietary Changes</v>
      </c>
      <c r="M963" s="3">
        <f>_xlfn.XLOOKUP(healthcare_messy_data5[[#This Row],[Patient Id]],cleaned_medical!A963:A1962,cleaned_medical!C963:C1962)</f>
        <v>43845</v>
      </c>
      <c r="N963" t="str">
        <f>_xlfn.XLOOKUP(healthcare_messy_data5[[#This Row],[Patient Id]],cleaned_medical!A963:A1962, cleaned_medical!D963:D1962)</f>
        <v>Dr. Smith</v>
      </c>
      <c r="O963" s="7">
        <f>_xlfn.XLOOKUP(healthcare_messy_data5[[#This Row],[Patient Id]], cleaned_medical!A963:A1962, cleaned_medical!E963:E1962)</f>
        <v>83.64</v>
      </c>
      <c r="P963" t="s">
        <v>1201</v>
      </c>
      <c r="Q963" s="3">
        <v>43845</v>
      </c>
      <c r="R963" s="7">
        <v>152.68</v>
      </c>
      <c r="S963" t="s">
        <v>1197</v>
      </c>
      <c r="T963" s="5" t="s">
        <v>1194</v>
      </c>
    </row>
    <row r="964" spans="2:20" x14ac:dyDescent="0.3">
      <c r="B964" t="s">
        <v>1115</v>
      </c>
      <c r="C964" t="s">
        <v>124</v>
      </c>
      <c r="D964" s="2">
        <v>60</v>
      </c>
      <c r="E964" s="2" t="s">
        <v>1262</v>
      </c>
      <c r="F964" t="s">
        <v>10</v>
      </c>
      <c r="G964" t="s">
        <v>27</v>
      </c>
      <c r="H964" t="s">
        <v>1157</v>
      </c>
      <c r="I964" s="3">
        <v>43800</v>
      </c>
      <c r="J964" t="s">
        <v>17</v>
      </c>
      <c r="K964">
        <v>200</v>
      </c>
      <c r="L964" t="str">
        <f>_xlfn.XLOOKUP(healthcare_messy_data5[[#This Row],[Patient Id]],cleaned_medical!A964:A1963, cleaned_medical!B964:B1963)</f>
        <v>Surgery</v>
      </c>
      <c r="M964" s="3">
        <f>_xlfn.XLOOKUP(healthcare_messy_data5[[#This Row],[Patient Id]],cleaned_medical!A964:A1963,cleaned_medical!C964:C1963)</f>
        <v>43800</v>
      </c>
      <c r="N964" t="str">
        <f>_xlfn.XLOOKUP(healthcare_messy_data5[[#This Row],[Patient Id]],cleaned_medical!A964:A1963, cleaned_medical!D964:D1963)</f>
        <v>Dr. Johnson</v>
      </c>
      <c r="O964" s="7">
        <f>_xlfn.XLOOKUP(healthcare_messy_data5[[#This Row],[Patient Id]], cleaned_medical!A964:A1963, cleaned_medical!E964:E1963)</f>
        <v>143.43</v>
      </c>
      <c r="P964" t="s">
        <v>1202</v>
      </c>
      <c r="Q964" s="3">
        <v>43800</v>
      </c>
      <c r="R964" s="7">
        <v>93.24</v>
      </c>
      <c r="S964" t="s">
        <v>1197</v>
      </c>
      <c r="T964" s="5" t="s">
        <v>1199</v>
      </c>
    </row>
    <row r="965" spans="2:20" x14ac:dyDescent="0.3">
      <c r="B965" t="s">
        <v>1116</v>
      </c>
      <c r="C965" t="s">
        <v>120</v>
      </c>
      <c r="D965" s="2">
        <v>40</v>
      </c>
      <c r="E965" s="2" t="s">
        <v>1260</v>
      </c>
      <c r="F965" t="s">
        <v>15</v>
      </c>
      <c r="G965" t="s">
        <v>1272</v>
      </c>
      <c r="H965" t="s">
        <v>1155</v>
      </c>
      <c r="I965" s="3">
        <v>43800</v>
      </c>
      <c r="J965" t="s">
        <v>17</v>
      </c>
      <c r="K965">
        <v>180</v>
      </c>
      <c r="L965" t="str">
        <f>_xlfn.XLOOKUP(healthcare_messy_data5[[#This Row],[Patient Id]],cleaned_medical!A965:A1964, cleaned_medical!B965:B1964)</f>
        <v>Lifestyle Modification</v>
      </c>
      <c r="M965" s="3">
        <f>_xlfn.XLOOKUP(healthcare_messy_data5[[#This Row],[Patient Id]],cleaned_medical!A965:A1964,cleaned_medical!C965:C1964)</f>
        <v>43800</v>
      </c>
      <c r="N965" t="str">
        <f>_xlfn.XLOOKUP(healthcare_messy_data5[[#This Row],[Patient Id]],cleaned_medical!A965:A1964, cleaned_medical!D965:D1964)</f>
        <v>Dr. Patel</v>
      </c>
      <c r="O965" s="7">
        <f>_xlfn.XLOOKUP(healthcare_messy_data5[[#This Row],[Patient Id]], cleaned_medical!A965:A1964, cleaned_medical!E965:E1964)</f>
        <v>116.83</v>
      </c>
      <c r="P965" t="s">
        <v>1201</v>
      </c>
      <c r="Q965" s="3">
        <v>43800</v>
      </c>
      <c r="R965" s="7">
        <v>309.52999999999997</v>
      </c>
      <c r="S965" t="s">
        <v>1195</v>
      </c>
      <c r="T965" s="5" t="s">
        <v>1191</v>
      </c>
    </row>
    <row r="966" spans="2:20" x14ac:dyDescent="0.3">
      <c r="B966" t="s">
        <v>1117</v>
      </c>
      <c r="C966" t="s">
        <v>9</v>
      </c>
      <c r="D966" s="2">
        <v>35</v>
      </c>
      <c r="E966" s="2" t="s">
        <v>1261</v>
      </c>
      <c r="F966" t="s">
        <v>15</v>
      </c>
      <c r="G966" t="s">
        <v>1272</v>
      </c>
      <c r="H966" t="s">
        <v>1157</v>
      </c>
      <c r="I966" s="3">
        <v>43549</v>
      </c>
      <c r="J966" t="s">
        <v>12</v>
      </c>
      <c r="K966">
        <v>220</v>
      </c>
      <c r="L966" t="str">
        <f>_xlfn.XLOOKUP(healthcare_messy_data5[[#This Row],[Patient Id]],cleaned_medical!A966:A1965, cleaned_medical!B966:B1965)</f>
        <v>Dietary Changes</v>
      </c>
      <c r="M966" s="3">
        <f>_xlfn.XLOOKUP(healthcare_messy_data5[[#This Row],[Patient Id]],cleaned_medical!A966:A1965,cleaned_medical!C966:C1965)</f>
        <v>43549</v>
      </c>
      <c r="N966" t="str">
        <f>_xlfn.XLOOKUP(healthcare_messy_data5[[#This Row],[Patient Id]],cleaned_medical!A966:A1965, cleaned_medical!D966:D1965)</f>
        <v>Dr. Lee</v>
      </c>
      <c r="O966" s="7">
        <f>_xlfn.XLOOKUP(healthcare_messy_data5[[#This Row],[Patient Id]], cleaned_medical!A966:A1965, cleaned_medical!E966:E1965)</f>
        <v>137.77000000000001</v>
      </c>
      <c r="P966" t="s">
        <v>1202</v>
      </c>
      <c r="Q966" s="3">
        <v>43549</v>
      </c>
      <c r="R966" s="7">
        <v>61.41</v>
      </c>
      <c r="S966" t="s">
        <v>1195</v>
      </c>
      <c r="T966" s="5" t="s">
        <v>1199</v>
      </c>
    </row>
    <row r="967" spans="2:20" x14ac:dyDescent="0.3">
      <c r="B967" t="s">
        <v>1118</v>
      </c>
      <c r="C967" t="s">
        <v>126</v>
      </c>
      <c r="D967" s="2">
        <v>35</v>
      </c>
      <c r="E967" s="2" t="s">
        <v>1261</v>
      </c>
      <c r="F967" t="s">
        <v>15</v>
      </c>
      <c r="G967" t="s">
        <v>20</v>
      </c>
      <c r="H967" t="s">
        <v>1154</v>
      </c>
      <c r="I967" s="3">
        <v>43881</v>
      </c>
      <c r="J967" t="s">
        <v>1153</v>
      </c>
      <c r="K967">
        <v>200</v>
      </c>
      <c r="L967" t="str">
        <f>_xlfn.XLOOKUP(healthcare_messy_data5[[#This Row],[Patient Id]],cleaned_medical!A967:A1966, cleaned_medical!B967:B1966)</f>
        <v>Medication</v>
      </c>
      <c r="M967" s="3">
        <f>_xlfn.XLOOKUP(healthcare_messy_data5[[#This Row],[Patient Id]],cleaned_medical!A967:A1966,cleaned_medical!C967:C1966)</f>
        <v>43881</v>
      </c>
      <c r="N967" t="str">
        <f>_xlfn.XLOOKUP(healthcare_messy_data5[[#This Row],[Patient Id]],cleaned_medical!A967:A1966, cleaned_medical!D967:D1966)</f>
        <v>Dr. Brown</v>
      </c>
      <c r="O967" s="7">
        <f>_xlfn.XLOOKUP(healthcare_messy_data5[[#This Row],[Patient Id]], cleaned_medical!A967:A1966, cleaned_medical!E967:E1966)</f>
        <v>79.09</v>
      </c>
      <c r="P967" t="s">
        <v>1198</v>
      </c>
      <c r="Q967" s="3">
        <v>43881</v>
      </c>
      <c r="R967" s="7">
        <v>167.52</v>
      </c>
      <c r="S967" t="s">
        <v>1197</v>
      </c>
      <c r="T967" s="5" t="s">
        <v>1194</v>
      </c>
    </row>
    <row r="968" spans="2:20" x14ac:dyDescent="0.3">
      <c r="B968" t="s">
        <v>1119</v>
      </c>
      <c r="C968" t="s">
        <v>132</v>
      </c>
      <c r="D968" s="2">
        <v>70</v>
      </c>
      <c r="E968" s="2" t="s">
        <v>1262</v>
      </c>
      <c r="F968" t="s">
        <v>15</v>
      </c>
      <c r="G968" t="s">
        <v>27</v>
      </c>
      <c r="H968" t="s">
        <v>1157</v>
      </c>
      <c r="I968" s="3">
        <v>43549</v>
      </c>
      <c r="J968" t="s">
        <v>21</v>
      </c>
      <c r="K968">
        <v>146</v>
      </c>
      <c r="L968" t="str">
        <f>_xlfn.XLOOKUP(healthcare_messy_data5[[#This Row],[Patient Id]],cleaned_medical!A968:A1967, cleaned_medical!B968:B1967)</f>
        <v>Lifestyle Modification</v>
      </c>
      <c r="M968" s="3">
        <f>_xlfn.XLOOKUP(healthcare_messy_data5[[#This Row],[Patient Id]],cleaned_medical!A968:A1967,cleaned_medical!C968:C1967)</f>
        <v>43549</v>
      </c>
      <c r="N968" t="str">
        <f>_xlfn.XLOOKUP(healthcare_messy_data5[[#This Row],[Patient Id]],cleaned_medical!A968:A1967, cleaned_medical!D968:D1967)</f>
        <v>Dr. Smith</v>
      </c>
      <c r="O968" s="7">
        <f>_xlfn.XLOOKUP(healthcare_messy_data5[[#This Row],[Patient Id]], cleaned_medical!A968:A1967, cleaned_medical!E968:E1967)</f>
        <v>30.56</v>
      </c>
      <c r="P968" t="s">
        <v>1167</v>
      </c>
      <c r="Q968" s="3">
        <v>43549</v>
      </c>
      <c r="R968" s="7">
        <v>486.01</v>
      </c>
      <c r="S968" t="s">
        <v>1192</v>
      </c>
      <c r="T968" s="5" t="s">
        <v>1194</v>
      </c>
    </row>
    <row r="969" spans="2:20" x14ac:dyDescent="0.3">
      <c r="B969" t="s">
        <v>1120</v>
      </c>
      <c r="C969" t="s">
        <v>303</v>
      </c>
      <c r="D969" s="2">
        <v>40</v>
      </c>
      <c r="E969" s="2" t="s">
        <v>1260</v>
      </c>
      <c r="F969" t="s">
        <v>15</v>
      </c>
      <c r="G969" t="s">
        <v>20</v>
      </c>
      <c r="H969" t="s">
        <v>1155</v>
      </c>
      <c r="I969" s="3">
        <v>43800</v>
      </c>
      <c r="J969" t="s">
        <v>40</v>
      </c>
      <c r="K969">
        <v>200</v>
      </c>
      <c r="L969" t="str">
        <f>_xlfn.XLOOKUP(healthcare_messy_data5[[#This Row],[Patient Id]],cleaned_medical!A969:A1968, cleaned_medical!B969:B1968)</f>
        <v>Physiotherapy</v>
      </c>
      <c r="M969" s="3">
        <f>_xlfn.XLOOKUP(healthcare_messy_data5[[#This Row],[Patient Id]],cleaned_medical!A969:A1968,cleaned_medical!C969:C1968)</f>
        <v>43800</v>
      </c>
      <c r="N969" t="str">
        <f>_xlfn.XLOOKUP(healthcare_messy_data5[[#This Row],[Patient Id]],cleaned_medical!A969:A1968, cleaned_medical!D969:D1968)</f>
        <v>Dr. Johnson</v>
      </c>
      <c r="O969" s="7">
        <f>_xlfn.XLOOKUP(healthcare_messy_data5[[#This Row],[Patient Id]], cleaned_medical!A969:A1968, cleaned_medical!E969:E1968)</f>
        <v>196.22</v>
      </c>
      <c r="P969" t="s">
        <v>1196</v>
      </c>
      <c r="Q969" s="3">
        <v>43800</v>
      </c>
      <c r="R969" s="7">
        <v>186.92</v>
      </c>
      <c r="S969" t="s">
        <v>1197</v>
      </c>
      <c r="T969" s="5" t="s">
        <v>1200</v>
      </c>
    </row>
    <row r="970" spans="2:20" x14ac:dyDescent="0.3">
      <c r="B970" t="s">
        <v>1121</v>
      </c>
      <c r="C970" t="s">
        <v>299</v>
      </c>
      <c r="D970" s="2">
        <v>25</v>
      </c>
      <c r="E970" s="2" t="s">
        <v>1259</v>
      </c>
      <c r="F970" t="s">
        <v>10</v>
      </c>
      <c r="G970" t="s">
        <v>27</v>
      </c>
      <c r="H970" t="s">
        <v>1156</v>
      </c>
      <c r="I970" s="3">
        <v>43549</v>
      </c>
      <c r="J970" t="s">
        <v>40</v>
      </c>
      <c r="K970">
        <v>220</v>
      </c>
      <c r="L970" t="str">
        <f>_xlfn.XLOOKUP(healthcare_messy_data5[[#This Row],[Patient Id]],cleaned_medical!A970:A1969, cleaned_medical!B970:B1969)</f>
        <v>Counseling</v>
      </c>
      <c r="M970" s="3">
        <f>_xlfn.XLOOKUP(healthcare_messy_data5[[#This Row],[Patient Id]],cleaned_medical!A970:A1969,cleaned_medical!C970:C1969)</f>
        <v>43549</v>
      </c>
      <c r="N970" t="str">
        <f>_xlfn.XLOOKUP(healthcare_messy_data5[[#This Row],[Patient Id]],cleaned_medical!A970:A1969, cleaned_medical!D970:D1969)</f>
        <v>Dr. Smith</v>
      </c>
      <c r="O970" s="7">
        <f>_xlfn.XLOOKUP(healthcare_messy_data5[[#This Row],[Patient Id]], cleaned_medical!A970:A1969, cleaned_medical!E970:E1969)</f>
        <v>64.430000000000007</v>
      </c>
      <c r="P970" t="s">
        <v>1201</v>
      </c>
      <c r="Q970" s="3">
        <v>43549</v>
      </c>
      <c r="R970" s="7">
        <v>282.57</v>
      </c>
      <c r="S970" t="s">
        <v>1197</v>
      </c>
      <c r="T970" s="5" t="s">
        <v>1199</v>
      </c>
    </row>
    <row r="971" spans="2:20" x14ac:dyDescent="0.3">
      <c r="B971" t="s">
        <v>1122</v>
      </c>
      <c r="C971" t="s">
        <v>124</v>
      </c>
      <c r="D971" s="2">
        <v>40</v>
      </c>
      <c r="E971" s="2" t="s">
        <v>1260</v>
      </c>
      <c r="F971" t="s">
        <v>10</v>
      </c>
      <c r="G971" t="s">
        <v>20</v>
      </c>
      <c r="H971" t="s">
        <v>1272</v>
      </c>
      <c r="I971" s="3">
        <v>43845</v>
      </c>
      <c r="J971" t="s">
        <v>40</v>
      </c>
      <c r="K971">
        <v>160</v>
      </c>
      <c r="L971" t="str">
        <f>_xlfn.XLOOKUP(healthcare_messy_data5[[#This Row],[Patient Id]],cleaned_medical!A971:A1970, cleaned_medical!B971:B1970)</f>
        <v>Surgery</v>
      </c>
      <c r="M971" s="3">
        <f>_xlfn.XLOOKUP(healthcare_messy_data5[[#This Row],[Patient Id]],cleaned_medical!A971:A1970,cleaned_medical!C971:C1970)</f>
        <v>43845</v>
      </c>
      <c r="N971" t="str">
        <f>_xlfn.XLOOKUP(healthcare_messy_data5[[#This Row],[Patient Id]],cleaned_medical!A971:A1970, cleaned_medical!D971:D1970)</f>
        <v>Dr. Brown</v>
      </c>
      <c r="O971" s="7">
        <f>_xlfn.XLOOKUP(healthcare_messy_data5[[#This Row],[Patient Id]], cleaned_medical!A971:A1970, cleaned_medical!E971:E1970)</f>
        <v>123.2</v>
      </c>
      <c r="P971" t="s">
        <v>1167</v>
      </c>
      <c r="Q971" s="3">
        <v>43845</v>
      </c>
      <c r="R971" s="7">
        <v>266.19</v>
      </c>
      <c r="S971" t="s">
        <v>1197</v>
      </c>
      <c r="T971" s="5" t="s">
        <v>1194</v>
      </c>
    </row>
    <row r="972" spans="2:20" x14ac:dyDescent="0.3">
      <c r="B972" t="s">
        <v>1123</v>
      </c>
      <c r="C972" t="s">
        <v>299</v>
      </c>
      <c r="D972" s="2">
        <v>60</v>
      </c>
      <c r="E972" s="2" t="s">
        <v>1262</v>
      </c>
      <c r="F972" t="s">
        <v>15</v>
      </c>
      <c r="G972" t="s">
        <v>1272</v>
      </c>
      <c r="H972" t="s">
        <v>1157</v>
      </c>
      <c r="I972" s="3">
        <v>43549</v>
      </c>
      <c r="J972" t="s">
        <v>17</v>
      </c>
      <c r="K972">
        <v>160</v>
      </c>
      <c r="L972" t="str">
        <f>_xlfn.XLOOKUP(healthcare_messy_data5[[#This Row],[Patient Id]],cleaned_medical!A972:A1971, cleaned_medical!B972:B1971)</f>
        <v>Physiotherapy</v>
      </c>
      <c r="M972" s="3">
        <f>_xlfn.XLOOKUP(healthcare_messy_data5[[#This Row],[Patient Id]],cleaned_medical!A972:A1971,cleaned_medical!C972:C1971)</f>
        <v>43549</v>
      </c>
      <c r="N972" t="str">
        <f>_xlfn.XLOOKUP(healthcare_messy_data5[[#This Row],[Patient Id]],cleaned_medical!A972:A1971, cleaned_medical!D972:D1971)</f>
        <v>Dr. Brown</v>
      </c>
      <c r="O972" s="7">
        <f>_xlfn.XLOOKUP(healthcare_messy_data5[[#This Row],[Patient Id]], cleaned_medical!A972:A1971, cleaned_medical!E972:E1971)</f>
        <v>136.41</v>
      </c>
      <c r="P972" t="s">
        <v>1193</v>
      </c>
      <c r="Q972" s="3">
        <v>43549</v>
      </c>
      <c r="R972" s="7">
        <v>444.91</v>
      </c>
      <c r="S972" t="s">
        <v>1197</v>
      </c>
      <c r="T972" s="5" t="s">
        <v>1200</v>
      </c>
    </row>
    <row r="973" spans="2:20" x14ac:dyDescent="0.3">
      <c r="B973" t="s">
        <v>1124</v>
      </c>
      <c r="C973" t="s">
        <v>9</v>
      </c>
      <c r="D973" s="2">
        <v>25</v>
      </c>
      <c r="E973" s="2" t="s">
        <v>1259</v>
      </c>
      <c r="F973" t="s">
        <v>10</v>
      </c>
      <c r="G973" t="s">
        <v>1272</v>
      </c>
      <c r="H973" t="s">
        <v>1155</v>
      </c>
      <c r="I973" s="3">
        <v>43881</v>
      </c>
      <c r="J973" t="s">
        <v>40</v>
      </c>
      <c r="K973">
        <v>180</v>
      </c>
      <c r="L973" t="str">
        <f>_xlfn.XLOOKUP(healthcare_messy_data5[[#This Row],[Patient Id]],cleaned_medical!A973:A1972, cleaned_medical!B973:B1972)</f>
        <v>Lifestyle Modification</v>
      </c>
      <c r="M973" s="3">
        <f>_xlfn.XLOOKUP(healthcare_messy_data5[[#This Row],[Patient Id]],cleaned_medical!A973:A1972,cleaned_medical!C973:C1972)</f>
        <v>43881</v>
      </c>
      <c r="N973" t="str">
        <f>_xlfn.XLOOKUP(healthcare_messy_data5[[#This Row],[Patient Id]],cleaned_medical!A973:A1972, cleaned_medical!D973:D1972)</f>
        <v>Dr. Patel</v>
      </c>
      <c r="O973" s="7">
        <f>_xlfn.XLOOKUP(healthcare_messy_data5[[#This Row],[Patient Id]], cleaned_medical!A973:A1972, cleaned_medical!E973:E1972)</f>
        <v>18.66</v>
      </c>
      <c r="P973" t="s">
        <v>1193</v>
      </c>
      <c r="Q973" s="3">
        <v>43881</v>
      </c>
      <c r="R973" s="7">
        <v>479.49</v>
      </c>
      <c r="S973" t="s">
        <v>1195</v>
      </c>
      <c r="T973" s="5" t="s">
        <v>1194</v>
      </c>
    </row>
    <row r="974" spans="2:20" x14ac:dyDescent="0.3">
      <c r="B974" t="s">
        <v>1125</v>
      </c>
      <c r="C974" t="s">
        <v>132</v>
      </c>
      <c r="D974" s="2">
        <v>35</v>
      </c>
      <c r="E974" s="2" t="s">
        <v>1261</v>
      </c>
      <c r="F974" t="s">
        <v>15</v>
      </c>
      <c r="G974" t="s">
        <v>16</v>
      </c>
      <c r="H974" t="s">
        <v>1155</v>
      </c>
      <c r="I974" s="3">
        <v>43845</v>
      </c>
      <c r="J974" t="s">
        <v>21</v>
      </c>
      <c r="K974">
        <v>220</v>
      </c>
      <c r="L974" t="str">
        <f>_xlfn.XLOOKUP(healthcare_messy_data5[[#This Row],[Patient Id]],cleaned_medical!A974:A1973, cleaned_medical!B974:B1973)</f>
        <v>Physiotherapy</v>
      </c>
      <c r="M974" s="3">
        <f>_xlfn.XLOOKUP(healthcare_messy_data5[[#This Row],[Patient Id]],cleaned_medical!A974:A1973,cleaned_medical!C974:C1973)</f>
        <v>43845</v>
      </c>
      <c r="N974" t="str">
        <f>_xlfn.XLOOKUP(healthcare_messy_data5[[#This Row],[Patient Id]],cleaned_medical!A974:A1973, cleaned_medical!D974:D1973)</f>
        <v>Dr. Johnson</v>
      </c>
      <c r="O974" s="7">
        <f>_xlfn.XLOOKUP(healthcare_messy_data5[[#This Row],[Patient Id]], cleaned_medical!A974:A1973, cleaned_medical!E974:E1973)</f>
        <v>163.83000000000001</v>
      </c>
      <c r="P974" t="s">
        <v>1198</v>
      </c>
      <c r="Q974" s="3">
        <v>43845</v>
      </c>
      <c r="R974" s="7">
        <v>335.21</v>
      </c>
      <c r="S974" t="s">
        <v>1197</v>
      </c>
      <c r="T974" s="5" t="s">
        <v>1194</v>
      </c>
    </row>
    <row r="975" spans="2:20" x14ac:dyDescent="0.3">
      <c r="B975" t="s">
        <v>1126</v>
      </c>
      <c r="C975" t="s">
        <v>132</v>
      </c>
      <c r="D975" s="2">
        <v>40</v>
      </c>
      <c r="E975" s="2" t="s">
        <v>1260</v>
      </c>
      <c r="F975" t="s">
        <v>10</v>
      </c>
      <c r="G975" t="s">
        <v>11</v>
      </c>
      <c r="H975" t="s">
        <v>1156</v>
      </c>
      <c r="I975" s="3">
        <v>43195</v>
      </c>
      <c r="J975" t="s">
        <v>21</v>
      </c>
      <c r="K975">
        <v>200</v>
      </c>
      <c r="L975" t="str">
        <f>_xlfn.XLOOKUP(healthcare_messy_data5[[#This Row],[Patient Id]],cleaned_medical!A975:A1974, cleaned_medical!B975:B1974)</f>
        <v>Physiotherapy</v>
      </c>
      <c r="M975" s="3">
        <f>_xlfn.XLOOKUP(healthcare_messy_data5[[#This Row],[Patient Id]],cleaned_medical!A975:A1974,cleaned_medical!C975:C1974)</f>
        <v>43195</v>
      </c>
      <c r="N975" t="str">
        <f>_xlfn.XLOOKUP(healthcare_messy_data5[[#This Row],[Patient Id]],cleaned_medical!A975:A1974, cleaned_medical!D975:D1974)</f>
        <v>Dr. Williams</v>
      </c>
      <c r="O975" s="7">
        <f>_xlfn.XLOOKUP(healthcare_messy_data5[[#This Row],[Patient Id]], cleaned_medical!A975:A1974, cleaned_medical!E975:E1974)</f>
        <v>26.36</v>
      </c>
      <c r="P975" t="s">
        <v>1167</v>
      </c>
      <c r="Q975" s="3">
        <v>43195</v>
      </c>
      <c r="R975" s="7">
        <v>127.86</v>
      </c>
      <c r="S975" t="s">
        <v>1192</v>
      </c>
      <c r="T975" s="5" t="s">
        <v>1199</v>
      </c>
    </row>
    <row r="976" spans="2:20" x14ac:dyDescent="0.3">
      <c r="B976" t="s">
        <v>1127</v>
      </c>
      <c r="C976" t="s">
        <v>126</v>
      </c>
      <c r="D976" s="2">
        <v>46</v>
      </c>
      <c r="E976" s="2" t="s">
        <v>1260</v>
      </c>
      <c r="F976" t="s">
        <v>15</v>
      </c>
      <c r="G976" t="s">
        <v>20</v>
      </c>
      <c r="H976" t="s">
        <v>1154</v>
      </c>
      <c r="I976" s="3">
        <v>43800</v>
      </c>
      <c r="J976" t="s">
        <v>12</v>
      </c>
      <c r="K976">
        <v>200</v>
      </c>
      <c r="L976" t="str">
        <f>_xlfn.XLOOKUP(healthcare_messy_data5[[#This Row],[Patient Id]],cleaned_medical!A976:A1975, cleaned_medical!B976:B1975)</f>
        <v>Counseling</v>
      </c>
      <c r="M976" s="3">
        <f>_xlfn.XLOOKUP(healthcare_messy_data5[[#This Row],[Patient Id]],cleaned_medical!A976:A1975,cleaned_medical!C976:C1975)</f>
        <v>43800</v>
      </c>
      <c r="N976" t="str">
        <f>_xlfn.XLOOKUP(healthcare_messy_data5[[#This Row],[Patient Id]],cleaned_medical!A976:A1975, cleaned_medical!D976:D1975)</f>
        <v>Dr. Patel</v>
      </c>
      <c r="O976" s="7">
        <f>_xlfn.XLOOKUP(healthcare_messy_data5[[#This Row],[Patient Id]], cleaned_medical!A976:A1975, cleaned_medical!E976:E1975)</f>
        <v>45.52</v>
      </c>
      <c r="P976" t="s">
        <v>1193</v>
      </c>
      <c r="Q976" s="3">
        <v>43800</v>
      </c>
      <c r="R976" s="7">
        <v>463.2</v>
      </c>
      <c r="S976" t="s">
        <v>1192</v>
      </c>
      <c r="T976" s="5" t="s">
        <v>1194</v>
      </c>
    </row>
    <row r="977" spans="2:20" x14ac:dyDescent="0.3">
      <c r="B977" t="s">
        <v>1128</v>
      </c>
      <c r="C977" t="s">
        <v>122</v>
      </c>
      <c r="D977" s="2">
        <v>70</v>
      </c>
      <c r="E977" s="2" t="s">
        <v>1262</v>
      </c>
      <c r="F977" t="s">
        <v>15</v>
      </c>
      <c r="G977" t="s">
        <v>16</v>
      </c>
      <c r="H977" t="s">
        <v>1157</v>
      </c>
      <c r="I977" s="3">
        <v>43800</v>
      </c>
      <c r="J977" t="s">
        <v>17</v>
      </c>
      <c r="K977">
        <v>160</v>
      </c>
      <c r="L977" t="str">
        <f>_xlfn.XLOOKUP(healthcare_messy_data5[[#This Row],[Patient Id]],cleaned_medical!A977:A1976, cleaned_medical!B977:B1976)</f>
        <v>Surgery</v>
      </c>
      <c r="M977" s="3">
        <f>_xlfn.XLOOKUP(healthcare_messy_data5[[#This Row],[Patient Id]],cleaned_medical!A977:A1976,cleaned_medical!C977:C1976)</f>
        <v>43800</v>
      </c>
      <c r="N977" t="str">
        <f>_xlfn.XLOOKUP(healthcare_messy_data5[[#This Row],[Patient Id]],cleaned_medical!A977:A1976, cleaned_medical!D977:D1976)</f>
        <v>Dr. Brown</v>
      </c>
      <c r="O977" s="7">
        <f>_xlfn.XLOOKUP(healthcare_messy_data5[[#This Row],[Patient Id]], cleaned_medical!A977:A1976, cleaned_medical!E977:E1976)</f>
        <v>173.78</v>
      </c>
      <c r="P977" t="s">
        <v>1201</v>
      </c>
      <c r="Q977" s="3">
        <v>43800</v>
      </c>
      <c r="R977" s="7">
        <v>304.95999999999998</v>
      </c>
      <c r="S977" t="s">
        <v>1192</v>
      </c>
      <c r="T977" s="5" t="s">
        <v>1194</v>
      </c>
    </row>
    <row r="978" spans="2:20" x14ac:dyDescent="0.3">
      <c r="B978" t="s">
        <v>1129</v>
      </c>
      <c r="C978" t="s">
        <v>126</v>
      </c>
      <c r="D978" s="2">
        <v>46</v>
      </c>
      <c r="E978" s="2" t="s">
        <v>1260</v>
      </c>
      <c r="F978" t="s">
        <v>15</v>
      </c>
      <c r="G978" t="s">
        <v>11</v>
      </c>
      <c r="H978" t="s">
        <v>1155</v>
      </c>
      <c r="I978" s="3">
        <v>43549</v>
      </c>
      <c r="J978" t="s">
        <v>21</v>
      </c>
      <c r="K978">
        <v>160</v>
      </c>
      <c r="L978" t="str">
        <f>_xlfn.XLOOKUP(healthcare_messy_data5[[#This Row],[Patient Id]],cleaned_medical!A978:A1977, cleaned_medical!B978:B1977)</f>
        <v>Physiotherapy</v>
      </c>
      <c r="M978" s="3">
        <f>_xlfn.XLOOKUP(healthcare_messy_data5[[#This Row],[Patient Id]],cleaned_medical!A978:A1977,cleaned_medical!C978:C1977)</f>
        <v>43549</v>
      </c>
      <c r="N978" t="str">
        <f>_xlfn.XLOOKUP(healthcare_messy_data5[[#This Row],[Patient Id]],cleaned_medical!A978:A1977, cleaned_medical!D978:D1977)</f>
        <v>Dr. Johnson</v>
      </c>
      <c r="O978" s="7">
        <f>_xlfn.XLOOKUP(healthcare_messy_data5[[#This Row],[Patient Id]], cleaned_medical!A978:A1977, cleaned_medical!E978:E1977)</f>
        <v>74.7</v>
      </c>
      <c r="P978" t="s">
        <v>1167</v>
      </c>
      <c r="Q978" s="3">
        <v>43549</v>
      </c>
      <c r="R978" s="7">
        <v>51.43</v>
      </c>
      <c r="S978" t="s">
        <v>1195</v>
      </c>
      <c r="T978" s="5" t="s">
        <v>1191</v>
      </c>
    </row>
    <row r="979" spans="2:20" x14ac:dyDescent="0.3">
      <c r="B979" t="s">
        <v>1130</v>
      </c>
      <c r="C979" t="s">
        <v>122</v>
      </c>
      <c r="D979" s="2">
        <v>70</v>
      </c>
      <c r="E979" s="2" t="s">
        <v>1262</v>
      </c>
      <c r="F979" t="s">
        <v>15</v>
      </c>
      <c r="G979" t="s">
        <v>20</v>
      </c>
      <c r="H979" t="s">
        <v>1156</v>
      </c>
      <c r="I979" s="3">
        <v>43845</v>
      </c>
      <c r="J979" t="s">
        <v>1153</v>
      </c>
      <c r="K979">
        <v>146</v>
      </c>
      <c r="L979" t="str">
        <f>_xlfn.XLOOKUP(healthcare_messy_data5[[#This Row],[Patient Id]],cleaned_medical!A979:A1978, cleaned_medical!B979:B1978)</f>
        <v>Medication</v>
      </c>
      <c r="M979" s="3">
        <f>_xlfn.XLOOKUP(healthcare_messy_data5[[#This Row],[Patient Id]],cleaned_medical!A979:A1978,cleaned_medical!C979:C1978)</f>
        <v>43845</v>
      </c>
      <c r="N979" t="str">
        <f>_xlfn.XLOOKUP(healthcare_messy_data5[[#This Row],[Patient Id]],cleaned_medical!A979:A1978, cleaned_medical!D979:D1978)</f>
        <v>Dr. Lee</v>
      </c>
      <c r="O979" s="7">
        <f>_xlfn.XLOOKUP(healthcare_messy_data5[[#This Row],[Patient Id]], cleaned_medical!A979:A1978, cleaned_medical!E979:E1978)</f>
        <v>109.63</v>
      </c>
      <c r="P979" t="s">
        <v>1193</v>
      </c>
      <c r="Q979" s="3">
        <v>43845</v>
      </c>
      <c r="R979" s="7">
        <v>101.31</v>
      </c>
      <c r="S979" t="s">
        <v>1195</v>
      </c>
      <c r="T979" s="5" t="s">
        <v>1199</v>
      </c>
    </row>
    <row r="980" spans="2:20" x14ac:dyDescent="0.3">
      <c r="B980" t="s">
        <v>1131</v>
      </c>
      <c r="C980" t="s">
        <v>122</v>
      </c>
      <c r="D980" s="2">
        <v>60</v>
      </c>
      <c r="E980" s="2" t="s">
        <v>1262</v>
      </c>
      <c r="F980" t="s">
        <v>15</v>
      </c>
      <c r="G980" t="s">
        <v>27</v>
      </c>
      <c r="H980" t="s">
        <v>1272</v>
      </c>
      <c r="I980" s="3">
        <v>43195</v>
      </c>
      <c r="J980" t="s">
        <v>17</v>
      </c>
      <c r="K980">
        <v>160</v>
      </c>
      <c r="L980" t="str">
        <f>_xlfn.XLOOKUP(healthcare_messy_data5[[#This Row],[Patient Id]],cleaned_medical!A980:A1979, cleaned_medical!B980:B1979)</f>
        <v>Counseling</v>
      </c>
      <c r="M980" s="3">
        <f>_xlfn.XLOOKUP(healthcare_messy_data5[[#This Row],[Patient Id]],cleaned_medical!A980:A1979,cleaned_medical!C980:C1979)</f>
        <v>43195</v>
      </c>
      <c r="N980" t="str">
        <f>_xlfn.XLOOKUP(healthcare_messy_data5[[#This Row],[Patient Id]],cleaned_medical!A980:A1979, cleaned_medical!D980:D1979)</f>
        <v>Dr. Smith</v>
      </c>
      <c r="O980" s="7">
        <f>_xlfn.XLOOKUP(healthcare_messy_data5[[#This Row],[Patient Id]], cleaned_medical!A980:A1979, cleaned_medical!E980:E1979)</f>
        <v>167.1</v>
      </c>
      <c r="P980" t="s">
        <v>1202</v>
      </c>
      <c r="Q980" s="3">
        <v>43195</v>
      </c>
      <c r="R980" s="7">
        <v>491.88</v>
      </c>
      <c r="S980" t="s">
        <v>1197</v>
      </c>
      <c r="T980" s="5" t="s">
        <v>1194</v>
      </c>
    </row>
    <row r="981" spans="2:20" x14ac:dyDescent="0.3">
      <c r="B981" t="s">
        <v>1132</v>
      </c>
      <c r="C981" t="s">
        <v>124</v>
      </c>
      <c r="D981" s="2">
        <v>46</v>
      </c>
      <c r="E981" s="2" t="s">
        <v>1260</v>
      </c>
      <c r="F981" t="s">
        <v>10</v>
      </c>
      <c r="G981" t="s">
        <v>11</v>
      </c>
      <c r="H981" t="s">
        <v>1155</v>
      </c>
      <c r="I981" s="3">
        <v>43845</v>
      </c>
      <c r="J981" t="s">
        <v>17</v>
      </c>
      <c r="K981">
        <v>146</v>
      </c>
      <c r="L981" t="str">
        <f>_xlfn.XLOOKUP(healthcare_messy_data5[[#This Row],[Patient Id]],cleaned_medical!A981:A1980, cleaned_medical!B981:B1980)</f>
        <v>Lifestyle Modification</v>
      </c>
      <c r="M981" s="3">
        <f>_xlfn.XLOOKUP(healthcare_messy_data5[[#This Row],[Patient Id]],cleaned_medical!A981:A1980,cleaned_medical!C981:C1980)</f>
        <v>43845</v>
      </c>
      <c r="N981" t="str">
        <f>_xlfn.XLOOKUP(healthcare_messy_data5[[#This Row],[Patient Id]],cleaned_medical!A981:A1980, cleaned_medical!D981:D1980)</f>
        <v>Dr. Smith</v>
      </c>
      <c r="O981" s="7">
        <f>_xlfn.XLOOKUP(healthcare_messy_data5[[#This Row],[Patient Id]], cleaned_medical!A981:A1980, cleaned_medical!E981:E1980)</f>
        <v>114.63</v>
      </c>
      <c r="P981" t="s">
        <v>1201</v>
      </c>
      <c r="Q981" s="3">
        <v>43845</v>
      </c>
      <c r="R981" s="7">
        <v>74.09</v>
      </c>
      <c r="S981" t="s">
        <v>1195</v>
      </c>
      <c r="T981" s="5" t="s">
        <v>1194</v>
      </c>
    </row>
    <row r="982" spans="2:20" x14ac:dyDescent="0.3">
      <c r="B982" t="s">
        <v>1133</v>
      </c>
      <c r="C982" t="s">
        <v>126</v>
      </c>
      <c r="D982" s="2">
        <v>40</v>
      </c>
      <c r="E982" s="2" t="s">
        <v>1260</v>
      </c>
      <c r="F982" t="s">
        <v>15</v>
      </c>
      <c r="G982" t="s">
        <v>1272</v>
      </c>
      <c r="H982" t="s">
        <v>1156</v>
      </c>
      <c r="I982" s="3">
        <v>43800</v>
      </c>
      <c r="J982" t="s">
        <v>21</v>
      </c>
      <c r="K982">
        <v>200</v>
      </c>
      <c r="L982" t="str">
        <f>_xlfn.XLOOKUP(healthcare_messy_data5[[#This Row],[Patient Id]],cleaned_medical!A982:A1981, cleaned_medical!B982:B1981)</f>
        <v>Medication</v>
      </c>
      <c r="M982" s="3">
        <f>_xlfn.XLOOKUP(healthcare_messy_data5[[#This Row],[Patient Id]],cleaned_medical!A982:A1981,cleaned_medical!C982:C1981)</f>
        <v>43800</v>
      </c>
      <c r="N982" t="str">
        <f>_xlfn.XLOOKUP(healthcare_messy_data5[[#This Row],[Patient Id]],cleaned_medical!A982:A1981, cleaned_medical!D982:D1981)</f>
        <v>Dr. Williams</v>
      </c>
      <c r="O982" s="7">
        <f>_xlfn.XLOOKUP(healthcare_messy_data5[[#This Row],[Patient Id]], cleaned_medical!A982:A1981, cleaned_medical!E982:E1981)</f>
        <v>188.99</v>
      </c>
      <c r="P982" t="s">
        <v>1167</v>
      </c>
      <c r="Q982" s="3">
        <v>43800</v>
      </c>
      <c r="R982" s="7">
        <v>298.12</v>
      </c>
      <c r="S982" t="s">
        <v>1197</v>
      </c>
      <c r="T982" s="5" t="s">
        <v>1199</v>
      </c>
    </row>
    <row r="983" spans="2:20" x14ac:dyDescent="0.3">
      <c r="B983" t="s">
        <v>1134</v>
      </c>
      <c r="C983" t="s">
        <v>303</v>
      </c>
      <c r="D983" s="2">
        <v>40</v>
      </c>
      <c r="E983" s="2" t="s">
        <v>1260</v>
      </c>
      <c r="F983" t="s">
        <v>15</v>
      </c>
      <c r="G983" t="s">
        <v>16</v>
      </c>
      <c r="H983" t="s">
        <v>1154</v>
      </c>
      <c r="I983" s="3">
        <v>43845</v>
      </c>
      <c r="J983" t="s">
        <v>1153</v>
      </c>
      <c r="K983">
        <v>146</v>
      </c>
      <c r="L983" t="str">
        <f>_xlfn.XLOOKUP(healthcare_messy_data5[[#This Row],[Patient Id]],cleaned_medical!A983:A1982, cleaned_medical!B983:B1982)</f>
        <v>Counseling</v>
      </c>
      <c r="M983" s="3">
        <f>_xlfn.XLOOKUP(healthcare_messy_data5[[#This Row],[Patient Id]],cleaned_medical!A983:A1982,cleaned_medical!C983:C1982)</f>
        <v>43845</v>
      </c>
      <c r="N983" t="str">
        <f>_xlfn.XLOOKUP(healthcare_messy_data5[[#This Row],[Patient Id]],cleaned_medical!A983:A1982, cleaned_medical!D983:D1982)</f>
        <v>Dr. Smith</v>
      </c>
      <c r="O983" s="7">
        <f>_xlfn.XLOOKUP(healthcare_messy_data5[[#This Row],[Patient Id]], cleaned_medical!A983:A1982, cleaned_medical!E983:E1982)</f>
        <v>55.79</v>
      </c>
      <c r="P983" t="s">
        <v>1193</v>
      </c>
      <c r="Q983" s="3">
        <v>43845</v>
      </c>
      <c r="R983" s="7">
        <v>120.44</v>
      </c>
      <c r="S983" t="s">
        <v>1197</v>
      </c>
      <c r="T983" s="5" t="s">
        <v>1200</v>
      </c>
    </row>
    <row r="984" spans="2:20" x14ac:dyDescent="0.3">
      <c r="B984" t="s">
        <v>1135</v>
      </c>
      <c r="C984" t="s">
        <v>130</v>
      </c>
      <c r="D984" s="2">
        <v>46</v>
      </c>
      <c r="E984" s="2" t="s">
        <v>1260</v>
      </c>
      <c r="F984" t="s">
        <v>15</v>
      </c>
      <c r="G984" t="s">
        <v>11</v>
      </c>
      <c r="H984" t="s">
        <v>1154</v>
      </c>
      <c r="I984" s="3">
        <v>43195</v>
      </c>
      <c r="J984" t="s">
        <v>12</v>
      </c>
      <c r="K984">
        <v>146</v>
      </c>
      <c r="L984" t="str">
        <f>_xlfn.XLOOKUP(healthcare_messy_data5[[#This Row],[Patient Id]],cleaned_medical!A984:A1983, cleaned_medical!B984:B1983)</f>
        <v>Counseling</v>
      </c>
      <c r="M984" s="3">
        <f>_xlfn.XLOOKUP(healthcare_messy_data5[[#This Row],[Patient Id]],cleaned_medical!A984:A1983,cleaned_medical!C984:C1983)</f>
        <v>43195</v>
      </c>
      <c r="N984" t="str">
        <f>_xlfn.XLOOKUP(healthcare_messy_data5[[#This Row],[Patient Id]],cleaned_medical!A984:A1983, cleaned_medical!D984:D1983)</f>
        <v>Dr. Lee</v>
      </c>
      <c r="O984" s="7">
        <f>_xlfn.XLOOKUP(healthcare_messy_data5[[#This Row],[Patient Id]], cleaned_medical!A984:A1983, cleaned_medical!E984:E1983)</f>
        <v>39.659999999999997</v>
      </c>
      <c r="P984" t="s">
        <v>1193</v>
      </c>
      <c r="Q984" s="3">
        <v>43195</v>
      </c>
      <c r="R984" s="7">
        <v>209.69</v>
      </c>
      <c r="S984" t="s">
        <v>1197</v>
      </c>
      <c r="T984" s="5" t="s">
        <v>1194</v>
      </c>
    </row>
    <row r="985" spans="2:20" x14ac:dyDescent="0.3">
      <c r="B985" t="s">
        <v>1136</v>
      </c>
      <c r="C985" t="s">
        <v>130</v>
      </c>
      <c r="D985" s="2">
        <v>40</v>
      </c>
      <c r="E985" s="2" t="s">
        <v>1260</v>
      </c>
      <c r="F985" t="s">
        <v>10</v>
      </c>
      <c r="G985" t="s">
        <v>11</v>
      </c>
      <c r="H985" t="s">
        <v>1155</v>
      </c>
      <c r="I985" s="3">
        <v>43549</v>
      </c>
      <c r="J985" t="s">
        <v>21</v>
      </c>
      <c r="K985">
        <v>180</v>
      </c>
      <c r="L985" t="str">
        <f>_xlfn.XLOOKUP(healthcare_messy_data5[[#This Row],[Patient Id]],cleaned_medical!A985:A1984, cleaned_medical!B985:B1984)</f>
        <v>Surgery</v>
      </c>
      <c r="M985" s="3">
        <f>_xlfn.XLOOKUP(healthcare_messy_data5[[#This Row],[Patient Id]],cleaned_medical!A985:A1984,cleaned_medical!C985:C1984)</f>
        <v>43549</v>
      </c>
      <c r="N985" t="str">
        <f>_xlfn.XLOOKUP(healthcare_messy_data5[[#This Row],[Patient Id]],cleaned_medical!A985:A1984, cleaned_medical!D985:D1984)</f>
        <v>Dr. Patel</v>
      </c>
      <c r="O985" s="7">
        <f>_xlfn.XLOOKUP(healthcare_messy_data5[[#This Row],[Patient Id]], cleaned_medical!A985:A1984, cleaned_medical!E985:E1984)</f>
        <v>97.06</v>
      </c>
      <c r="P985" t="s">
        <v>1201</v>
      </c>
      <c r="Q985" s="3">
        <v>43549</v>
      </c>
      <c r="R985" s="7">
        <v>56.43</v>
      </c>
      <c r="S985" t="s">
        <v>1195</v>
      </c>
      <c r="T985" s="5" t="s">
        <v>1194</v>
      </c>
    </row>
    <row r="986" spans="2:20" x14ac:dyDescent="0.3">
      <c r="B986" t="s">
        <v>1137</v>
      </c>
      <c r="C986" t="s">
        <v>126</v>
      </c>
      <c r="D986" s="2">
        <v>60</v>
      </c>
      <c r="E986" s="2" t="s">
        <v>1262</v>
      </c>
      <c r="F986" t="s">
        <v>15</v>
      </c>
      <c r="G986" t="s">
        <v>1272</v>
      </c>
      <c r="H986" t="s">
        <v>1155</v>
      </c>
      <c r="I986" s="3">
        <v>43881</v>
      </c>
      <c r="J986" t="s">
        <v>1153</v>
      </c>
      <c r="K986">
        <v>160</v>
      </c>
      <c r="L986" t="str">
        <f>_xlfn.XLOOKUP(healthcare_messy_data5[[#This Row],[Patient Id]],cleaned_medical!A986:A1985, cleaned_medical!B986:B1985)</f>
        <v>Counseling</v>
      </c>
      <c r="M986" s="3">
        <f>_xlfn.XLOOKUP(healthcare_messy_data5[[#This Row],[Patient Id]],cleaned_medical!A986:A1985,cleaned_medical!C986:C1985)</f>
        <v>43881</v>
      </c>
      <c r="N986" t="str">
        <f>_xlfn.XLOOKUP(healthcare_messy_data5[[#This Row],[Patient Id]],cleaned_medical!A986:A1985, cleaned_medical!D986:D1985)</f>
        <v>Dr. Lee</v>
      </c>
      <c r="O986" s="7">
        <f>_xlfn.XLOOKUP(healthcare_messy_data5[[#This Row],[Patient Id]], cleaned_medical!A986:A1985, cleaned_medical!E986:E1985)</f>
        <v>127.3</v>
      </c>
      <c r="P986" t="s">
        <v>1201</v>
      </c>
      <c r="Q986" s="3">
        <v>43881</v>
      </c>
      <c r="R986" s="7">
        <v>127.1</v>
      </c>
      <c r="S986" t="s">
        <v>1195</v>
      </c>
      <c r="T986" s="5" t="s">
        <v>1200</v>
      </c>
    </row>
    <row r="987" spans="2:20" x14ac:dyDescent="0.3">
      <c r="B987" t="s">
        <v>1138</v>
      </c>
      <c r="C987" t="s">
        <v>126</v>
      </c>
      <c r="D987" s="2">
        <v>25</v>
      </c>
      <c r="E987" s="2" t="s">
        <v>1259</v>
      </c>
      <c r="F987" t="s">
        <v>10</v>
      </c>
      <c r="G987" t="s">
        <v>20</v>
      </c>
      <c r="H987" t="s">
        <v>1157</v>
      </c>
      <c r="I987" s="3">
        <v>43845</v>
      </c>
      <c r="J987" t="s">
        <v>17</v>
      </c>
      <c r="K987">
        <v>146</v>
      </c>
      <c r="L987" t="str">
        <f>_xlfn.XLOOKUP(healthcare_messy_data5[[#This Row],[Patient Id]],cleaned_medical!A987:A1986, cleaned_medical!B987:B1986)</f>
        <v>Lifestyle Modification</v>
      </c>
      <c r="M987" s="3">
        <f>_xlfn.XLOOKUP(healthcare_messy_data5[[#This Row],[Patient Id]],cleaned_medical!A987:A1986,cleaned_medical!C987:C1986)</f>
        <v>43845</v>
      </c>
      <c r="N987" t="str">
        <f>_xlfn.XLOOKUP(healthcare_messy_data5[[#This Row],[Patient Id]],cleaned_medical!A987:A1986, cleaned_medical!D987:D1986)</f>
        <v>Dr. Lee</v>
      </c>
      <c r="O987" s="7">
        <f>_xlfn.XLOOKUP(healthcare_messy_data5[[#This Row],[Patient Id]], cleaned_medical!A987:A1986, cleaned_medical!E987:E1986)</f>
        <v>72.25</v>
      </c>
      <c r="P987" t="s">
        <v>1202</v>
      </c>
      <c r="Q987" s="3">
        <v>43845</v>
      </c>
      <c r="R987" s="7">
        <v>162.12</v>
      </c>
      <c r="S987" t="s">
        <v>1192</v>
      </c>
      <c r="T987" s="5" t="s">
        <v>1200</v>
      </c>
    </row>
    <row r="988" spans="2:20" x14ac:dyDescent="0.3">
      <c r="B988" t="s">
        <v>1139</v>
      </c>
      <c r="C988" t="s">
        <v>299</v>
      </c>
      <c r="D988" s="2">
        <v>60</v>
      </c>
      <c r="E988" s="2" t="s">
        <v>1262</v>
      </c>
      <c r="F988" t="s">
        <v>15</v>
      </c>
      <c r="G988" t="s">
        <v>27</v>
      </c>
      <c r="H988" t="s">
        <v>1156</v>
      </c>
      <c r="I988" s="3">
        <v>43881</v>
      </c>
      <c r="J988" t="s">
        <v>1153</v>
      </c>
      <c r="K988">
        <v>200</v>
      </c>
      <c r="L988" t="str">
        <f>_xlfn.XLOOKUP(healthcare_messy_data5[[#This Row],[Patient Id]],cleaned_medical!A988:A1987, cleaned_medical!B988:B1987)</f>
        <v>Surgery</v>
      </c>
      <c r="M988" s="3">
        <f>_xlfn.XLOOKUP(healthcare_messy_data5[[#This Row],[Patient Id]],cleaned_medical!A988:A1987,cleaned_medical!C988:C1987)</f>
        <v>43881</v>
      </c>
      <c r="N988" t="str">
        <f>_xlfn.XLOOKUP(healthcare_messy_data5[[#This Row],[Patient Id]],cleaned_medical!A988:A1987, cleaned_medical!D988:D1987)</f>
        <v>Dr. Johnson</v>
      </c>
      <c r="O988" s="7">
        <f>_xlfn.XLOOKUP(healthcare_messy_data5[[#This Row],[Patient Id]], cleaned_medical!A988:A1987, cleaned_medical!E988:E1987)</f>
        <v>71.06</v>
      </c>
      <c r="P988" t="s">
        <v>1201</v>
      </c>
      <c r="Q988" s="3">
        <v>43881</v>
      </c>
      <c r="R988" s="7">
        <v>426.38</v>
      </c>
      <c r="S988" t="s">
        <v>1197</v>
      </c>
      <c r="T988" s="5" t="s">
        <v>1199</v>
      </c>
    </row>
    <row r="989" spans="2:20" x14ac:dyDescent="0.3">
      <c r="B989" t="s">
        <v>1140</v>
      </c>
      <c r="C989" t="s">
        <v>124</v>
      </c>
      <c r="D989" s="2">
        <v>70</v>
      </c>
      <c r="E989" s="2" t="s">
        <v>1262</v>
      </c>
      <c r="F989" t="s">
        <v>10</v>
      </c>
      <c r="G989" t="s">
        <v>1272</v>
      </c>
      <c r="H989" t="s">
        <v>1155</v>
      </c>
      <c r="I989" s="3">
        <v>43800</v>
      </c>
      <c r="J989" t="s">
        <v>17</v>
      </c>
      <c r="K989">
        <v>220</v>
      </c>
      <c r="L989" t="str">
        <f>_xlfn.XLOOKUP(healthcare_messy_data5[[#This Row],[Patient Id]],cleaned_medical!A989:A1988, cleaned_medical!B989:B1988)</f>
        <v>Surgery</v>
      </c>
      <c r="M989" s="3">
        <f>_xlfn.XLOOKUP(healthcare_messy_data5[[#This Row],[Patient Id]],cleaned_medical!A989:A1988,cleaned_medical!C989:C1988)</f>
        <v>43800</v>
      </c>
      <c r="N989" t="str">
        <f>_xlfn.XLOOKUP(healthcare_messy_data5[[#This Row],[Patient Id]],cleaned_medical!A989:A1988, cleaned_medical!D989:D1988)</f>
        <v>Dr. Smith</v>
      </c>
      <c r="O989" s="7">
        <f>_xlfn.XLOOKUP(healthcare_messy_data5[[#This Row],[Patient Id]], cleaned_medical!A989:A1988, cleaned_medical!E989:E1988)</f>
        <v>96.58</v>
      </c>
      <c r="P989" t="s">
        <v>1167</v>
      </c>
      <c r="Q989" s="3">
        <v>43800</v>
      </c>
      <c r="R989" s="7">
        <v>352.52</v>
      </c>
      <c r="S989" t="s">
        <v>1197</v>
      </c>
      <c r="T989" s="5" t="s">
        <v>1191</v>
      </c>
    </row>
    <row r="990" spans="2:20" x14ac:dyDescent="0.3">
      <c r="B990" t="s">
        <v>1141</v>
      </c>
      <c r="C990" t="s">
        <v>126</v>
      </c>
      <c r="D990" s="2">
        <v>60</v>
      </c>
      <c r="E990" s="2" t="s">
        <v>1262</v>
      </c>
      <c r="F990" t="s">
        <v>10</v>
      </c>
      <c r="G990" t="s">
        <v>27</v>
      </c>
      <c r="H990" t="s">
        <v>1157</v>
      </c>
      <c r="I990" s="3">
        <v>43549</v>
      </c>
      <c r="J990" t="s">
        <v>21</v>
      </c>
      <c r="K990">
        <v>146</v>
      </c>
      <c r="L990" t="str">
        <f>_xlfn.XLOOKUP(healthcare_messy_data5[[#This Row],[Patient Id]],cleaned_medical!A990:A1989, cleaned_medical!B990:B1989)</f>
        <v>Medication</v>
      </c>
      <c r="M990" s="3">
        <f>_xlfn.XLOOKUP(healthcare_messy_data5[[#This Row],[Patient Id]],cleaned_medical!A990:A1989,cleaned_medical!C990:C1989)</f>
        <v>43549</v>
      </c>
      <c r="N990" t="str">
        <f>_xlfn.XLOOKUP(healthcare_messy_data5[[#This Row],[Patient Id]],cleaned_medical!A990:A1989, cleaned_medical!D990:D1989)</f>
        <v>Dr. Johnson</v>
      </c>
      <c r="O990" s="7">
        <f>_xlfn.XLOOKUP(healthcare_messy_data5[[#This Row],[Patient Id]], cleaned_medical!A990:A1989, cleaned_medical!E990:E1989)</f>
        <v>28.34</v>
      </c>
      <c r="P990" t="s">
        <v>1193</v>
      </c>
      <c r="Q990" s="3">
        <v>43549</v>
      </c>
      <c r="R990" s="7">
        <v>434.93</v>
      </c>
      <c r="S990" t="s">
        <v>1197</v>
      </c>
      <c r="T990" s="5" t="s">
        <v>1199</v>
      </c>
    </row>
    <row r="991" spans="2:20" x14ac:dyDescent="0.3">
      <c r="B991" t="s">
        <v>1142</v>
      </c>
      <c r="C991" t="s">
        <v>299</v>
      </c>
      <c r="D991" s="2">
        <v>70</v>
      </c>
      <c r="E991" s="2" t="s">
        <v>1262</v>
      </c>
      <c r="F991" t="s">
        <v>15</v>
      </c>
      <c r="G991" t="s">
        <v>20</v>
      </c>
      <c r="H991" t="s">
        <v>1157</v>
      </c>
      <c r="I991" s="3">
        <v>43549</v>
      </c>
      <c r="J991" t="s">
        <v>21</v>
      </c>
      <c r="K991">
        <v>160</v>
      </c>
      <c r="L991" t="str">
        <f>_xlfn.XLOOKUP(healthcare_messy_data5[[#This Row],[Patient Id]],cleaned_medical!A991:A1990, cleaned_medical!B991:B1990)</f>
        <v>Medication</v>
      </c>
      <c r="M991" s="3">
        <f>_xlfn.XLOOKUP(healthcare_messy_data5[[#This Row],[Patient Id]],cleaned_medical!A991:A1990,cleaned_medical!C991:C1990)</f>
        <v>43549</v>
      </c>
      <c r="N991" t="str">
        <f>_xlfn.XLOOKUP(healthcare_messy_data5[[#This Row],[Patient Id]],cleaned_medical!A991:A1990, cleaned_medical!D991:D1990)</f>
        <v>Dr. Johnson</v>
      </c>
      <c r="O991" s="7">
        <f>_xlfn.XLOOKUP(healthcare_messy_data5[[#This Row],[Patient Id]], cleaned_medical!A991:A1990, cleaned_medical!E991:E1990)</f>
        <v>132.97</v>
      </c>
      <c r="P991" t="s">
        <v>1193</v>
      </c>
      <c r="Q991" s="3">
        <v>43549</v>
      </c>
      <c r="R991" s="7">
        <v>175.35</v>
      </c>
      <c r="S991" t="s">
        <v>1195</v>
      </c>
      <c r="T991" s="5" t="s">
        <v>1194</v>
      </c>
    </row>
    <row r="992" spans="2:20" x14ac:dyDescent="0.3">
      <c r="B992" t="s">
        <v>1143</v>
      </c>
      <c r="C992" t="s">
        <v>122</v>
      </c>
      <c r="D992" s="2">
        <v>40</v>
      </c>
      <c r="E992" s="2" t="s">
        <v>1260</v>
      </c>
      <c r="F992" t="s">
        <v>10</v>
      </c>
      <c r="G992" t="s">
        <v>11</v>
      </c>
      <c r="H992" t="s">
        <v>1155</v>
      </c>
      <c r="I992" s="3">
        <v>43845</v>
      </c>
      <c r="J992" t="s">
        <v>40</v>
      </c>
      <c r="K992">
        <v>180</v>
      </c>
      <c r="L992" t="str">
        <f>_xlfn.XLOOKUP(healthcare_messy_data5[[#This Row],[Patient Id]],cleaned_medical!A992:A1991, cleaned_medical!B992:B1991)</f>
        <v>Lifestyle Modification</v>
      </c>
      <c r="M992" s="3">
        <f>_xlfn.XLOOKUP(healthcare_messy_data5[[#This Row],[Patient Id]],cleaned_medical!A992:A1991,cleaned_medical!C992:C1991)</f>
        <v>43845</v>
      </c>
      <c r="N992" t="str">
        <f>_xlfn.XLOOKUP(healthcare_messy_data5[[#This Row],[Patient Id]],cleaned_medical!A992:A1991, cleaned_medical!D992:D1991)</f>
        <v>Dr. Smith</v>
      </c>
      <c r="O992" s="7">
        <f>_xlfn.XLOOKUP(healthcare_messy_data5[[#This Row],[Patient Id]], cleaned_medical!A992:A1991, cleaned_medical!E992:E1991)</f>
        <v>185.79</v>
      </c>
      <c r="P992" t="s">
        <v>1202</v>
      </c>
      <c r="Q992" s="3">
        <v>43845</v>
      </c>
      <c r="R992" s="7">
        <v>348.49</v>
      </c>
      <c r="S992" t="s">
        <v>1192</v>
      </c>
      <c r="T992" s="5" t="s">
        <v>1200</v>
      </c>
    </row>
    <row r="993" spans="2:20" x14ac:dyDescent="0.3">
      <c r="B993" t="s">
        <v>1144</v>
      </c>
      <c r="C993" t="s">
        <v>132</v>
      </c>
      <c r="D993" s="2">
        <v>25</v>
      </c>
      <c r="E993" s="2" t="s">
        <v>1259</v>
      </c>
      <c r="F993" t="s">
        <v>15</v>
      </c>
      <c r="G993" t="s">
        <v>27</v>
      </c>
      <c r="H993" t="s">
        <v>1154</v>
      </c>
      <c r="I993" s="3">
        <v>43549</v>
      </c>
      <c r="J993" t="s">
        <v>40</v>
      </c>
      <c r="K993">
        <v>200</v>
      </c>
      <c r="L993" t="str">
        <f>_xlfn.XLOOKUP(healthcare_messy_data5[[#This Row],[Patient Id]],cleaned_medical!A993:A1992, cleaned_medical!B993:B1992)</f>
        <v>Surgery</v>
      </c>
      <c r="M993" s="3">
        <f>_xlfn.XLOOKUP(healthcare_messy_data5[[#This Row],[Patient Id]],cleaned_medical!A993:A1992,cleaned_medical!C993:C1992)</f>
        <v>43549</v>
      </c>
      <c r="N993" t="str">
        <f>_xlfn.XLOOKUP(healthcare_messy_data5[[#This Row],[Patient Id]],cleaned_medical!A993:A1992, cleaned_medical!D993:D1992)</f>
        <v>Dr. Williams</v>
      </c>
      <c r="O993" s="7">
        <f>_xlfn.XLOOKUP(healthcare_messy_data5[[#This Row],[Patient Id]], cleaned_medical!A993:A1992, cleaned_medical!E993:E1992)</f>
        <v>191.59</v>
      </c>
      <c r="P993" t="s">
        <v>1198</v>
      </c>
      <c r="Q993" s="3">
        <v>43549</v>
      </c>
      <c r="R993" s="7">
        <v>461.74</v>
      </c>
      <c r="S993" t="s">
        <v>1192</v>
      </c>
      <c r="T993" s="5" t="s">
        <v>1200</v>
      </c>
    </row>
    <row r="994" spans="2:20" x14ac:dyDescent="0.3">
      <c r="B994" t="s">
        <v>1145</v>
      </c>
      <c r="C994" t="s">
        <v>132</v>
      </c>
      <c r="D994" s="2">
        <v>40</v>
      </c>
      <c r="E994" s="2" t="s">
        <v>1260</v>
      </c>
      <c r="F994" t="s">
        <v>15</v>
      </c>
      <c r="G994" t="s">
        <v>16</v>
      </c>
      <c r="H994" t="s">
        <v>1156</v>
      </c>
      <c r="I994" s="3">
        <v>43845</v>
      </c>
      <c r="J994" t="s">
        <v>40</v>
      </c>
      <c r="K994">
        <v>180</v>
      </c>
      <c r="L994" t="str">
        <f>_xlfn.XLOOKUP(healthcare_messy_data5[[#This Row],[Patient Id]],cleaned_medical!A994:A1993, cleaned_medical!B994:B1993)</f>
        <v>Counseling</v>
      </c>
      <c r="M994" s="3">
        <f>_xlfn.XLOOKUP(healthcare_messy_data5[[#This Row],[Patient Id]],cleaned_medical!A994:A1993,cleaned_medical!C994:C1993)</f>
        <v>43845</v>
      </c>
      <c r="N994" t="str">
        <f>_xlfn.XLOOKUP(healthcare_messy_data5[[#This Row],[Patient Id]],cleaned_medical!A994:A1993, cleaned_medical!D994:D1993)</f>
        <v>Dr. Lee</v>
      </c>
      <c r="O994" s="7">
        <f>_xlfn.XLOOKUP(healthcare_messy_data5[[#This Row],[Patient Id]], cleaned_medical!A994:A1993, cleaned_medical!E994:E1993)</f>
        <v>116.72</v>
      </c>
      <c r="P994" t="s">
        <v>1193</v>
      </c>
      <c r="Q994" s="3">
        <v>43845</v>
      </c>
      <c r="R994" s="7">
        <v>462.3</v>
      </c>
      <c r="S994" t="s">
        <v>1197</v>
      </c>
      <c r="T994" s="5" t="s">
        <v>1200</v>
      </c>
    </row>
    <row r="995" spans="2:20" x14ac:dyDescent="0.3">
      <c r="B995" t="s">
        <v>1146</v>
      </c>
      <c r="C995" t="s">
        <v>122</v>
      </c>
      <c r="D995" s="2">
        <v>35</v>
      </c>
      <c r="E995" s="2" t="s">
        <v>1261</v>
      </c>
      <c r="F995" t="s">
        <v>15</v>
      </c>
      <c r="G995" t="s">
        <v>16</v>
      </c>
      <c r="H995" t="s">
        <v>1156</v>
      </c>
      <c r="I995" s="3">
        <v>43845</v>
      </c>
      <c r="J995" t="s">
        <v>21</v>
      </c>
      <c r="K995">
        <v>220</v>
      </c>
      <c r="L995" t="str">
        <f>_xlfn.XLOOKUP(healthcare_messy_data5[[#This Row],[Patient Id]],cleaned_medical!A995:A1994, cleaned_medical!B995:B1994)</f>
        <v>Surgery</v>
      </c>
      <c r="M995" s="3">
        <f>_xlfn.XLOOKUP(healthcare_messy_data5[[#This Row],[Patient Id]],cleaned_medical!A995:A1994,cleaned_medical!C995:C1994)</f>
        <v>43845</v>
      </c>
      <c r="N995" t="str">
        <f>_xlfn.XLOOKUP(healthcare_messy_data5[[#This Row],[Patient Id]],cleaned_medical!A995:A1994, cleaned_medical!D995:D1994)</f>
        <v>Dr. Lee</v>
      </c>
      <c r="O995" s="7">
        <f>_xlfn.XLOOKUP(healthcare_messy_data5[[#This Row],[Patient Id]], cleaned_medical!A995:A1994, cleaned_medical!E995:E1994)</f>
        <v>62.08</v>
      </c>
      <c r="P995" t="s">
        <v>1201</v>
      </c>
      <c r="Q995" s="3">
        <v>43845</v>
      </c>
      <c r="R995" s="7">
        <v>407.83</v>
      </c>
      <c r="S995" t="s">
        <v>1197</v>
      </c>
      <c r="T995" s="5" t="s">
        <v>1194</v>
      </c>
    </row>
    <row r="996" spans="2:20" x14ac:dyDescent="0.3">
      <c r="B996" t="s">
        <v>1147</v>
      </c>
      <c r="C996" t="s">
        <v>120</v>
      </c>
      <c r="D996" s="2">
        <v>40</v>
      </c>
      <c r="E996" s="2" t="s">
        <v>1260</v>
      </c>
      <c r="F996" t="s">
        <v>15</v>
      </c>
      <c r="G996" t="s">
        <v>1272</v>
      </c>
      <c r="H996" t="s">
        <v>1154</v>
      </c>
      <c r="I996" s="3">
        <v>43881</v>
      </c>
      <c r="J996" t="s">
        <v>12</v>
      </c>
      <c r="K996">
        <v>146</v>
      </c>
      <c r="L996" t="str">
        <f>_xlfn.XLOOKUP(healthcare_messy_data5[[#This Row],[Patient Id]],cleaned_medical!A996:A1995, cleaned_medical!B996:B1995)</f>
        <v>Dietary Changes</v>
      </c>
      <c r="M996" s="3">
        <f>_xlfn.XLOOKUP(healthcare_messy_data5[[#This Row],[Patient Id]],cleaned_medical!A996:A1995,cleaned_medical!C996:C1995)</f>
        <v>43881</v>
      </c>
      <c r="N996" t="str">
        <f>_xlfn.XLOOKUP(healthcare_messy_data5[[#This Row],[Patient Id]],cleaned_medical!A996:A1995, cleaned_medical!D996:D1995)</f>
        <v>Dr. Lee</v>
      </c>
      <c r="O996" s="7">
        <f>_xlfn.XLOOKUP(healthcare_messy_data5[[#This Row],[Patient Id]], cleaned_medical!A996:A1995, cleaned_medical!E996:E1995)</f>
        <v>30.27</v>
      </c>
      <c r="P996" t="s">
        <v>1198</v>
      </c>
      <c r="Q996" s="3">
        <v>43881</v>
      </c>
      <c r="R996" s="7">
        <v>392.62</v>
      </c>
      <c r="S996" t="s">
        <v>1197</v>
      </c>
      <c r="T996" s="5" t="s">
        <v>1200</v>
      </c>
    </row>
    <row r="997" spans="2:20" x14ac:dyDescent="0.3">
      <c r="B997" t="s">
        <v>1148</v>
      </c>
      <c r="C997" t="s">
        <v>299</v>
      </c>
      <c r="D997" s="2">
        <v>70</v>
      </c>
      <c r="E997" s="2" t="s">
        <v>1262</v>
      </c>
      <c r="F997" t="s">
        <v>15</v>
      </c>
      <c r="G997" t="s">
        <v>20</v>
      </c>
      <c r="H997" t="s">
        <v>1155</v>
      </c>
      <c r="I997" s="3">
        <v>43549</v>
      </c>
      <c r="J997" t="s">
        <v>21</v>
      </c>
      <c r="K997">
        <v>146</v>
      </c>
      <c r="L997" t="str">
        <f>_xlfn.XLOOKUP(healthcare_messy_data5[[#This Row],[Patient Id]],cleaned_medical!A997:A1996, cleaned_medical!B997:B1996)</f>
        <v>Dietary Changes</v>
      </c>
      <c r="M997" s="3">
        <f>_xlfn.XLOOKUP(healthcare_messy_data5[[#This Row],[Patient Id]],cleaned_medical!A997:A1996,cleaned_medical!C997:C1996)</f>
        <v>43549</v>
      </c>
      <c r="N997" t="str">
        <f>_xlfn.XLOOKUP(healthcare_messy_data5[[#This Row],[Patient Id]],cleaned_medical!A997:A1996, cleaned_medical!D997:D1996)</f>
        <v>Dr. Brown</v>
      </c>
      <c r="O997" s="7">
        <f>_xlfn.XLOOKUP(healthcare_messy_data5[[#This Row],[Patient Id]], cleaned_medical!A997:A1996, cleaned_medical!E997:E1996)</f>
        <v>169.8</v>
      </c>
      <c r="P997" t="s">
        <v>1198</v>
      </c>
      <c r="Q997" s="3">
        <v>43549</v>
      </c>
      <c r="R997" s="7">
        <v>135.19</v>
      </c>
      <c r="S997" t="s">
        <v>1195</v>
      </c>
      <c r="T997" s="5" t="s">
        <v>1199</v>
      </c>
    </row>
    <row r="998" spans="2:20" x14ac:dyDescent="0.3">
      <c r="B998" t="s">
        <v>1149</v>
      </c>
      <c r="C998" t="s">
        <v>299</v>
      </c>
      <c r="D998" s="2">
        <v>40</v>
      </c>
      <c r="E998" s="2" t="s">
        <v>1260</v>
      </c>
      <c r="F998" t="s">
        <v>15</v>
      </c>
      <c r="G998" t="s">
        <v>1272</v>
      </c>
      <c r="H998" t="s">
        <v>1156</v>
      </c>
      <c r="I998" s="3">
        <v>43845</v>
      </c>
      <c r="J998" t="s">
        <v>1153</v>
      </c>
      <c r="K998">
        <v>160</v>
      </c>
      <c r="L998" t="str">
        <f>_xlfn.XLOOKUP(healthcare_messy_data5[[#This Row],[Patient Id]],cleaned_medical!A998:A1997, cleaned_medical!B998:B1997)</f>
        <v>Surgery</v>
      </c>
      <c r="M998" s="3">
        <f>_xlfn.XLOOKUP(healthcare_messy_data5[[#This Row],[Patient Id]],cleaned_medical!A998:A1997,cleaned_medical!C998:C1997)</f>
        <v>43845</v>
      </c>
      <c r="N998" t="str">
        <f>_xlfn.XLOOKUP(healthcare_messy_data5[[#This Row],[Patient Id]],cleaned_medical!A998:A1997, cleaned_medical!D998:D1997)</f>
        <v>Dr. Williams</v>
      </c>
      <c r="O998" s="7">
        <f>_xlfn.XLOOKUP(healthcare_messy_data5[[#This Row],[Patient Id]], cleaned_medical!A998:A1997, cleaned_medical!E998:E1997)</f>
        <v>36.56</v>
      </c>
      <c r="P998" t="s">
        <v>1198</v>
      </c>
      <c r="Q998" s="3">
        <v>43845</v>
      </c>
      <c r="R998" s="7">
        <v>382.3</v>
      </c>
      <c r="S998" t="s">
        <v>1197</v>
      </c>
      <c r="T998" s="5" t="s">
        <v>1200</v>
      </c>
    </row>
    <row r="999" spans="2:20" x14ac:dyDescent="0.3">
      <c r="B999" t="s">
        <v>1150</v>
      </c>
      <c r="C999" t="s">
        <v>122</v>
      </c>
      <c r="D999" s="2">
        <v>40</v>
      </c>
      <c r="E999" s="2" t="s">
        <v>1260</v>
      </c>
      <c r="F999" t="s">
        <v>15</v>
      </c>
      <c r="G999" t="s">
        <v>1272</v>
      </c>
      <c r="H999" t="s">
        <v>1155</v>
      </c>
      <c r="I999" s="3">
        <v>43881</v>
      </c>
      <c r="J999" t="s">
        <v>21</v>
      </c>
      <c r="K999">
        <v>146</v>
      </c>
      <c r="L999" t="str">
        <f>_xlfn.XLOOKUP(healthcare_messy_data5[[#This Row],[Patient Id]],cleaned_medical!A999:A1998, cleaned_medical!B999:B1998)</f>
        <v>Antihistamines</v>
      </c>
      <c r="M999" s="3">
        <f>_xlfn.XLOOKUP(healthcare_messy_data5[[#This Row],[Patient Id]],cleaned_medical!A999:A1998,cleaned_medical!C999:C1998)</f>
        <v>43881</v>
      </c>
      <c r="N999" t="str">
        <f>_xlfn.XLOOKUP(healthcare_messy_data5[[#This Row],[Patient Id]],cleaned_medical!A999:A1998, cleaned_medical!D999:D1998)</f>
        <v>Dr. Green</v>
      </c>
      <c r="O999" s="7">
        <f>_xlfn.XLOOKUP(healthcare_messy_data5[[#This Row],[Patient Id]], cleaned_medical!A999:A1998, cleaned_medical!E999:E1998)</f>
        <v>30</v>
      </c>
      <c r="P999" t="s">
        <v>1196</v>
      </c>
      <c r="Q999" s="3">
        <v>43881</v>
      </c>
      <c r="R999" s="7">
        <v>75</v>
      </c>
      <c r="S999" t="s">
        <v>1197</v>
      </c>
      <c r="T999" s="5" t="s">
        <v>1194</v>
      </c>
    </row>
    <row r="1000" spans="2:20" x14ac:dyDescent="0.3">
      <c r="B1000" t="s">
        <v>1151</v>
      </c>
      <c r="C1000" t="s">
        <v>303</v>
      </c>
      <c r="D1000" s="2">
        <v>25</v>
      </c>
      <c r="E1000" s="2" t="s">
        <v>1259</v>
      </c>
      <c r="F1000" t="s">
        <v>10</v>
      </c>
      <c r="G1000" t="s">
        <v>1272</v>
      </c>
      <c r="H1000" t="s">
        <v>1155</v>
      </c>
      <c r="I1000" s="3">
        <v>43195</v>
      </c>
      <c r="J1000" t="s">
        <v>21</v>
      </c>
      <c r="K1000">
        <v>200</v>
      </c>
      <c r="L1000" t="str">
        <f>_xlfn.XLOOKUP(healthcare_messy_data5[[#This Row],[Patient Id]],cleaned_medical!A1000:A1999, cleaned_medical!B1000:B1999)</f>
        <v>Physiotherapy</v>
      </c>
      <c r="M1000" s="3">
        <f>_xlfn.XLOOKUP(healthcare_messy_data5[[#This Row],[Patient Id]],cleaned_medical!A1000:A1999,cleaned_medical!C1000:C1999)</f>
        <v>43195</v>
      </c>
      <c r="N1000" t="str">
        <f>_xlfn.XLOOKUP(healthcare_messy_data5[[#This Row],[Patient Id]],cleaned_medical!A1000:A1999, cleaned_medical!D1000:D1999)</f>
        <v>Dr. Johnson</v>
      </c>
      <c r="O1000" s="7">
        <f>_xlfn.XLOOKUP(healthcare_messy_data5[[#This Row],[Patient Id]], cleaned_medical!A1000:A1999, cleaned_medical!E1000:E1999)</f>
        <v>152.97999999999999</v>
      </c>
      <c r="P1000" t="s">
        <v>1202</v>
      </c>
      <c r="Q1000" s="3">
        <v>43195</v>
      </c>
      <c r="R1000" s="7">
        <v>167.23</v>
      </c>
      <c r="S1000" t="s">
        <v>1197</v>
      </c>
      <c r="T1000" s="5" t="s">
        <v>1194</v>
      </c>
    </row>
    <row r="1001" spans="2:20" x14ac:dyDescent="0.3">
      <c r="B1001" t="s">
        <v>1152</v>
      </c>
      <c r="C1001" t="s">
        <v>134</v>
      </c>
      <c r="D1001" s="2">
        <v>40</v>
      </c>
      <c r="E1001" s="2" t="s">
        <v>1260</v>
      </c>
      <c r="F1001" t="s">
        <v>10</v>
      </c>
      <c r="G1001" t="s">
        <v>16</v>
      </c>
      <c r="H1001" t="s">
        <v>1157</v>
      </c>
      <c r="I1001" s="3">
        <v>43881</v>
      </c>
      <c r="J1001" t="s">
        <v>17</v>
      </c>
      <c r="K1001">
        <v>220</v>
      </c>
      <c r="L1001" t="str">
        <f>_xlfn.XLOOKUP(healthcare_messy_data5[[#This Row],[Patient Id]],cleaned_medical!A1001:A2000, cleaned_medical!B1001:B2000)</f>
        <v>Lifestyle Modification</v>
      </c>
      <c r="M1001" s="3">
        <f>_xlfn.XLOOKUP(healthcare_messy_data5[[#This Row],[Patient Id]],cleaned_medical!A1001:A2000,cleaned_medical!C1001:C2000)</f>
        <v>43881</v>
      </c>
      <c r="N1001" t="str">
        <f>_xlfn.XLOOKUP(healthcare_messy_data5[[#This Row],[Patient Id]],cleaned_medical!A1001:A2000, cleaned_medical!D1001:D2000)</f>
        <v>Dr. Lee</v>
      </c>
      <c r="O1001" s="7">
        <f>_xlfn.XLOOKUP(healthcare_messy_data5[[#This Row],[Patient Id]], cleaned_medical!A1001:A2000, cleaned_medical!E1001:E2000)</f>
        <v>48.7</v>
      </c>
      <c r="P1001" t="s">
        <v>1198</v>
      </c>
      <c r="Q1001" s="3">
        <v>43881</v>
      </c>
      <c r="R1001" s="7">
        <v>189.48</v>
      </c>
      <c r="S1001" t="s">
        <v>1197</v>
      </c>
      <c r="T1001" s="5" t="s">
        <v>1191</v>
      </c>
    </row>
  </sheetData>
  <pageMargins left="0.7" right="0.7" top="0.75" bottom="0.75" header="0.3" footer="0.3"/>
  <pageSetup paperSize="9"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B1:X46"/>
  <sheetViews>
    <sheetView showGridLines="0" tabSelected="1" zoomScale="70" zoomScaleNormal="70" workbookViewId="0"/>
  </sheetViews>
  <sheetFormatPr defaultColWidth="8.88671875" defaultRowHeight="14.4" x14ac:dyDescent="0.3"/>
  <cols>
    <col min="1" max="1" width="25.6640625" customWidth="1"/>
    <col min="2" max="2" width="17.88671875" bestFit="1" customWidth="1"/>
    <col min="3" max="3" width="19.5546875" bestFit="1" customWidth="1"/>
    <col min="4" max="4" width="23.109375" bestFit="1" customWidth="1"/>
    <col min="5" max="5" width="4.21875" customWidth="1"/>
    <col min="6" max="6" width="15.88671875" bestFit="1" customWidth="1"/>
    <col min="7" max="7" width="23.5546875" bestFit="1" customWidth="1"/>
    <col min="8" max="8" width="5.6640625" customWidth="1"/>
    <col min="9" max="9" width="27.5546875" bestFit="1" customWidth="1"/>
    <col min="10" max="10" width="23.5546875" bestFit="1" customWidth="1"/>
    <col min="11" max="11" width="3.5546875" customWidth="1"/>
    <col min="12" max="12" width="17.88671875" bestFit="1" customWidth="1"/>
    <col min="13" max="13" width="23.5546875" bestFit="1" customWidth="1"/>
    <col min="14" max="14" width="5.6640625" customWidth="1"/>
    <col min="15" max="15" width="23.5546875" bestFit="1" customWidth="1"/>
    <col min="16" max="16" width="13.44140625" bestFit="1" customWidth="1"/>
    <col min="17" max="17" width="7.109375" bestFit="1" customWidth="1"/>
    <col min="18" max="18" width="15" bestFit="1" customWidth="1"/>
    <col min="19" max="19" width="4.109375" customWidth="1"/>
    <col min="20" max="20" width="17.88671875" bestFit="1" customWidth="1"/>
    <col min="21" max="21" width="19.5546875" bestFit="1" customWidth="1"/>
    <col min="22" max="22" width="11.44140625" customWidth="1"/>
    <col min="23" max="23" width="13.5546875" bestFit="1" customWidth="1"/>
    <col min="24" max="24" width="12.44140625" bestFit="1" customWidth="1"/>
    <col min="25" max="999" width="6.109375" customWidth="1"/>
    <col min="1000" max="1000" width="11.33203125" bestFit="1" customWidth="1"/>
  </cols>
  <sheetData>
    <row r="1" spans="2:24" x14ac:dyDescent="0.3">
      <c r="B1" s="11" t="s">
        <v>1274</v>
      </c>
      <c r="F1" s="11" t="s">
        <v>1253</v>
      </c>
      <c r="I1" s="11" t="s">
        <v>1255</v>
      </c>
      <c r="L1" s="11" t="s">
        <v>1271</v>
      </c>
      <c r="O1" s="11" t="s">
        <v>1269</v>
      </c>
      <c r="S1" s="11"/>
    </row>
    <row r="2" spans="2:24" x14ac:dyDescent="0.3">
      <c r="B2" s="9" t="s">
        <v>1252</v>
      </c>
      <c r="C2" t="s">
        <v>1251</v>
      </c>
      <c r="F2" s="9" t="s">
        <v>3</v>
      </c>
      <c r="G2" t="s">
        <v>1251</v>
      </c>
      <c r="I2" s="9" t="s">
        <v>5</v>
      </c>
      <c r="J2" t="s">
        <v>1251</v>
      </c>
      <c r="L2" s="9" t="s">
        <v>7</v>
      </c>
      <c r="M2" t="s">
        <v>1251</v>
      </c>
      <c r="O2" s="9" t="s">
        <v>1267</v>
      </c>
      <c r="P2" t="s">
        <v>1268</v>
      </c>
      <c r="T2" s="9" t="s">
        <v>1658</v>
      </c>
      <c r="U2" t="s">
        <v>1670</v>
      </c>
    </row>
    <row r="3" spans="2:24" x14ac:dyDescent="0.3">
      <c r="B3" s="10" t="s">
        <v>1158</v>
      </c>
      <c r="C3">
        <v>151</v>
      </c>
      <c r="F3" s="10" t="s">
        <v>20</v>
      </c>
      <c r="G3">
        <v>211</v>
      </c>
      <c r="I3" s="13">
        <v>43195</v>
      </c>
      <c r="J3">
        <v>210</v>
      </c>
      <c r="L3" s="10">
        <v>146</v>
      </c>
      <c r="M3">
        <v>231</v>
      </c>
      <c r="O3" s="10" t="s">
        <v>1193</v>
      </c>
      <c r="P3">
        <v>180</v>
      </c>
      <c r="T3" s="10" t="s">
        <v>1659</v>
      </c>
      <c r="U3">
        <v>56858.399999999994</v>
      </c>
    </row>
    <row r="4" spans="2:24" x14ac:dyDescent="0.3">
      <c r="B4" s="10" t="s">
        <v>1168</v>
      </c>
      <c r="C4">
        <v>162</v>
      </c>
      <c r="F4" s="10" t="s">
        <v>11</v>
      </c>
      <c r="G4">
        <v>207</v>
      </c>
      <c r="I4" s="13">
        <v>43549</v>
      </c>
      <c r="J4">
        <v>207</v>
      </c>
      <c r="L4" s="10">
        <v>160</v>
      </c>
      <c r="M4">
        <v>201</v>
      </c>
      <c r="O4" s="10" t="s">
        <v>1201</v>
      </c>
      <c r="P4">
        <v>172</v>
      </c>
      <c r="T4" s="10" t="s">
        <v>1662</v>
      </c>
      <c r="U4">
        <v>113886.66</v>
      </c>
      <c r="W4" t="s">
        <v>1671</v>
      </c>
    </row>
    <row r="5" spans="2:24" x14ac:dyDescent="0.3">
      <c r="B5" s="10" t="s">
        <v>1165</v>
      </c>
      <c r="C5">
        <v>168</v>
      </c>
      <c r="F5" s="10" t="s">
        <v>16</v>
      </c>
      <c r="G5">
        <v>205</v>
      </c>
      <c r="I5" s="13">
        <v>43800</v>
      </c>
      <c r="J5">
        <v>202</v>
      </c>
      <c r="L5" s="10">
        <v>200</v>
      </c>
      <c r="M5">
        <v>196</v>
      </c>
      <c r="O5" s="10" t="s">
        <v>1202</v>
      </c>
      <c r="P5">
        <v>170</v>
      </c>
      <c r="T5" s="10" t="s">
        <v>1667</v>
      </c>
      <c r="U5">
        <v>100016.2200000001</v>
      </c>
      <c r="W5">
        <f>(100016.22-113886.66)*(-1)</f>
        <v>13870.440000000002</v>
      </c>
      <c r="X5">
        <f>113886.66 + 100016.22</f>
        <v>213902.88</v>
      </c>
    </row>
    <row r="6" spans="2:24" x14ac:dyDescent="0.3">
      <c r="B6" s="10" t="s">
        <v>1162</v>
      </c>
      <c r="C6">
        <v>176</v>
      </c>
      <c r="F6" s="10" t="s">
        <v>27</v>
      </c>
      <c r="G6">
        <v>171</v>
      </c>
      <c r="I6" s="13">
        <v>43881</v>
      </c>
      <c r="J6">
        <v>198</v>
      </c>
      <c r="L6" s="10">
        <v>180</v>
      </c>
      <c r="M6">
        <v>192</v>
      </c>
      <c r="O6" s="10" t="s">
        <v>1167</v>
      </c>
      <c r="P6">
        <v>168</v>
      </c>
      <c r="T6" s="10" t="s">
        <v>1250</v>
      </c>
      <c r="U6">
        <v>270761.28000000009</v>
      </c>
      <c r="W6" s="24">
        <f>(W5/X5)</f>
        <v>6.4844568712679337E-2</v>
      </c>
    </row>
    <row r="7" spans="2:24" x14ac:dyDescent="0.3">
      <c r="B7" s="10" t="s">
        <v>1164</v>
      </c>
      <c r="C7">
        <v>193</v>
      </c>
      <c r="F7" s="10" t="s">
        <v>1250</v>
      </c>
      <c r="G7">
        <v>794</v>
      </c>
      <c r="I7" s="13">
        <v>43845</v>
      </c>
      <c r="J7">
        <v>183</v>
      </c>
      <c r="L7" s="10">
        <v>220</v>
      </c>
      <c r="M7">
        <v>180</v>
      </c>
      <c r="O7" s="10" t="s">
        <v>1198</v>
      </c>
      <c r="P7">
        <v>158</v>
      </c>
    </row>
    <row r="8" spans="2:24" x14ac:dyDescent="0.3">
      <c r="B8" s="10" t="s">
        <v>1250</v>
      </c>
      <c r="C8">
        <v>850</v>
      </c>
      <c r="I8" s="13" t="s">
        <v>1250</v>
      </c>
      <c r="J8">
        <v>1000</v>
      </c>
      <c r="L8" s="10" t="s">
        <v>1250</v>
      </c>
      <c r="M8">
        <v>1000</v>
      </c>
      <c r="O8" s="10" t="s">
        <v>1196</v>
      </c>
      <c r="P8">
        <v>138</v>
      </c>
    </row>
    <row r="9" spans="2:24" x14ac:dyDescent="0.3">
      <c r="O9" s="10" t="s">
        <v>1206</v>
      </c>
      <c r="P9">
        <v>2</v>
      </c>
    </row>
    <row r="10" spans="2:24" x14ac:dyDescent="0.3">
      <c r="C10" s="9" t="s">
        <v>1273</v>
      </c>
      <c r="F10" s="11" t="s">
        <v>1254</v>
      </c>
      <c r="I10" s="11" t="s">
        <v>1256</v>
      </c>
      <c r="L10" s="11" t="s">
        <v>1275</v>
      </c>
      <c r="O10" s="10" t="s">
        <v>1213</v>
      </c>
      <c r="P10">
        <v>2</v>
      </c>
    </row>
    <row r="11" spans="2:24" x14ac:dyDescent="0.3">
      <c r="C11" s="25">
        <v>270761.27999999991</v>
      </c>
      <c r="F11" s="9" t="s">
        <v>4</v>
      </c>
      <c r="G11" t="s">
        <v>1251</v>
      </c>
      <c r="I11" s="9" t="s">
        <v>6</v>
      </c>
      <c r="J11" t="s">
        <v>1251</v>
      </c>
      <c r="L11" s="9" t="s">
        <v>1189</v>
      </c>
      <c r="M11" t="s">
        <v>1251</v>
      </c>
      <c r="O11" s="10" t="s">
        <v>1204</v>
      </c>
      <c r="P11">
        <v>2</v>
      </c>
    </row>
    <row r="12" spans="2:24" x14ac:dyDescent="0.3">
      <c r="F12" s="10" t="s">
        <v>1157</v>
      </c>
      <c r="G12">
        <v>216</v>
      </c>
      <c r="I12" s="10" t="s">
        <v>1153</v>
      </c>
      <c r="J12">
        <v>166</v>
      </c>
      <c r="L12" s="10" t="s">
        <v>1160</v>
      </c>
      <c r="M12">
        <v>149</v>
      </c>
      <c r="O12" s="10" t="s">
        <v>1215</v>
      </c>
      <c r="P12">
        <v>2</v>
      </c>
    </row>
    <row r="13" spans="2:24" x14ac:dyDescent="0.3">
      <c r="B13" s="14" t="s">
        <v>1264</v>
      </c>
      <c r="C13" s="15"/>
      <c r="D13" s="15"/>
      <c r="F13" s="10" t="s">
        <v>1154</v>
      </c>
      <c r="G13">
        <v>211</v>
      </c>
      <c r="I13" s="10" t="s">
        <v>21</v>
      </c>
      <c r="J13">
        <v>211</v>
      </c>
      <c r="L13" s="10" t="s">
        <v>1166</v>
      </c>
      <c r="M13">
        <v>160</v>
      </c>
      <c r="O13" s="10" t="s">
        <v>1210</v>
      </c>
      <c r="P13">
        <v>2</v>
      </c>
    </row>
    <row r="14" spans="2:24" x14ac:dyDescent="0.3">
      <c r="C14" s="27" t="e">
        <f>SUMPRODUCT(cleaned_bill_record!D2:D1001, cleaned_bill_record!#REF!/100 *100)</f>
        <v>#REF!</v>
      </c>
      <c r="F14" s="10" t="s">
        <v>1155</v>
      </c>
      <c r="G14">
        <v>187</v>
      </c>
      <c r="I14" s="10" t="s">
        <v>17</v>
      </c>
      <c r="J14">
        <v>197</v>
      </c>
      <c r="L14" s="10" t="s">
        <v>1163</v>
      </c>
      <c r="M14">
        <v>164</v>
      </c>
      <c r="O14" s="10" t="s">
        <v>1211</v>
      </c>
      <c r="P14">
        <v>2</v>
      </c>
    </row>
    <row r="15" spans="2:24" x14ac:dyDescent="0.3">
      <c r="E15" s="17"/>
      <c r="F15" s="10" t="s">
        <v>1156</v>
      </c>
      <c r="G15">
        <v>187</v>
      </c>
      <c r="I15" s="10" t="s">
        <v>40</v>
      </c>
      <c r="J15">
        <v>193</v>
      </c>
      <c r="L15" s="10" t="s">
        <v>4</v>
      </c>
      <c r="M15">
        <v>164</v>
      </c>
      <c r="O15" s="10" t="s">
        <v>1208</v>
      </c>
      <c r="P15">
        <v>2</v>
      </c>
    </row>
    <row r="16" spans="2:24" x14ac:dyDescent="0.3">
      <c r="B16" s="15" t="s">
        <v>1266</v>
      </c>
      <c r="C16" s="15"/>
      <c r="D16" s="15"/>
      <c r="E16" s="17"/>
      <c r="F16" s="10" t="s">
        <v>1250</v>
      </c>
      <c r="G16">
        <v>801</v>
      </c>
      <c r="I16" s="10" t="s">
        <v>12</v>
      </c>
      <c r="J16">
        <v>233</v>
      </c>
      <c r="L16" s="10" t="s">
        <v>1167</v>
      </c>
      <c r="M16">
        <v>168</v>
      </c>
      <c r="O16" s="10" t="s">
        <v>1250</v>
      </c>
      <c r="P16">
        <v>1000</v>
      </c>
    </row>
    <row r="17" spans="2:18" x14ac:dyDescent="0.3">
      <c r="B17" s="15"/>
      <c r="C17" s="16" t="s">
        <v>1265</v>
      </c>
      <c r="D17" s="15"/>
      <c r="E17" s="17"/>
      <c r="I17" s="10" t="s">
        <v>1250</v>
      </c>
      <c r="J17">
        <v>1000</v>
      </c>
      <c r="L17" s="10" t="s">
        <v>1159</v>
      </c>
      <c r="M17">
        <v>175</v>
      </c>
    </row>
    <row r="18" spans="2:18" x14ac:dyDescent="0.3">
      <c r="C18" s="28" t="e" cm="1">
        <f t="array" ref="C18">SUMPRODUCT(cleaned_bill_record!D2:D1001, 1- cleaned_bill_record!#REF!/100 *100)</f>
        <v>#REF!</v>
      </c>
      <c r="E18" s="17"/>
      <c r="L18" s="10" t="s">
        <v>1250</v>
      </c>
      <c r="M18">
        <v>980</v>
      </c>
      <c r="O18" s="11" t="s">
        <v>1270</v>
      </c>
    </row>
    <row r="19" spans="2:18" x14ac:dyDescent="0.3">
      <c r="C19" s="18"/>
      <c r="E19" s="17"/>
      <c r="F19" s="11" t="s">
        <v>1258</v>
      </c>
      <c r="I19" s="11" t="s">
        <v>1263</v>
      </c>
      <c r="O19" s="9" t="s">
        <v>1251</v>
      </c>
      <c r="P19" s="9" t="s">
        <v>2</v>
      </c>
    </row>
    <row r="20" spans="2:18" x14ac:dyDescent="0.3">
      <c r="B20" s="11"/>
      <c r="E20" s="17"/>
      <c r="F20" s="9" t="s">
        <v>2</v>
      </c>
      <c r="G20" t="s">
        <v>1251</v>
      </c>
      <c r="I20" s="9" t="s">
        <v>1257</v>
      </c>
      <c r="J20" t="s">
        <v>1251</v>
      </c>
      <c r="O20" s="9" t="s">
        <v>3</v>
      </c>
      <c r="P20" t="s">
        <v>15</v>
      </c>
      <c r="Q20" t="s">
        <v>10</v>
      </c>
      <c r="R20" t="s">
        <v>1250</v>
      </c>
    </row>
    <row r="21" spans="2:18" x14ac:dyDescent="0.3">
      <c r="B21" s="11" t="s">
        <v>1657</v>
      </c>
      <c r="C21" s="4"/>
      <c r="E21" s="17"/>
      <c r="F21" s="10" t="s">
        <v>15</v>
      </c>
      <c r="G21">
        <v>649</v>
      </c>
      <c r="I21" s="10" t="s">
        <v>1260</v>
      </c>
      <c r="J21">
        <v>335</v>
      </c>
      <c r="O21" s="10" t="s">
        <v>20</v>
      </c>
      <c r="P21">
        <v>143</v>
      </c>
      <c r="Q21">
        <v>68</v>
      </c>
      <c r="R21">
        <v>211</v>
      </c>
    </row>
    <row r="22" spans="2:18" x14ac:dyDescent="0.3">
      <c r="B22">
        <v>1000</v>
      </c>
      <c r="E22" s="17"/>
      <c r="F22" s="10" t="s">
        <v>10</v>
      </c>
      <c r="G22">
        <v>351</v>
      </c>
      <c r="I22" s="10" t="s">
        <v>1262</v>
      </c>
      <c r="J22">
        <v>331</v>
      </c>
      <c r="O22" s="10" t="s">
        <v>11</v>
      </c>
      <c r="P22">
        <v>130</v>
      </c>
      <c r="Q22">
        <v>77</v>
      </c>
      <c r="R22">
        <v>207</v>
      </c>
    </row>
    <row r="23" spans="2:18" ht="15.9" customHeight="1" x14ac:dyDescent="0.3">
      <c r="E23" s="17"/>
      <c r="F23" s="10" t="s">
        <v>1250</v>
      </c>
      <c r="G23">
        <v>1000</v>
      </c>
      <c r="I23" s="10" t="s">
        <v>1259</v>
      </c>
      <c r="J23">
        <v>171</v>
      </c>
      <c r="O23" s="10" t="s">
        <v>1272</v>
      </c>
      <c r="P23">
        <v>140</v>
      </c>
      <c r="Q23">
        <v>66</v>
      </c>
      <c r="R23">
        <v>206</v>
      </c>
    </row>
    <row r="24" spans="2:18" x14ac:dyDescent="0.3">
      <c r="C24" s="19"/>
      <c r="E24" s="17"/>
      <c r="I24" s="10" t="s">
        <v>1261</v>
      </c>
      <c r="J24">
        <v>163</v>
      </c>
      <c r="O24" s="10" t="s">
        <v>1250</v>
      </c>
      <c r="P24">
        <v>413</v>
      </c>
      <c r="Q24">
        <v>211</v>
      </c>
      <c r="R24">
        <v>624</v>
      </c>
    </row>
    <row r="25" spans="2:18" x14ac:dyDescent="0.3">
      <c r="C25" s="7"/>
      <c r="E25" s="17"/>
      <c r="G25" s="11"/>
      <c r="I25" s="10" t="s">
        <v>1250</v>
      </c>
      <c r="J25">
        <v>1000</v>
      </c>
    </row>
    <row r="26" spans="2:18" x14ac:dyDescent="0.3">
      <c r="E26" s="17"/>
    </row>
    <row r="27" spans="2:18" x14ac:dyDescent="0.3">
      <c r="E27" s="17"/>
    </row>
    <row r="28" spans="2:18" x14ac:dyDescent="0.3">
      <c r="E28" s="17"/>
    </row>
    <row r="29" spans="2:18" x14ac:dyDescent="0.3">
      <c r="B29" s="9" t="s">
        <v>1673</v>
      </c>
      <c r="C29" t="s">
        <v>1674</v>
      </c>
      <c r="E29" s="17"/>
    </row>
    <row r="31" spans="2:18" x14ac:dyDescent="0.3">
      <c r="B31" s="9" t="s">
        <v>1658</v>
      </c>
      <c r="C31" t="s">
        <v>1670</v>
      </c>
      <c r="D31" t="s">
        <v>1672</v>
      </c>
    </row>
    <row r="32" spans="2:18" x14ac:dyDescent="0.3">
      <c r="B32" s="13" t="s">
        <v>1668</v>
      </c>
      <c r="C32">
        <v>47091.620000000032</v>
      </c>
      <c r="D32">
        <v>183</v>
      </c>
    </row>
    <row r="33" spans="2:4" x14ac:dyDescent="0.3">
      <c r="B33" s="22" t="s">
        <v>1663</v>
      </c>
    </row>
    <row r="34" spans="2:4" x14ac:dyDescent="0.3">
      <c r="B34" s="23" t="s">
        <v>1668</v>
      </c>
      <c r="C34">
        <v>47091.620000000032</v>
      </c>
      <c r="D34">
        <v>183</v>
      </c>
    </row>
    <row r="35" spans="2:4" x14ac:dyDescent="0.3">
      <c r="B35" s="13" t="s">
        <v>1669</v>
      </c>
      <c r="C35">
        <v>52924.599999999977</v>
      </c>
      <c r="D35">
        <v>198</v>
      </c>
    </row>
    <row r="36" spans="2:4" x14ac:dyDescent="0.3">
      <c r="B36" s="22" t="s">
        <v>1663</v>
      </c>
    </row>
    <row r="37" spans="2:4" x14ac:dyDescent="0.3">
      <c r="B37" s="23" t="s">
        <v>1669</v>
      </c>
      <c r="C37">
        <v>52924.599999999977</v>
      </c>
      <c r="D37">
        <v>198</v>
      </c>
    </row>
    <row r="38" spans="2:4" x14ac:dyDescent="0.3">
      <c r="B38" s="13" t="s">
        <v>1664</v>
      </c>
      <c r="C38">
        <v>56328.779999999962</v>
      </c>
      <c r="D38">
        <v>207</v>
      </c>
    </row>
    <row r="39" spans="2:4" x14ac:dyDescent="0.3">
      <c r="B39" s="22" t="s">
        <v>1663</v>
      </c>
    </row>
    <row r="40" spans="2:4" x14ac:dyDescent="0.3">
      <c r="B40" s="23" t="s">
        <v>1664</v>
      </c>
      <c r="C40">
        <v>56328.779999999962</v>
      </c>
      <c r="D40">
        <v>207</v>
      </c>
    </row>
    <row r="41" spans="2:4" x14ac:dyDescent="0.3">
      <c r="B41" s="13" t="s">
        <v>1661</v>
      </c>
      <c r="C41">
        <v>56858.399999999994</v>
      </c>
      <c r="D41">
        <v>210</v>
      </c>
    </row>
    <row r="42" spans="2:4" x14ac:dyDescent="0.3">
      <c r="B42" s="22" t="s">
        <v>1660</v>
      </c>
    </row>
    <row r="43" spans="2:4" x14ac:dyDescent="0.3">
      <c r="B43" s="23" t="s">
        <v>1661</v>
      </c>
      <c r="C43">
        <v>56858.399999999994</v>
      </c>
      <c r="D43">
        <v>210</v>
      </c>
    </row>
    <row r="44" spans="2:4" x14ac:dyDescent="0.3">
      <c r="B44" s="13" t="s">
        <v>1666</v>
      </c>
      <c r="C44">
        <v>57557.880000000026</v>
      </c>
      <c r="D44">
        <v>202</v>
      </c>
    </row>
    <row r="45" spans="2:4" x14ac:dyDescent="0.3">
      <c r="B45" s="22" t="s">
        <v>1665</v>
      </c>
    </row>
    <row r="46" spans="2:4" x14ac:dyDescent="0.3">
      <c r="B46" s="23" t="s">
        <v>1666</v>
      </c>
      <c r="C46">
        <v>57557.880000000026</v>
      </c>
      <c r="D46">
        <v>202</v>
      </c>
    </row>
  </sheetData>
  <pageMargins left="0.7" right="0.7" top="0.75" bottom="0.75" header="0.3" footer="0.3"/>
  <pageSetup paperSize="9" orientation="portrait" r:id="rId15"/>
  <drawing r:id="rId1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48D87-C430-48D8-B2FB-2CA1C92DDB69}">
  <dimension ref="A1:S46"/>
  <sheetViews>
    <sheetView workbookViewId="0">
      <selection activeCell="J14" sqref="J14"/>
    </sheetView>
  </sheetViews>
  <sheetFormatPr defaultRowHeight="14.4" x14ac:dyDescent="0.3"/>
  <cols>
    <col min="1" max="1" width="13.109375" bestFit="1" customWidth="1"/>
    <col min="2" max="2" width="19.44140625" bestFit="1" customWidth="1"/>
    <col min="3" max="3" width="13.109375" bestFit="1" customWidth="1"/>
    <col min="4" max="4" width="13.33203125" bestFit="1" customWidth="1"/>
    <col min="5" max="5" width="18" bestFit="1" customWidth="1"/>
    <col min="6" max="6" width="13.109375" bestFit="1" customWidth="1"/>
    <col min="7" max="7" width="20.88671875" bestFit="1" customWidth="1"/>
    <col min="8" max="8" width="19.5546875" bestFit="1" customWidth="1"/>
    <col min="9" max="9" width="13.109375" bestFit="1" customWidth="1"/>
    <col min="10" max="10" width="17.44140625" bestFit="1" customWidth="1"/>
    <col min="11" max="11" width="22.6640625" bestFit="1" customWidth="1"/>
    <col min="12" max="12" width="25.88671875" bestFit="1" customWidth="1"/>
    <col min="13" max="13" width="15" bestFit="1" customWidth="1"/>
    <col min="14" max="14" width="19.5546875" bestFit="1" customWidth="1"/>
    <col min="15" max="15" width="22.109375" bestFit="1" customWidth="1"/>
    <col min="16" max="16" width="19.5546875" bestFit="1" customWidth="1"/>
    <col min="17" max="17" width="13.109375" bestFit="1" customWidth="1"/>
    <col min="18" max="18" width="25" bestFit="1" customWidth="1"/>
    <col min="19" max="19" width="21.109375" bestFit="1" customWidth="1"/>
  </cols>
  <sheetData>
    <row r="1" spans="1:19" x14ac:dyDescent="0.3">
      <c r="A1" t="s">
        <v>1657</v>
      </c>
      <c r="D1" t="s">
        <v>1253</v>
      </c>
      <c r="H1" t="s">
        <v>2044</v>
      </c>
      <c r="K1" t="s">
        <v>1256</v>
      </c>
      <c r="N1" t="s">
        <v>2049</v>
      </c>
      <c r="Q1" s="9" t="s">
        <v>1658</v>
      </c>
      <c r="R1" t="s">
        <v>2057</v>
      </c>
      <c r="S1" t="s">
        <v>2060</v>
      </c>
    </row>
    <row r="2" spans="1:19" x14ac:dyDescent="0.3">
      <c r="A2" t="s">
        <v>1672</v>
      </c>
      <c r="D2" s="9" t="s">
        <v>1658</v>
      </c>
      <c r="E2" t="s">
        <v>1676</v>
      </c>
      <c r="H2" s="9" t="s">
        <v>1658</v>
      </c>
      <c r="I2" t="s">
        <v>2043</v>
      </c>
      <c r="K2" s="9" t="s">
        <v>1658</v>
      </c>
      <c r="L2" t="s">
        <v>2046</v>
      </c>
      <c r="N2" s="9" t="s">
        <v>1658</v>
      </c>
      <c r="O2" t="s">
        <v>1676</v>
      </c>
      <c r="Q2" s="10" t="s">
        <v>2072</v>
      </c>
      <c r="R2" s="32">
        <v>39036.639999999978</v>
      </c>
      <c r="S2" s="32">
        <v>0</v>
      </c>
    </row>
    <row r="3" spans="1:19" x14ac:dyDescent="0.3">
      <c r="A3">
        <v>1000</v>
      </c>
      <c r="D3" s="10" t="s">
        <v>20</v>
      </c>
      <c r="E3">
        <v>211</v>
      </c>
      <c r="H3" s="10" t="s">
        <v>1172</v>
      </c>
      <c r="I3">
        <v>2</v>
      </c>
      <c r="K3" s="10" t="s">
        <v>1153</v>
      </c>
      <c r="L3">
        <v>166</v>
      </c>
      <c r="N3" s="10" t="s">
        <v>1261</v>
      </c>
      <c r="O3">
        <v>163</v>
      </c>
      <c r="Q3" s="10" t="s">
        <v>2071</v>
      </c>
      <c r="R3" s="32">
        <v>111713.43250000005</v>
      </c>
      <c r="S3" s="32">
        <v>120011.20750000005</v>
      </c>
    </row>
    <row r="4" spans="1:19" x14ac:dyDescent="0.3">
      <c r="D4" s="10" t="s">
        <v>16</v>
      </c>
      <c r="E4">
        <v>205</v>
      </c>
      <c r="H4" s="10" t="s">
        <v>1175</v>
      </c>
      <c r="I4">
        <v>2</v>
      </c>
      <c r="K4" s="10" t="s">
        <v>21</v>
      </c>
      <c r="L4">
        <v>211</v>
      </c>
      <c r="N4" s="10" t="s">
        <v>1260</v>
      </c>
      <c r="O4">
        <v>335</v>
      </c>
      <c r="Q4" s="10" t="s">
        <v>1250</v>
      </c>
      <c r="R4" s="32">
        <v>150750.07250000004</v>
      </c>
      <c r="S4" s="32">
        <v>120011.20750000005</v>
      </c>
    </row>
    <row r="5" spans="1:19" x14ac:dyDescent="0.3">
      <c r="A5" t="s">
        <v>1273</v>
      </c>
      <c r="D5" s="10" t="s">
        <v>11</v>
      </c>
      <c r="E5">
        <v>207</v>
      </c>
      <c r="H5" s="10" t="s">
        <v>1182</v>
      </c>
      <c r="I5">
        <v>2</v>
      </c>
      <c r="K5" s="10" t="s">
        <v>17</v>
      </c>
      <c r="L5">
        <v>197</v>
      </c>
      <c r="N5" s="10" t="s">
        <v>1262</v>
      </c>
      <c r="O5">
        <v>331</v>
      </c>
    </row>
    <row r="6" spans="1:19" x14ac:dyDescent="0.3">
      <c r="A6" t="s">
        <v>2056</v>
      </c>
      <c r="D6" s="10" t="s">
        <v>27</v>
      </c>
      <c r="E6">
        <v>171</v>
      </c>
      <c r="H6" s="10" t="s">
        <v>1160</v>
      </c>
      <c r="I6">
        <v>149</v>
      </c>
      <c r="K6" s="10" t="s">
        <v>40</v>
      </c>
      <c r="L6">
        <v>193</v>
      </c>
      <c r="N6" s="10" t="s">
        <v>1259</v>
      </c>
      <c r="O6">
        <v>171</v>
      </c>
    </row>
    <row r="7" spans="1:19" x14ac:dyDescent="0.3">
      <c r="A7" s="32">
        <v>270761.28000000003</v>
      </c>
      <c r="D7" s="10" t="s">
        <v>1272</v>
      </c>
      <c r="E7">
        <v>206</v>
      </c>
      <c r="H7" s="10" t="s">
        <v>1166</v>
      </c>
      <c r="I7">
        <v>160</v>
      </c>
      <c r="K7" s="10" t="s">
        <v>12</v>
      </c>
      <c r="L7">
        <v>233</v>
      </c>
    </row>
    <row r="8" spans="1:19" x14ac:dyDescent="0.3">
      <c r="H8" s="10" t="s">
        <v>1181</v>
      </c>
      <c r="I8">
        <v>2</v>
      </c>
      <c r="N8" s="10" t="s">
        <v>2052</v>
      </c>
    </row>
    <row r="9" spans="1:19" x14ac:dyDescent="0.3">
      <c r="A9" t="s">
        <v>2040</v>
      </c>
      <c r="D9" t="s">
        <v>2058</v>
      </c>
      <c r="H9" s="10" t="s">
        <v>1170</v>
      </c>
      <c r="I9">
        <v>2</v>
      </c>
      <c r="K9" s="10" t="s">
        <v>2047</v>
      </c>
      <c r="N9" s="9" t="s">
        <v>1658</v>
      </c>
      <c r="O9" t="s">
        <v>1670</v>
      </c>
    </row>
    <row r="10" spans="1:19" x14ac:dyDescent="0.3">
      <c r="A10" s="9" t="s">
        <v>1658</v>
      </c>
      <c r="B10" t="s">
        <v>1675</v>
      </c>
      <c r="D10" s="31">
        <v>120011.20750000005</v>
      </c>
      <c r="H10" s="10" t="s">
        <v>1159</v>
      </c>
      <c r="I10">
        <v>175</v>
      </c>
      <c r="K10" s="9" t="s">
        <v>1658</v>
      </c>
      <c r="L10" t="s">
        <v>2048</v>
      </c>
      <c r="N10" s="10" t="s">
        <v>1160</v>
      </c>
      <c r="O10" s="32">
        <v>42563.94</v>
      </c>
    </row>
    <row r="11" spans="1:19" x14ac:dyDescent="0.3">
      <c r="A11" s="10" t="s">
        <v>15</v>
      </c>
      <c r="B11">
        <v>649</v>
      </c>
      <c r="H11" s="10" t="s">
        <v>4</v>
      </c>
      <c r="I11">
        <v>164</v>
      </c>
      <c r="K11" s="10" t="s">
        <v>1198</v>
      </c>
      <c r="L11">
        <v>158</v>
      </c>
      <c r="N11" s="10" t="s">
        <v>1163</v>
      </c>
      <c r="O11" s="32">
        <v>43816.47</v>
      </c>
    </row>
    <row r="12" spans="1:19" x14ac:dyDescent="0.3">
      <c r="A12" s="10" t="s">
        <v>10</v>
      </c>
      <c r="B12">
        <v>351</v>
      </c>
      <c r="D12" t="s">
        <v>2057</v>
      </c>
      <c r="H12" s="10" t="s">
        <v>1179</v>
      </c>
      <c r="I12">
        <v>2</v>
      </c>
      <c r="K12" s="10" t="s">
        <v>1193</v>
      </c>
      <c r="L12">
        <v>180</v>
      </c>
      <c r="N12" s="10" t="s">
        <v>4</v>
      </c>
      <c r="O12" s="32">
        <v>44111.14</v>
      </c>
    </row>
    <row r="13" spans="1:19" x14ac:dyDescent="0.3">
      <c r="D13" s="31">
        <v>150750.07250000004</v>
      </c>
      <c r="H13" s="10" t="s">
        <v>1177</v>
      </c>
      <c r="I13">
        <v>2</v>
      </c>
      <c r="K13" s="10" t="s">
        <v>1211</v>
      </c>
      <c r="L13">
        <v>2</v>
      </c>
      <c r="N13" s="10" t="s">
        <v>1159</v>
      </c>
      <c r="O13" s="32">
        <v>45152.56</v>
      </c>
    </row>
    <row r="14" spans="1:19" x14ac:dyDescent="0.3">
      <c r="A14" t="s">
        <v>1263</v>
      </c>
      <c r="H14" s="10" t="s">
        <v>1184</v>
      </c>
      <c r="I14">
        <v>2</v>
      </c>
      <c r="K14" s="10" t="s">
        <v>1210</v>
      </c>
      <c r="L14">
        <v>2</v>
      </c>
      <c r="N14" s="10" t="s">
        <v>1166</v>
      </c>
      <c r="O14" s="32">
        <v>45181.120000000003</v>
      </c>
    </row>
    <row r="15" spans="1:19" x14ac:dyDescent="0.3">
      <c r="A15" s="9" t="s">
        <v>1658</v>
      </c>
      <c r="B15" t="s">
        <v>2041</v>
      </c>
      <c r="D15" t="s">
        <v>2051</v>
      </c>
      <c r="H15" s="10" t="s">
        <v>1167</v>
      </c>
      <c r="I15">
        <v>168</v>
      </c>
      <c r="K15" s="10" t="s">
        <v>1215</v>
      </c>
      <c r="L15">
        <v>2</v>
      </c>
      <c r="N15" s="10" t="s">
        <v>1167</v>
      </c>
      <c r="O15" s="32">
        <v>47570.04</v>
      </c>
    </row>
    <row r="16" spans="1:19" x14ac:dyDescent="0.3">
      <c r="A16" s="10" t="s">
        <v>1261</v>
      </c>
      <c r="B16">
        <v>163</v>
      </c>
      <c r="D16" s="9" t="s">
        <v>1658</v>
      </c>
      <c r="E16" t="s">
        <v>1670</v>
      </c>
      <c r="F16" t="s">
        <v>2042</v>
      </c>
      <c r="H16" s="10" t="s">
        <v>1185</v>
      </c>
      <c r="I16">
        <v>2</v>
      </c>
      <c r="K16" s="10" t="s">
        <v>1196</v>
      </c>
      <c r="L16">
        <v>138</v>
      </c>
    </row>
    <row r="17" spans="1:15" x14ac:dyDescent="0.3">
      <c r="A17" s="10" t="s">
        <v>1260</v>
      </c>
      <c r="B17">
        <v>335</v>
      </c>
      <c r="D17" s="10" t="s">
        <v>1158</v>
      </c>
      <c r="E17" s="32">
        <v>40890.1</v>
      </c>
      <c r="F17" s="2">
        <v>151</v>
      </c>
      <c r="H17" s="10" t="s">
        <v>1163</v>
      </c>
      <c r="I17">
        <v>164</v>
      </c>
      <c r="K17" s="10" t="s">
        <v>1208</v>
      </c>
      <c r="L17">
        <v>2</v>
      </c>
    </row>
    <row r="18" spans="1:15" x14ac:dyDescent="0.3">
      <c r="A18" s="10" t="s">
        <v>1262</v>
      </c>
      <c r="B18">
        <v>331</v>
      </c>
      <c r="D18" s="10" t="s">
        <v>1165</v>
      </c>
      <c r="E18" s="32">
        <v>47002.400000000001</v>
      </c>
      <c r="F18" s="2">
        <v>168</v>
      </c>
      <c r="H18" s="10" t="s">
        <v>1174</v>
      </c>
      <c r="I18">
        <v>2</v>
      </c>
      <c r="K18" s="10" t="s">
        <v>1202</v>
      </c>
      <c r="L18">
        <v>170</v>
      </c>
    </row>
    <row r="19" spans="1:15" x14ac:dyDescent="0.3">
      <c r="A19" s="10" t="s">
        <v>1259</v>
      </c>
      <c r="B19">
        <v>171</v>
      </c>
      <c r="D19" s="10" t="s">
        <v>1161</v>
      </c>
      <c r="E19" s="32">
        <v>37655.9</v>
      </c>
      <c r="F19" s="2">
        <v>136</v>
      </c>
      <c r="H19" s="10" t="s">
        <v>1250</v>
      </c>
      <c r="I19">
        <v>1000</v>
      </c>
      <c r="K19" s="10" t="s">
        <v>1167</v>
      </c>
      <c r="L19">
        <v>168</v>
      </c>
    </row>
    <row r="20" spans="1:15" x14ac:dyDescent="0.3">
      <c r="D20" s="10" t="s">
        <v>1162</v>
      </c>
      <c r="E20" s="32">
        <v>47103.360000000001</v>
      </c>
      <c r="F20" s="2">
        <v>176</v>
      </c>
      <c r="K20" s="10" t="s">
        <v>1206</v>
      </c>
      <c r="L20">
        <v>2</v>
      </c>
    </row>
    <row r="21" spans="1:15" x14ac:dyDescent="0.3">
      <c r="A21" s="10" t="s">
        <v>1254</v>
      </c>
      <c r="D21" s="10" t="s">
        <v>1168</v>
      </c>
      <c r="E21" s="32">
        <v>43816.75</v>
      </c>
      <c r="F21" s="2">
        <v>162</v>
      </c>
      <c r="H21" s="10" t="s">
        <v>2045</v>
      </c>
      <c r="K21" s="10" t="s">
        <v>1204</v>
      </c>
      <c r="L21">
        <v>2</v>
      </c>
    </row>
    <row r="22" spans="1:15" x14ac:dyDescent="0.3">
      <c r="A22" s="9" t="s">
        <v>1658</v>
      </c>
      <c r="B22" t="s">
        <v>1677</v>
      </c>
      <c r="D22" s="10" t="s">
        <v>1164</v>
      </c>
      <c r="E22" s="32">
        <v>52440.24</v>
      </c>
      <c r="F22" s="2">
        <v>193</v>
      </c>
      <c r="H22" s="9" t="s">
        <v>1658</v>
      </c>
      <c r="I22" t="s">
        <v>2050</v>
      </c>
      <c r="K22" s="10" t="s">
        <v>1213</v>
      </c>
      <c r="L22">
        <v>2</v>
      </c>
    </row>
    <row r="23" spans="1:15" x14ac:dyDescent="0.3">
      <c r="A23" s="10" t="s">
        <v>1155</v>
      </c>
      <c r="B23">
        <v>187</v>
      </c>
      <c r="D23" s="10" t="s">
        <v>1250</v>
      </c>
      <c r="E23" s="32">
        <v>268908.75</v>
      </c>
      <c r="F23" s="2">
        <v>986</v>
      </c>
      <c r="H23" s="10" t="s">
        <v>1261</v>
      </c>
      <c r="I23" s="2">
        <v>179.48466257668713</v>
      </c>
      <c r="K23" s="10" t="s">
        <v>1201</v>
      </c>
      <c r="L23">
        <v>172</v>
      </c>
    </row>
    <row r="24" spans="1:15" x14ac:dyDescent="0.3">
      <c r="A24" s="10" t="s">
        <v>1157</v>
      </c>
      <c r="B24">
        <v>216</v>
      </c>
      <c r="H24" s="10" t="s">
        <v>1260</v>
      </c>
      <c r="I24" s="2">
        <v>179.75522388059701</v>
      </c>
    </row>
    <row r="25" spans="1:15" x14ac:dyDescent="0.3">
      <c r="A25" s="10" t="s">
        <v>1156</v>
      </c>
      <c r="B25">
        <v>187</v>
      </c>
      <c r="H25" s="10" t="s">
        <v>1262</v>
      </c>
      <c r="I25" s="2">
        <v>179.08157099697885</v>
      </c>
    </row>
    <row r="26" spans="1:15" x14ac:dyDescent="0.3">
      <c r="A26" s="10" t="s">
        <v>1154</v>
      </c>
      <c r="B26">
        <v>211</v>
      </c>
      <c r="H26" s="10" t="s">
        <v>1259</v>
      </c>
      <c r="I26" s="2">
        <v>178.33918128654972</v>
      </c>
    </row>
    <row r="27" spans="1:15" x14ac:dyDescent="0.3">
      <c r="A27" s="10" t="s">
        <v>1272</v>
      </c>
      <c r="B27">
        <v>199</v>
      </c>
    </row>
    <row r="28" spans="1:15" x14ac:dyDescent="0.3">
      <c r="H28" s="11" t="s">
        <v>2066</v>
      </c>
      <c r="I28" s="11" t="s">
        <v>2065</v>
      </c>
      <c r="L28" s="9" t="s">
        <v>1658</v>
      </c>
      <c r="N28" s="9" t="s">
        <v>1658</v>
      </c>
      <c r="O28" t="s">
        <v>2053</v>
      </c>
    </row>
    <row r="29" spans="1:15" x14ac:dyDescent="0.3">
      <c r="A29" t="s">
        <v>2053</v>
      </c>
      <c r="H29" t="s">
        <v>2067</v>
      </c>
      <c r="I29" t="s">
        <v>2068</v>
      </c>
      <c r="L29" s="10" t="s">
        <v>1172</v>
      </c>
      <c r="N29" s="10" t="s">
        <v>1260</v>
      </c>
      <c r="O29" s="30"/>
    </row>
    <row r="30" spans="1:15" x14ac:dyDescent="0.3">
      <c r="A30" s="30">
        <v>0.39115976996415436</v>
      </c>
      <c r="L30" s="10" t="s">
        <v>1175</v>
      </c>
      <c r="N30" s="22" t="s">
        <v>1659</v>
      </c>
      <c r="O30" s="30">
        <v>0.41452920833455137</v>
      </c>
    </row>
    <row r="31" spans="1:15" x14ac:dyDescent="0.3">
      <c r="L31" s="10" t="s">
        <v>1182</v>
      </c>
      <c r="N31" s="22" t="s">
        <v>1662</v>
      </c>
      <c r="O31" s="30">
        <v>0.39005016617388094</v>
      </c>
    </row>
    <row r="32" spans="1:15" x14ac:dyDescent="0.3">
      <c r="A32" t="s">
        <v>2055</v>
      </c>
      <c r="C32" t="s">
        <v>2062</v>
      </c>
      <c r="F32" t="s">
        <v>2064</v>
      </c>
      <c r="I32" s="9" t="s">
        <v>1658</v>
      </c>
      <c r="J32" t="s">
        <v>2042</v>
      </c>
      <c r="L32" s="10" t="s">
        <v>1160</v>
      </c>
      <c r="N32" s="22" t="s">
        <v>1667</v>
      </c>
      <c r="O32" s="30">
        <v>0.39001905858905822</v>
      </c>
    </row>
    <row r="33" spans="1:15" x14ac:dyDescent="0.3">
      <c r="A33">
        <v>44.323622454436631</v>
      </c>
      <c r="C33" s="9" t="s">
        <v>1658</v>
      </c>
      <c r="D33" t="s">
        <v>2061</v>
      </c>
      <c r="F33" t="s">
        <v>2063</v>
      </c>
      <c r="I33" s="10" t="s">
        <v>1180</v>
      </c>
      <c r="J33">
        <v>2</v>
      </c>
      <c r="L33" s="10" t="s">
        <v>1166</v>
      </c>
      <c r="N33" s="10" t="s">
        <v>1261</v>
      </c>
      <c r="O33" s="30"/>
    </row>
    <row r="34" spans="1:15" x14ac:dyDescent="0.3">
      <c r="C34" s="10" t="s">
        <v>1659</v>
      </c>
      <c r="D34">
        <v>210</v>
      </c>
      <c r="F34" s="30">
        <v>0.74562710739142612</v>
      </c>
      <c r="I34" s="10" t="s">
        <v>1158</v>
      </c>
      <c r="J34">
        <v>151</v>
      </c>
      <c r="L34" s="10" t="s">
        <v>1181</v>
      </c>
      <c r="N34" s="22" t="s">
        <v>1659</v>
      </c>
      <c r="O34" s="30">
        <v>0.3760276301233102</v>
      </c>
    </row>
    <row r="35" spans="1:15" x14ac:dyDescent="0.3">
      <c r="A35" t="s">
        <v>2059</v>
      </c>
      <c r="C35" s="10" t="s">
        <v>1662</v>
      </c>
      <c r="D35">
        <v>409</v>
      </c>
      <c r="I35" s="10" t="s">
        <v>1176</v>
      </c>
      <c r="J35">
        <v>2</v>
      </c>
      <c r="L35" s="10" t="s">
        <v>1170</v>
      </c>
      <c r="N35" s="22" t="s">
        <v>1662</v>
      </c>
      <c r="O35" s="30">
        <v>0.39712857550836722</v>
      </c>
    </row>
    <row r="36" spans="1:15" x14ac:dyDescent="0.3">
      <c r="A36">
        <v>14.417364255332224</v>
      </c>
      <c r="C36" s="10" t="s">
        <v>1667</v>
      </c>
      <c r="D36">
        <v>381</v>
      </c>
      <c r="I36" s="10" t="s">
        <v>1173</v>
      </c>
      <c r="J36">
        <v>2</v>
      </c>
      <c r="L36" s="10" t="s">
        <v>1159</v>
      </c>
      <c r="N36" s="22" t="s">
        <v>1667</v>
      </c>
      <c r="O36" s="30">
        <v>0.3647790473318912</v>
      </c>
    </row>
    <row r="37" spans="1:15" x14ac:dyDescent="0.3">
      <c r="F37" s="31"/>
      <c r="I37" s="10" t="s">
        <v>1183</v>
      </c>
      <c r="J37">
        <v>2</v>
      </c>
      <c r="L37" s="10" t="s">
        <v>4</v>
      </c>
      <c r="N37" s="10" t="s">
        <v>1262</v>
      </c>
      <c r="O37" s="30"/>
    </row>
    <row r="38" spans="1:15" x14ac:dyDescent="0.3">
      <c r="F38" s="31"/>
      <c r="I38" s="10" t="s">
        <v>1178</v>
      </c>
      <c r="J38">
        <v>2</v>
      </c>
      <c r="L38" s="10" t="s">
        <v>1179</v>
      </c>
      <c r="N38" s="22" t="s">
        <v>1659</v>
      </c>
      <c r="O38" s="30">
        <v>0.38549124874493623</v>
      </c>
    </row>
    <row r="39" spans="1:15" x14ac:dyDescent="0.3">
      <c r="D39" t="s">
        <v>2069</v>
      </c>
      <c r="F39" s="31"/>
      <c r="I39" s="10" t="s">
        <v>1171</v>
      </c>
      <c r="J39">
        <v>2</v>
      </c>
      <c r="L39" s="10" t="s">
        <v>1177</v>
      </c>
      <c r="N39" s="22" t="s">
        <v>1662</v>
      </c>
      <c r="O39" s="30">
        <v>0.38154079525185725</v>
      </c>
    </row>
    <row r="40" spans="1:15" x14ac:dyDescent="0.3">
      <c r="D40" s="2">
        <v>45.804000000000002</v>
      </c>
      <c r="I40" s="10" t="s">
        <v>1165</v>
      </c>
      <c r="J40">
        <v>168</v>
      </c>
      <c r="L40" s="10" t="s">
        <v>1184</v>
      </c>
      <c r="N40" s="22" t="s">
        <v>1667</v>
      </c>
      <c r="O40" s="30">
        <v>0.41558752368850438</v>
      </c>
    </row>
    <row r="41" spans="1:15" x14ac:dyDescent="0.3">
      <c r="I41" s="10" t="s">
        <v>1161</v>
      </c>
      <c r="J41">
        <v>136</v>
      </c>
      <c r="L41" s="10" t="s">
        <v>1167</v>
      </c>
      <c r="N41" s="10" t="s">
        <v>1259</v>
      </c>
      <c r="O41" s="30"/>
    </row>
    <row r="42" spans="1:15" x14ac:dyDescent="0.3">
      <c r="A42" t="s">
        <v>2070</v>
      </c>
      <c r="C42" s="9" t="s">
        <v>1658</v>
      </c>
      <c r="D42" t="s">
        <v>1670</v>
      </c>
      <c r="F42" s="9" t="s">
        <v>1658</v>
      </c>
      <c r="G42" t="s">
        <v>2070</v>
      </c>
      <c r="I42" s="10" t="s">
        <v>1162</v>
      </c>
      <c r="J42">
        <v>176</v>
      </c>
      <c r="L42" s="10" t="s">
        <v>1185</v>
      </c>
      <c r="N42" s="22" t="s">
        <v>1659</v>
      </c>
      <c r="O42" s="30">
        <v>0.43384451887726244</v>
      </c>
    </row>
    <row r="43" spans="1:15" x14ac:dyDescent="0.3">
      <c r="A43" s="31">
        <v>201886.95</v>
      </c>
      <c r="C43" s="10" t="s">
        <v>1195</v>
      </c>
      <c r="D43" s="32">
        <v>68402.41</v>
      </c>
      <c r="F43" s="10" t="s">
        <v>1659</v>
      </c>
      <c r="G43" s="31">
        <v>43465.98</v>
      </c>
      <c r="I43" s="10" t="s">
        <v>1168</v>
      </c>
      <c r="J43">
        <v>162</v>
      </c>
      <c r="L43" s="10" t="s">
        <v>1163</v>
      </c>
      <c r="N43" s="22" t="s">
        <v>1662</v>
      </c>
      <c r="O43" s="30">
        <v>0.38383429066505237</v>
      </c>
    </row>
    <row r="44" spans="1:15" x14ac:dyDescent="0.3">
      <c r="C44" s="10" t="s">
        <v>1192</v>
      </c>
      <c r="D44" s="32">
        <v>68874.33</v>
      </c>
      <c r="F44" s="10" t="s">
        <v>1662</v>
      </c>
      <c r="G44" s="31">
        <v>80501.850000000006</v>
      </c>
      <c r="I44" s="10" t="s">
        <v>1169</v>
      </c>
      <c r="J44">
        <v>2</v>
      </c>
      <c r="L44" s="10" t="s">
        <v>1174</v>
      </c>
      <c r="N44" s="22" t="s">
        <v>1667</v>
      </c>
      <c r="O44" s="30">
        <v>0.37008034251158711</v>
      </c>
    </row>
    <row r="45" spans="1:15" x14ac:dyDescent="0.3">
      <c r="C45" s="10" t="s">
        <v>1197</v>
      </c>
      <c r="D45" s="32">
        <v>133484.54</v>
      </c>
      <c r="F45" s="10" t="s">
        <v>1667</v>
      </c>
      <c r="G45" s="31">
        <v>77919.12</v>
      </c>
      <c r="I45" s="10" t="s">
        <v>1164</v>
      </c>
      <c r="J45">
        <v>193</v>
      </c>
      <c r="L45" s="10" t="s">
        <v>1250</v>
      </c>
    </row>
    <row r="46" spans="1:15" x14ac:dyDescent="0.3">
      <c r="C46" s="10" t="s">
        <v>1250</v>
      </c>
      <c r="D46" s="32">
        <v>270761.28000000003</v>
      </c>
      <c r="F46" s="10" t="s">
        <v>1250</v>
      </c>
      <c r="G46" s="31">
        <v>201886.95</v>
      </c>
    </row>
  </sheetData>
  <pageMargins left="0.7" right="0.7" top="0.75" bottom="0.75" header="0.3" footer="0.3"/>
  <drawing r:id="rId2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89F39-8B60-456B-A391-109C81ACECA3}">
  <dimension ref="V25"/>
  <sheetViews>
    <sheetView showGridLines="0" zoomScale="80" zoomScaleNormal="80" workbookViewId="0"/>
  </sheetViews>
  <sheetFormatPr defaultColWidth="9.109375" defaultRowHeight="14.4" x14ac:dyDescent="0.3"/>
  <cols>
    <col min="1" max="1" width="19.33203125" style="21" customWidth="1"/>
    <col min="2" max="16384" width="9.109375" style="21"/>
  </cols>
  <sheetData>
    <row r="25" spans="22:22" x14ac:dyDescent="0.3">
      <c r="V25" s="26"/>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94596-3789-4240-82B2-0139F642D8D9}">
  <dimension ref="V25"/>
  <sheetViews>
    <sheetView showGridLines="0" zoomScale="80" zoomScaleNormal="80" workbookViewId="0">
      <selection activeCell="Y8" sqref="Y8"/>
    </sheetView>
  </sheetViews>
  <sheetFormatPr defaultColWidth="9.109375" defaultRowHeight="14.4" x14ac:dyDescent="0.3"/>
  <cols>
    <col min="1" max="1" width="19.33203125" style="21" customWidth="1"/>
    <col min="2" max="16384" width="9.109375" style="21"/>
  </cols>
  <sheetData>
    <row r="25" spans="22:22" x14ac:dyDescent="0.3">
      <c r="V25" s="26"/>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DD1E8FD-EBF0-42A8-B1E3-EA4D12716E6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13</vt:i4>
      </vt:variant>
    </vt:vector>
  </HeadingPairs>
  <TitlesOfParts>
    <vt:vector size="22" baseType="lpstr">
      <vt:lpstr>messy_patient_record</vt:lpstr>
      <vt:lpstr>cleaned_patient_record</vt:lpstr>
      <vt:lpstr>cleaned_medical</vt:lpstr>
      <vt:lpstr>cleaned_bill_record</vt:lpstr>
      <vt:lpstr>merged_clean_data</vt:lpstr>
      <vt:lpstr>analysis</vt:lpstr>
      <vt:lpstr>analysis1</vt:lpstr>
      <vt:lpstr>dashboard</vt:lpstr>
      <vt:lpstr>dashboard (2)</vt:lpstr>
      <vt:lpstr>bp_value</vt:lpstr>
      <vt:lpstr>ch_value</vt:lpstr>
      <vt:lpstr>decrease</vt:lpstr>
      <vt:lpstr>expenses</vt:lpstr>
      <vt:lpstr>insurance</vt:lpstr>
      <vt:lpstr>outofpocket</vt:lpstr>
      <vt:lpstr>outpockt</vt:lpstr>
      <vt:lpstr>percentlost</vt:lpstr>
      <vt:lpstr>revenuetot</vt:lpstr>
      <vt:lpstr>totalcount</vt:lpstr>
      <vt:lpstr>totalinsurance</vt:lpstr>
      <vt:lpstr>totalrevenue</vt:lpstr>
      <vt:lpstr>totunpaid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Abbey Flamez</cp:lastModifiedBy>
  <cp:lastPrinted>2025-03-01T15:58:27Z</cp:lastPrinted>
  <dcterms:created xsi:type="dcterms:W3CDTF">2025-02-20T18:48:38Z</dcterms:created>
  <dcterms:modified xsi:type="dcterms:W3CDTF">2025-03-09T16:05:33Z</dcterms:modified>
</cp:coreProperties>
</file>