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en\Desktop\GT-Homework\excel-challenge\"/>
    </mc:Choice>
  </mc:AlternateContent>
  <xr:revisionPtr revIDLastSave="0" documentId="13_ncr:1_{FC435B6E-660A-4053-9968-176487488C90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Data" sheetId="1" r:id="rId1"/>
    <sheet name="Category Pivot Table" sheetId="5" r:id="rId2"/>
    <sheet name="Sub Category Pivot Table" sheetId="9" r:id="rId3"/>
    <sheet name="Months Pivot Table" sheetId="12" r:id="rId4"/>
    <sheet name="Bonus" sheetId="8" r:id="rId5"/>
    <sheet name="Bonus Statistical Analysis" sheetId="6" r:id="rId6"/>
  </sheets>
  <definedNames>
    <definedName name="_xlnm._FilterDatabase" localSheetId="0" hidden="1">Data!$F$1:$F$4115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3" i="8" l="1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3" i="8"/>
  <c r="B4" i="8"/>
  <c r="B5" i="8"/>
  <c r="B6" i="8"/>
  <c r="B7" i="8"/>
  <c r="B8" i="8"/>
  <c r="B9" i="8"/>
  <c r="B10" i="8"/>
  <c r="B11" i="8"/>
  <c r="B12" i="8"/>
  <c r="B2" i="8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2" i="1"/>
  <c r="J8" i="6"/>
  <c r="J7" i="6"/>
  <c r="J6" i="6"/>
  <c r="J5" i="6"/>
  <c r="J4" i="6"/>
  <c r="J3" i="6"/>
  <c r="H8" i="6"/>
  <c r="H7" i="6"/>
  <c r="H6" i="6"/>
  <c r="H5" i="6"/>
  <c r="H4" i="6"/>
  <c r="H3" i="6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404" i="1" l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</calcChain>
</file>

<file path=xl/sharedStrings.xml><?xml version="1.0" encoding="utf-8"?>
<sst xmlns="http://schemas.openxmlformats.org/spreadsheetml/2006/main" count="28552" uniqueCount="8411">
  <si>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</si>
  <si>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</si>
  <si>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</si>
  <si>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</si>
  <si>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</si>
  <si>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</si>
  <si>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</si>
  <si>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</si>
  <si>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</si>
  <si>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</si>
  <si>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</si>
  <si>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</si>
  <si>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</si>
  <si>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</si>
  <si>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</si>
  <si>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</si>
  <si>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</si>
  <si>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</si>
  <si>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</si>
  <si>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</si>
  <si>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</si>
  <si>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</si>
  <si>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</si>
  <si>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</si>
  <si>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</si>
  <si>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</si>
  <si>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</si>
  <si>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</si>
  <si>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</si>
  <si>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</si>
  <si>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</si>
  <si>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</si>
  <si>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</si>
  <si>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</si>
  <si>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</si>
  <si>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</si>
  <si>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</si>
  <si>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</si>
  <si>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</si>
  <si>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</si>
  <si>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</si>
  <si>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</si>
  <si>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</si>
  <si>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</si>
  <si>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</si>
  <si>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</si>
  <si>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</si>
  <si>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</si>
  <si>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</si>
  <si>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</si>
  <si>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</si>
  <si>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</si>
  <si>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</si>
  <si>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</si>
  <si>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</si>
  <si>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</si>
  <si>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</si>
  <si>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</si>
  <si>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</si>
  <si>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</si>
  <si>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</si>
  <si>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</si>
  <si>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</si>
  <si>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</si>
  <si>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</si>
  <si>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</si>
  <si>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</si>
  <si>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</si>
  <si>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</si>
  <si>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</si>
  <si>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</si>
  <si>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</si>
  <si>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</si>
  <si>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</si>
  <si>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</si>
  <si>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</si>
  <si>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</si>
  <si>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</si>
  <si>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</si>
  <si>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</si>
  <si>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</si>
  <si>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</si>
  <si>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</si>
  <si>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</si>
  <si>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</si>
  <si>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</si>
  <si>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</si>
  <si>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</si>
  <si>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</si>
  <si>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</si>
  <si>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</si>
  <si>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</si>
  <si>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</si>
  <si>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</si>
  <si>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</si>
  <si>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</si>
  <si>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</si>
  <si>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</si>
  <si>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</si>
  <si>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</si>
  <si>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</si>
  <si>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</si>
  <si>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</si>
  <si>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</si>
  <si>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</si>
  <si>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</si>
  <si>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</si>
  <si>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</si>
  <si>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</si>
  <si>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</si>
  <si>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</si>
  <si>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</si>
  <si>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</si>
  <si>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</si>
  <si>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</si>
  <si>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</si>
  <si>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</si>
  <si>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</si>
  <si>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</si>
  <si>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</si>
  <si>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</si>
  <si>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</si>
  <si>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</si>
  <si>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</si>
  <si>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</si>
  <si>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</si>
  <si>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</si>
  <si>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</si>
  <si>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</si>
  <si>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</si>
  <si>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</si>
  <si>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</si>
  <si>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</si>
  <si>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</si>
  <si>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</si>
  <si>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</si>
  <si>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</si>
  <si>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</si>
  <si>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</si>
  <si>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</si>
  <si>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</si>
  <si>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</si>
  <si>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</si>
  <si>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</si>
  <si>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</si>
  <si>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</si>
  <si>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</si>
  <si>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</si>
  <si>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</si>
  <si>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</si>
  <si>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</si>
  <si>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</si>
  <si>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</si>
  <si>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</si>
  <si>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</si>
  <si>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</si>
  <si>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</si>
  <si>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</si>
  <si>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</si>
  <si>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</si>
  <si>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</si>
  <si>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</si>
  <si>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</si>
  <si>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</si>
  <si>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</si>
  <si>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</si>
  <si>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</si>
  <si>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</si>
  <si>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</si>
  <si>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</si>
  <si>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</si>
  <si>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</si>
  <si>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</si>
  <si>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</si>
  <si>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</si>
  <si>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</si>
  <si>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</si>
  <si>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</si>
  <si>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</si>
  <si>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</si>
  <si>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</si>
  <si>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</si>
  <si>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</si>
  <si>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</si>
  <si>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</si>
  <si>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</si>
  <si>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</si>
  <si>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</si>
  <si>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</si>
  <si>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</si>
  <si>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</si>
  <si>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</si>
  <si>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</si>
  <si>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</si>
  <si>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</si>
  <si>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</si>
  <si>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</si>
  <si>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</si>
  <si>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</si>
  <si>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</si>
  <si>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</si>
  <si>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</si>
  <si>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</si>
  <si>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</si>
  <si>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</si>
  <si>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</si>
  <si>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</si>
  <si>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</si>
  <si>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</si>
  <si>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</si>
  <si>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</si>
  <si>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</si>
  <si>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</si>
  <si>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</si>
  <si>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</si>
  <si>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</si>
  <si>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</si>
  <si>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</si>
  <si>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</si>
  <si>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</si>
  <si>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</si>
  <si>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</si>
  <si>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</si>
  <si>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</si>
  <si>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</si>
  <si>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</si>
  <si>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</si>
  <si>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</si>
  <si>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</si>
  <si>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</si>
  <si>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</si>
  <si>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</si>
  <si>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</si>
  <si>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</si>
  <si>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</si>
  <si>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</si>
  <si>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</si>
  <si>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</si>
  <si>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</si>
  <si>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</si>
  <si>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</si>
  <si>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</si>
  <si>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</si>
  <si>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</si>
  <si>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</si>
  <si>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</si>
  <si>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</si>
  <si>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</si>
  <si>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</si>
  <si>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</si>
  <si>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</si>
  <si>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</si>
  <si>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</si>
  <si>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</si>
  <si>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</si>
  <si>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</si>
  <si>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</si>
  <si>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</si>
  <si>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</si>
  <si>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</si>
  <si>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</si>
  <si>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</si>
  <si>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</si>
  <si>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</si>
  <si>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</si>
  <si>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</si>
  <si>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</si>
  <si>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</si>
  <si>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</si>
  <si>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</si>
  <si>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</si>
  <si>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</si>
  <si>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</si>
  <si>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</si>
  <si>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</si>
  <si>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</si>
  <si>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</si>
  <si>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</si>
  <si>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</si>
  <si>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</si>
  <si>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</si>
  <si>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</si>
  <si>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</si>
  <si>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</si>
  <si>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</si>
  <si>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</si>
  <si>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</si>
  <si>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</si>
  <si>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</si>
  <si>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</si>
  <si>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</si>
  <si>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</si>
  <si>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</si>
  <si>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</si>
  <si>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</si>
  <si>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</si>
  <si>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</si>
  <si>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</si>
  <si>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</si>
  <si>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</si>
  <si>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</si>
  <si>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</si>
  <si>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</si>
  <si>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</si>
  <si>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</si>
  <si>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</si>
  <si>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</si>
  <si>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</si>
  <si>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</si>
  <si>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</si>
  <si>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</si>
  <si>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</si>
  <si>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</si>
  <si>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</si>
  <si>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</si>
  <si>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</si>
  <si>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</si>
  <si>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</si>
  <si>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</si>
  <si>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</si>
  <si>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</si>
  <si>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</si>
  <si>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</si>
  <si>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</si>
  <si>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</si>
  <si>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</si>
  <si>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</si>
  <si>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</si>
  <si>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</si>
  <si>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</si>
  <si>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</si>
  <si>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</si>
  <si>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</si>
  <si>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</si>
  <si>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</si>
  <si>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</si>
  <si>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</si>
  <si>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</si>
  <si>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</si>
  <si>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</si>
  <si>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</si>
  <si>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</si>
  <si>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</si>
  <si>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</si>
  <si>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</si>
  <si>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</si>
  <si>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</si>
  <si>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</si>
  <si>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</si>
  <si>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</si>
  <si>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</si>
  <si>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</si>
  <si>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</si>
  <si>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</si>
  <si>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</si>
  <si>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</si>
  <si>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</si>
  <si>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</si>
  <si>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</si>
  <si>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</si>
  <si>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</si>
  <si>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</si>
  <si>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</si>
  <si>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</si>
  <si>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</si>
  <si>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</si>
  <si>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</si>
  <si>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</si>
  <si>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</si>
  <si>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</si>
  <si>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</si>
  <si>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</si>
  <si>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</si>
  <si>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</si>
  <si>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</si>
  <si>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</si>
  <si>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</si>
  <si>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</si>
  <si>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</si>
  <si>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</si>
  <si>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</si>
  <si>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</si>
  <si>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</si>
  <si>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</si>
  <si>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</si>
  <si>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</si>
  <si>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</si>
  <si>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</si>
  <si>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</si>
  <si>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</si>
  <si>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</si>
  <si>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</si>
  <si>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</si>
  <si>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</si>
  <si>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</si>
  <si>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</si>
  <si>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</si>
  <si>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</si>
  <si>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</si>
  <si>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</si>
  <si>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</si>
  <si>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</si>
  <si>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</si>
  <si>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</si>
  <si>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</si>
  <si>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</si>
  <si>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</si>
  <si>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</si>
  <si>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</si>
  <si>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</si>
  <si>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</si>
  <si>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</si>
  <si>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</si>
  <si>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</si>
  <si>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</si>
  <si>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</si>
  <si>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</si>
  <si>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</si>
  <si>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</si>
  <si>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</si>
  <si>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</si>
  <si>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</si>
  <si>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</si>
  <si>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</si>
  <si>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</si>
  <si>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</si>
  <si>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</si>
  <si>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</si>
  <si>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</si>
  <si>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</si>
  <si>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</si>
  <si>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</si>
  <si>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</si>
  <si>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</si>
  <si>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</si>
  <si>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</si>
  <si>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</si>
  <si>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</si>
  <si>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</si>
  <si>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</si>
  <si>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</si>
  <si>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</si>
  <si>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</si>
  <si>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</si>
  <si>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</si>
  <si>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</si>
  <si>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</si>
  <si>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</si>
  <si>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</si>
  <si>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</si>
  <si>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</si>
  <si>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</si>
  <si>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</si>
  <si>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</si>
  <si>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</si>
  <si>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</si>
  <si>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</si>
  <si>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</si>
  <si>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</si>
  <si>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</si>
  <si>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</si>
  <si>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</si>
  <si>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</si>
  <si>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</si>
  <si>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</si>
  <si>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</si>
  <si>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</si>
  <si>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</si>
  <si>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</si>
  <si>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</si>
  <si>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</si>
  <si>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</si>
  <si>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</si>
  <si>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</si>
  <si>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</si>
  <si>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</si>
  <si>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</si>
  <si>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</si>
  <si>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</si>
  <si>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</si>
  <si>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</si>
  <si>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</si>
  <si>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</si>
  <si>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</si>
  <si>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</si>
  <si>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</si>
  <si>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</si>
  <si>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</si>
  <si>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</si>
  <si>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</si>
  <si>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</si>
  <si>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</si>
  <si>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</si>
  <si>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</si>
  <si>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</si>
  <si>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</si>
  <si>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</si>
  <si>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</si>
  <si>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</si>
  <si>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</si>
  <si>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</si>
  <si>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</si>
  <si>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</si>
  <si>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</si>
  <si>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</si>
  <si>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</si>
  <si>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</si>
  <si>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</si>
  <si>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</si>
  <si>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</si>
  <si>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</si>
  <si>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</si>
  <si>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</si>
  <si>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</si>
  <si>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</si>
  <si>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</si>
  <si>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</si>
  <si>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</si>
  <si>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</si>
  <si>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</si>
  <si>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</si>
  <si>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</si>
  <si>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</si>
  <si>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</si>
  <si>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</si>
  <si>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</si>
  <si>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</si>
  <si>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</si>
  <si>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</si>
  <si>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</si>
  <si>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</si>
  <si>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</si>
  <si>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</si>
  <si>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</si>
  <si>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</si>
  <si>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</si>
  <si>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</si>
  <si>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</si>
  <si>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</si>
  <si>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</si>
  <si>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</si>
  <si>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</si>
  <si>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</si>
  <si>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</si>
  <si>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</si>
  <si>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</si>
  <si>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</si>
  <si>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</si>
  <si>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</si>
  <si>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</si>
  <si>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</si>
  <si>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</si>
  <si>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</si>
  <si>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</si>
  <si>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</si>
  <si>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</si>
  <si>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</si>
  <si>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</si>
  <si>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</si>
  <si>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</si>
  <si>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</si>
  <si>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</si>
  <si>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</si>
  <si>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</si>
  <si>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</si>
  <si>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</si>
  <si>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</si>
  <si>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</si>
  <si>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</si>
  <si>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</si>
  <si>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</si>
  <si>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</si>
  <si>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</si>
  <si>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</si>
  <si>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</si>
  <si>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</si>
  <si>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</si>
  <si>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</si>
  <si>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</si>
  <si>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</si>
  <si>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</si>
  <si>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</si>
  <si>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</si>
  <si>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</si>
  <si>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</si>
  <si>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</si>
  <si>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</si>
  <si>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</si>
  <si>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</si>
  <si>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</si>
  <si>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</si>
  <si>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</si>
  <si>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</si>
  <si>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</si>
  <si>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</si>
  <si>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</si>
  <si>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</si>
  <si>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</si>
  <si>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</si>
  <si>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</si>
  <si>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</si>
  <si>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</si>
  <si>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</si>
  <si>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</si>
  <si>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</si>
  <si>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</si>
  <si>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</si>
  <si>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</si>
  <si>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</si>
  <si>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</si>
  <si>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</si>
  <si>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</si>
  <si>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</si>
  <si>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</si>
  <si>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</si>
  <si>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</si>
  <si>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</si>
  <si>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</si>
  <si>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</si>
  <si>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</si>
  <si>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</si>
  <si>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</si>
  <si>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</si>
  <si>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</si>
  <si>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</si>
  <si>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</si>
  <si>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</si>
  <si>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</si>
  <si>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</si>
  <si>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</si>
  <si>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</si>
  <si>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</si>
  <si>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</si>
  <si>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</si>
  <si>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</si>
  <si>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</si>
  <si>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</si>
  <si>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</si>
  <si>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</si>
  <si>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</si>
  <si>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</si>
  <si>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</si>
  <si>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</si>
  <si>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</si>
  <si>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</si>
  <si>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</si>
  <si>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</si>
  <si>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</si>
  <si>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</si>
  <si>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</si>
  <si>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</si>
  <si>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</si>
  <si>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</si>
  <si>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</si>
  <si>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</si>
  <si>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</si>
  <si>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</si>
  <si>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</si>
  <si>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</si>
  <si>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</si>
  <si>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</si>
  <si>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</si>
  <si>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</si>
  <si>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</si>
  <si>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</si>
  <si>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</si>
  <si>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</si>
  <si>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</si>
  <si>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</si>
  <si>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</si>
  <si>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</si>
  <si>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</si>
  <si>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</si>
  <si>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</si>
  <si>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</si>
  <si>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</si>
  <si>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</si>
  <si>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</si>
  <si>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</si>
  <si>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</si>
  <si>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</si>
  <si>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</si>
  <si>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</si>
  <si>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</si>
  <si>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</si>
  <si>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</si>
  <si>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</si>
  <si>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</si>
  <si>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</si>
  <si>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</si>
  <si>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</si>
  <si>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</si>
  <si>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</si>
  <si>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</si>
  <si>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</si>
  <si>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</si>
  <si>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</si>
  <si>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</si>
  <si>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</si>
  <si>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</si>
  <si>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</si>
  <si>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</si>
  <si>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</si>
  <si>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</si>
  <si>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</si>
  <si>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</si>
  <si>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</si>
  <si>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</si>
  <si>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</si>
  <si>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</si>
  <si>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</si>
  <si>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</si>
  <si>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</si>
  <si>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</si>
  <si>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</si>
  <si>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</si>
  <si>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</si>
  <si>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</si>
  <si>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</si>
  <si>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</si>
  <si>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</si>
  <si>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</si>
  <si>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</si>
  <si>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</si>
  <si>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</si>
  <si>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</si>
  <si>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</si>
  <si>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</si>
  <si>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</si>
  <si>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</si>
  <si>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</si>
  <si>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</si>
  <si>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</si>
  <si>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</si>
  <si>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</si>
  <si>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</si>
  <si>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</si>
  <si>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</si>
  <si>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</si>
  <si>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</si>
  <si>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</si>
  <si>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</si>
  <si>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</si>
  <si>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</si>
  <si>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</si>
  <si>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</si>
  <si>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</si>
  <si>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</si>
  <si>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</si>
  <si>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</si>
  <si>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</si>
  <si>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</si>
  <si>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</si>
  <si>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</si>
  <si>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</si>
  <si>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</si>
  <si>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</si>
  <si>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</si>
  <si>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</si>
  <si>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</si>
  <si>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</si>
  <si>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</si>
  <si>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</si>
  <si>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</si>
  <si>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</si>
  <si>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</si>
  <si>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</si>
  <si>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</si>
  <si>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</si>
  <si>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</si>
  <si>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</si>
  <si>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</si>
  <si>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</si>
  <si>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</si>
  <si>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</si>
  <si>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</si>
  <si>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</si>
  <si>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</si>
  <si>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</si>
  <si>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</si>
  <si>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</si>
  <si>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</si>
  <si>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</si>
  <si>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</si>
  <si>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</si>
  <si>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</si>
  <si>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</si>
  <si>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</si>
  <si>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</si>
  <si>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</si>
  <si>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</si>
  <si>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</si>
  <si>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</si>
  <si>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</si>
  <si>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</si>
  <si>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</si>
  <si>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</si>
  <si>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</si>
  <si>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</si>
  <si>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</si>
  <si>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</si>
  <si>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</si>
  <si>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</si>
  <si>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</si>
  <si>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</si>
  <si>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</si>
  <si>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</si>
  <si>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</si>
  <si>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</si>
  <si>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</si>
  <si>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</si>
  <si>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</si>
  <si>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</si>
  <si>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</si>
  <si>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</si>
  <si>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</si>
  <si>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</si>
  <si>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</si>
  <si>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</si>
  <si>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</si>
  <si>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</si>
  <si>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</si>
  <si>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</si>
  <si>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</si>
  <si>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</si>
  <si>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</si>
  <si>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</si>
  <si>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</si>
  <si>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</si>
  <si>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</si>
  <si>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</si>
  <si>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</si>
  <si>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</si>
  <si>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</si>
  <si>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</si>
  <si>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</si>
  <si>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</si>
  <si>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</si>
  <si>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</si>
  <si>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</si>
  <si>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</si>
  <si>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</si>
  <si>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</si>
  <si>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</si>
  <si>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</si>
  <si>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</si>
  <si>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</si>
  <si>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</si>
  <si>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</si>
  <si>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</si>
  <si>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</si>
  <si>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</si>
  <si>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</si>
  <si>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</si>
  <si>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</si>
  <si>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</si>
  <si>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</si>
  <si>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</si>
  <si>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</si>
  <si>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</si>
  <si>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</si>
  <si>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</si>
  <si>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</si>
  <si>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</si>
  <si>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</si>
  <si>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</si>
  <si>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</si>
  <si>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</si>
  <si>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</si>
  <si>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</si>
  <si>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</si>
  <si>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</si>
  <si>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</si>
  <si>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</si>
  <si>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</si>
  <si>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</si>
  <si>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</si>
  <si>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</si>
  <si>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</si>
  <si>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</si>
  <si>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</si>
  <si>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</si>
  <si>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</si>
  <si>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</si>
  <si>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</si>
  <si>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</si>
  <si>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</si>
  <si>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</si>
  <si>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</si>
  <si>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</si>
  <si>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</si>
  <si>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</si>
  <si>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</si>
  <si>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</si>
  <si>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</si>
  <si>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</si>
  <si>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</si>
  <si>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</si>
  <si>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</si>
  <si>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</si>
  <si>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</si>
  <si>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</si>
  <si>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</si>
  <si>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</si>
  <si>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</si>
  <si>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</si>
  <si>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</si>
  <si>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</si>
  <si>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</si>
  <si>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</si>
  <si>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</si>
  <si>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</si>
  <si>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</si>
  <si>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</si>
  <si>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</si>
  <si>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</si>
  <si>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</si>
  <si>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</si>
  <si>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</si>
  <si>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</si>
  <si>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</si>
  <si>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</si>
  <si>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</si>
  <si>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</si>
  <si>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</si>
  <si>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</si>
  <si>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</si>
  <si>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</si>
  <si>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</si>
  <si>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</si>
  <si>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</si>
  <si>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</si>
  <si>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</si>
  <si>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</si>
  <si>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</si>
  <si>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</si>
  <si>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</si>
  <si>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</si>
  <si>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</si>
  <si>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</si>
  <si>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</si>
  <si>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</si>
  <si>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</si>
  <si>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</si>
  <si>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</si>
  <si>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</si>
  <si>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</si>
  <si>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</si>
  <si>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</si>
  <si>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</si>
  <si>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</si>
  <si>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</si>
  <si>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</si>
  <si>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</si>
  <si>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</si>
  <si>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</si>
  <si>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</si>
  <si>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</si>
  <si>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</si>
  <si>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</si>
  <si>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</si>
  <si>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</si>
  <si>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</si>
  <si>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</si>
  <si>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</si>
  <si>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</si>
  <si>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</si>
  <si>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</si>
  <si>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</si>
  <si>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</si>
  <si>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</si>
  <si>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</si>
  <si>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</si>
  <si>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</si>
  <si>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</si>
  <si>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</si>
  <si>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</si>
  <si>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</si>
  <si>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</si>
  <si>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</si>
  <si>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</si>
  <si>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</si>
  <si>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</si>
  <si>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</si>
  <si>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</si>
  <si>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</si>
  <si>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</si>
  <si>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</si>
  <si>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</si>
  <si>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</si>
  <si>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</si>
  <si>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</si>
  <si>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</si>
  <si>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</si>
  <si>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</si>
  <si>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</si>
  <si>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</si>
  <si>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</si>
  <si>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</si>
  <si>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</si>
  <si>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</si>
  <si>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</si>
  <si>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</si>
  <si>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</si>
  <si>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</si>
  <si>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</si>
  <si>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</si>
  <si>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</si>
  <si>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</si>
  <si>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</si>
  <si>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</si>
  <si>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</si>
  <si>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</si>
  <si>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</si>
  <si>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</si>
  <si>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</si>
  <si>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</si>
  <si>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</si>
  <si>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</si>
  <si>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</si>
  <si>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</si>
  <si>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</si>
  <si>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</si>
  <si>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</si>
  <si>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</si>
  <si>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</si>
  <si>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</si>
  <si>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</si>
  <si>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</si>
  <si>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</si>
  <si>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</si>
  <si>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</si>
  <si>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</si>
  <si>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</si>
  <si>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</si>
  <si>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</si>
  <si>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</si>
  <si>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</si>
  <si>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</si>
  <si>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</si>
  <si>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</si>
  <si>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</si>
  <si>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</si>
  <si>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</si>
  <si>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</si>
  <si>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</si>
  <si>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</si>
  <si>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</si>
  <si>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</si>
  <si>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</si>
  <si>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</si>
  <si>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</si>
  <si>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</si>
  <si>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</si>
  <si>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</si>
  <si>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</si>
  <si>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</si>
  <si>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</si>
  <si>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</si>
  <si>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</si>
  <si>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</si>
  <si>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</si>
  <si>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</si>
  <si>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</si>
  <si>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</si>
  <si>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</si>
  <si>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</si>
  <si>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</si>
  <si>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</si>
  <si>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</si>
  <si>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</si>
  <si>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</si>
  <si>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</si>
  <si>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</si>
  <si>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</si>
  <si>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</si>
  <si>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</si>
  <si>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</si>
  <si>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</si>
  <si>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</si>
  <si>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</si>
  <si>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</si>
  <si>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</si>
  <si>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</si>
  <si>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</si>
  <si>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</si>
  <si>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</si>
  <si>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</si>
  <si>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</si>
  <si>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</si>
  <si>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</si>
  <si>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</si>
  <si>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</si>
  <si>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</si>
  <si>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</si>
  <si>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</si>
  <si>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</si>
  <si>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</si>
  <si>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</si>
  <si>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</si>
  <si>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</si>
  <si>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</si>
  <si>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</si>
  <si>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</si>
  <si>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</si>
  <si>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</si>
  <si>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</si>
  <si>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</si>
  <si>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</si>
  <si>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</si>
  <si>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</si>
  <si>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</si>
  <si>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</si>
  <si>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</si>
  <si>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</si>
  <si>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</si>
  <si>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</si>
  <si>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</si>
  <si>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</si>
  <si>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</si>
  <si>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</si>
  <si>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</si>
  <si>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</si>
  <si>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</si>
  <si>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</si>
  <si>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</si>
  <si>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</si>
  <si>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</si>
  <si>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</si>
  <si>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</si>
  <si>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</si>
  <si>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</si>
  <si>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</si>
  <si>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</si>
  <si>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</si>
  <si>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</si>
  <si>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</si>
  <si>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</si>
  <si>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</si>
  <si>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</si>
  <si>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</si>
  <si>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</si>
  <si>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</si>
  <si>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</si>
  <si>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</si>
  <si>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</si>
  <si>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</si>
  <si>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</si>
  <si>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</si>
  <si>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</si>
  <si>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</si>
  <si>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</si>
  <si>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</si>
  <si>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</si>
  <si>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</si>
  <si>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</si>
  <si>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</si>
  <si>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</si>
  <si>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</si>
  <si>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</si>
  <si>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</si>
  <si>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</si>
  <si>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</si>
  <si>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</si>
  <si>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</si>
  <si>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</si>
  <si>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</si>
  <si>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</si>
  <si>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</si>
  <si>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</si>
  <si>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</si>
  <si>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</si>
  <si>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</si>
  <si>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</si>
  <si>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</si>
  <si>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</si>
  <si>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</si>
  <si>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</si>
  <si>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</si>
  <si>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</si>
  <si>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</si>
  <si>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</si>
  <si>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</si>
  <si>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</si>
  <si>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</si>
  <si>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</si>
  <si>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</si>
  <si>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</si>
  <si>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</si>
  <si>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</si>
  <si>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</si>
  <si>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</si>
  <si>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</si>
  <si>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</si>
  <si>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</si>
  <si>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</si>
  <si>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</si>
  <si>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</si>
  <si>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</si>
  <si>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</si>
  <si>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</si>
  <si>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</si>
  <si>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</si>
  <si>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</si>
  <si>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</si>
  <si>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</si>
  <si>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</si>
  <si>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</si>
  <si>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</si>
  <si>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</si>
  <si>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</si>
  <si>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</si>
  <si>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</si>
  <si>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</si>
  <si>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</si>
  <si>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</si>
  <si>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</si>
  <si>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</si>
  <si>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</si>
  <si>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</si>
  <si>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</si>
  <si>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</si>
  <si>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</si>
  <si>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</si>
  <si>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</si>
  <si>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</si>
  <si>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</si>
  <si>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</si>
  <si>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</si>
  <si>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</si>
  <si>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</si>
  <si>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</si>
  <si>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</si>
  <si>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</si>
  <si>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</si>
  <si>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</si>
  <si>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</si>
  <si>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</si>
  <si>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</si>
  <si>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</si>
  <si>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</si>
  <si>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</si>
  <si>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</si>
  <si>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</si>
  <si>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</si>
  <si>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</si>
  <si>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</si>
  <si>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</si>
  <si>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</si>
  <si>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</si>
  <si>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</si>
  <si>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</si>
  <si>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</si>
  <si>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</si>
  <si>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</si>
  <si>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</si>
  <si>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</si>
  <si>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</si>
  <si>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</si>
  <si>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</si>
  <si>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</si>
  <si>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</si>
  <si>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</si>
  <si>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</si>
  <si>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</si>
  <si>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</si>
  <si>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</si>
  <si>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</si>
  <si>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</si>
  <si>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</si>
  <si>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</si>
  <si>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</si>
  <si>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</si>
  <si>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</si>
  <si>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</si>
  <si>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</si>
  <si>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</si>
  <si>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</si>
  <si>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</si>
  <si>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</si>
  <si>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</si>
  <si>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</si>
  <si>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</si>
  <si>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</si>
  <si>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</si>
  <si>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</si>
  <si>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</si>
  <si>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</si>
  <si>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</si>
  <si>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</si>
  <si>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</si>
  <si>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</si>
  <si>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</si>
  <si>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</si>
  <si>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</si>
  <si>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</si>
  <si>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</si>
  <si>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</si>
  <si>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</si>
  <si>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</si>
  <si>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</si>
  <si>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</si>
  <si>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</si>
  <si>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</si>
  <si>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</si>
  <si>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</si>
  <si>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</si>
  <si>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</si>
  <si>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</si>
  <si>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</si>
  <si>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</si>
  <si>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</si>
  <si>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</si>
  <si>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</si>
  <si>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</si>
  <si>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</si>
  <si>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</si>
  <si>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</si>
  <si>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</si>
  <si>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</si>
  <si>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</si>
  <si>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</si>
  <si>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</si>
  <si>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</si>
  <si>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</si>
  <si>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</si>
  <si>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</si>
  <si>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</si>
  <si>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</si>
  <si>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</si>
  <si>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</si>
  <si>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</si>
  <si>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</si>
  <si>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</si>
  <si>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</si>
  <si>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</si>
  <si>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</si>
  <si>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</si>
  <si>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</si>
  <si>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</si>
  <si>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</si>
  <si>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</si>
  <si>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</si>
  <si>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</si>
  <si>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</si>
  <si>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</si>
  <si>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</si>
  <si>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</si>
  <si>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</si>
  <si>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</si>
  <si>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</si>
  <si>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</si>
  <si>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</si>
  <si>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</si>
  <si>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</si>
  <si>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</si>
  <si>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</si>
  <si>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</si>
  <si>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</si>
  <si>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</si>
  <si>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</si>
  <si>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</si>
  <si>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</si>
  <si>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</si>
  <si>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</si>
  <si>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</si>
  <si>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</si>
  <si>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</si>
  <si>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</si>
  <si>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</si>
  <si>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</si>
  <si>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</si>
  <si>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</si>
  <si>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</si>
  <si>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</si>
  <si>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</si>
  <si>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</si>
  <si>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</si>
  <si>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</si>
  <si>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</si>
  <si>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</si>
  <si>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</si>
  <si>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</si>
  <si>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</si>
  <si>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</si>
  <si>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</si>
  <si>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</si>
  <si>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</si>
  <si>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</si>
  <si>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</si>
  <si>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</si>
  <si>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</si>
  <si>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</si>
  <si>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</si>
  <si>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</si>
  <si>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</si>
  <si>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</si>
  <si>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</si>
  <si>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</si>
  <si>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</si>
  <si>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</si>
  <si>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</si>
  <si>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</si>
  <si>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</si>
  <si>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</si>
  <si>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</si>
  <si>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</si>
  <si>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</si>
  <si>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</si>
  <si>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</si>
  <si>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</si>
  <si>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</si>
  <si>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</si>
  <si>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</si>
  <si>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</si>
  <si>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</si>
  <si>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</si>
  <si>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</si>
  <si>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</si>
  <si>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</si>
  <si>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</si>
  <si>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</si>
  <si>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</si>
  <si>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</si>
  <si>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</si>
  <si>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</si>
  <si>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</si>
  <si>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</si>
  <si>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</si>
  <si>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</si>
  <si>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</si>
  <si>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</si>
  <si>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</si>
  <si>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</si>
  <si>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</si>
  <si>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</si>
  <si>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</si>
  <si>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</si>
  <si>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</si>
  <si>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</si>
  <si>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</si>
  <si>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</si>
  <si>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</si>
  <si>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</si>
  <si>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</si>
  <si>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</si>
  <si>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</si>
  <si>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</si>
  <si>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</si>
  <si>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</si>
  <si>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</si>
  <si>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</si>
  <si>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</si>
  <si>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</si>
  <si>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</si>
  <si>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</si>
  <si>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</si>
  <si>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</si>
  <si>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</si>
  <si>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</si>
  <si>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</si>
  <si>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</si>
  <si>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</si>
  <si>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</si>
  <si>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</si>
  <si>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</si>
  <si>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</si>
  <si>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</si>
  <si>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</si>
  <si>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</si>
  <si>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</si>
  <si>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</si>
  <si>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</si>
  <si>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</si>
  <si>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</si>
  <si>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</si>
  <si>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</si>
  <si>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</si>
  <si>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</si>
  <si>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</si>
  <si>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</si>
  <si>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</si>
  <si>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</si>
  <si>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</si>
  <si>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</si>
  <si>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</si>
  <si>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</si>
  <si>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</si>
  <si>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</si>
  <si>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</si>
  <si>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</si>
  <si>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</si>
  <si>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</si>
  <si>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</si>
  <si>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</si>
  <si>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</si>
  <si>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</si>
  <si>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</si>
  <si>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</si>
  <si>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</si>
  <si>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</si>
  <si>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</si>
  <si>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</si>
  <si>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</si>
  <si>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</si>
  <si>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</si>
  <si>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</si>
  <si>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</si>
  <si>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</si>
  <si>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</si>
  <si>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</si>
  <si>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</si>
  <si>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</si>
  <si>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</si>
  <si>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</si>
  <si>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</si>
  <si>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</si>
  <si>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</si>
  <si>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</si>
  <si>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</si>
  <si>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</si>
  <si>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</si>
  <si>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</si>
  <si>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</si>
  <si>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</si>
  <si>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</si>
  <si>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</si>
  <si>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</si>
  <si>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</si>
  <si>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</si>
  <si>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</si>
  <si>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</si>
  <si>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</si>
  <si>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</si>
  <si>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</si>
  <si>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</si>
  <si>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</si>
  <si>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</si>
  <si>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</si>
  <si>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</si>
  <si>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</si>
  <si>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</si>
  <si>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</si>
  <si>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</si>
  <si>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</si>
  <si>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</si>
  <si>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</si>
  <si>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</si>
  <si>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</si>
  <si>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</si>
  <si>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</si>
  <si>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</si>
  <si>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</si>
  <si>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</si>
  <si>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</si>
  <si>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</si>
  <si>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</si>
  <si>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</si>
  <si>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</si>
  <si>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</si>
  <si>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</si>
  <si>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</si>
  <si>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</si>
  <si>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</si>
  <si>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</si>
  <si>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</si>
  <si>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</si>
  <si>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</si>
  <si>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</si>
  <si>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</si>
  <si>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</si>
  <si>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</si>
  <si>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</si>
  <si>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</si>
  <si>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</si>
  <si>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</si>
  <si>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</si>
  <si>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</si>
  <si>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</si>
  <si>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</si>
  <si>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</si>
  <si>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</si>
  <si>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</si>
  <si>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</si>
  <si>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</si>
  <si>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</si>
  <si>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</si>
  <si>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</si>
  <si>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</si>
  <si>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</si>
  <si>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</si>
  <si>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</si>
  <si>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</si>
  <si>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</si>
  <si>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</si>
  <si>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</si>
  <si>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</si>
  <si>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</si>
  <si>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</si>
  <si>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</si>
  <si>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</si>
  <si>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</si>
  <si>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</si>
  <si>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</si>
  <si>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</si>
  <si>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</si>
  <si>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</si>
  <si>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</si>
  <si>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</si>
  <si>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</si>
  <si>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</si>
  <si>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</si>
  <si>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</si>
  <si>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</si>
  <si>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</si>
  <si>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</si>
  <si>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</si>
  <si>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</si>
  <si>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</si>
  <si>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</si>
  <si>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</si>
  <si>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</si>
  <si>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</si>
  <si>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</si>
  <si>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</si>
  <si>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</si>
  <si>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</si>
  <si>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</si>
  <si>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</si>
  <si>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</si>
  <si>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</si>
  <si>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</si>
  <si>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</si>
  <si>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</si>
  <si>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</si>
  <si>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</si>
  <si>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</si>
  <si>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</si>
  <si>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</si>
  <si>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</si>
  <si>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</si>
  <si>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</si>
  <si>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</si>
  <si>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</si>
  <si>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</si>
  <si>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</si>
  <si>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</si>
  <si>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</si>
  <si>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</si>
  <si>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</si>
  <si>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</si>
  <si>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</si>
  <si>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</si>
  <si>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</si>
  <si>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</si>
  <si>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</si>
  <si>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</si>
  <si>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</si>
  <si>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</si>
  <si>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</si>
  <si>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</si>
  <si>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</si>
  <si>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</si>
  <si>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</si>
  <si>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</si>
  <si>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</si>
  <si>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</si>
  <si>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</si>
  <si>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</si>
  <si>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</si>
  <si>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</si>
  <si>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</si>
  <si>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</si>
  <si>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</si>
  <si>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</si>
  <si>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</si>
  <si>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</si>
  <si>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</si>
  <si>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</si>
  <si>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</si>
  <si>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</si>
  <si>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</si>
  <si>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</si>
  <si>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</si>
  <si>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</si>
  <si>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</si>
  <si>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</si>
  <si>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</si>
  <si>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</si>
  <si>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</si>
  <si>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</si>
  <si>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</si>
  <si>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</si>
  <si>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</si>
  <si>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</si>
  <si>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</si>
  <si>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</si>
  <si>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</si>
  <si>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</si>
  <si>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</si>
  <si>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</si>
  <si>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</si>
  <si>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</si>
  <si>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</si>
  <si>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</si>
  <si>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</si>
  <si>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</si>
  <si>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</si>
  <si>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</si>
  <si>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</si>
  <si>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</si>
  <si>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</si>
  <si>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</si>
  <si>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</si>
  <si>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</si>
  <si>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</si>
  <si>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</si>
  <si>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</si>
  <si>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</si>
  <si>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</si>
  <si>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</si>
  <si>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</si>
  <si>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</si>
  <si>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</si>
  <si>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</si>
  <si>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</si>
  <si>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</si>
  <si>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</si>
  <si>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</si>
  <si>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</si>
  <si>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</si>
  <si>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</si>
  <si>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</si>
  <si>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</si>
  <si>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</si>
  <si>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</si>
  <si>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</si>
  <si>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</si>
  <si>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</si>
  <si>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</si>
  <si>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</si>
  <si>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</si>
  <si>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</si>
  <si>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</si>
  <si>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</si>
  <si>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</si>
  <si>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</si>
  <si>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</si>
  <si>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</si>
  <si>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</si>
  <si>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</si>
  <si>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</si>
  <si>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</si>
  <si>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</si>
  <si>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</si>
  <si>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</si>
  <si>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</si>
  <si>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</si>
  <si>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</si>
  <si>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</si>
  <si>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</si>
  <si>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</si>
  <si>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</si>
  <si>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</si>
  <si>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</si>
  <si>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</si>
  <si>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</si>
  <si>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</si>
  <si>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</si>
  <si>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</si>
  <si>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</si>
  <si>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</si>
  <si>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</si>
  <si>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</si>
  <si>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</si>
  <si>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</si>
  <si>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</si>
  <si>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</si>
  <si>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</si>
  <si>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</si>
  <si>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</si>
  <si>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</si>
  <si>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</si>
  <si>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</si>
  <si>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</si>
  <si>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</si>
  <si>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</si>
  <si>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</si>
  <si>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</si>
  <si>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</si>
  <si>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</si>
  <si>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</si>
  <si>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</si>
  <si>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</si>
  <si>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</si>
  <si>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</si>
  <si>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</si>
  <si>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</si>
  <si>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</si>
  <si>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</si>
  <si>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</si>
  <si>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</si>
  <si>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</si>
  <si>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</si>
  <si>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</si>
  <si>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</si>
  <si>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</si>
  <si>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</si>
  <si>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</si>
  <si>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</si>
  <si>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</si>
  <si>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</si>
  <si>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</si>
  <si>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</si>
  <si>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</si>
  <si>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</si>
  <si>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</si>
  <si>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</si>
  <si>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</si>
  <si>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</si>
  <si>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</si>
  <si>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</si>
  <si>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</si>
  <si>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</si>
  <si>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</si>
  <si>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</si>
  <si>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</si>
  <si>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</si>
  <si>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</si>
  <si>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</si>
  <si>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</si>
  <si>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</si>
  <si>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</si>
  <si>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</si>
  <si>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</si>
  <si>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</si>
  <si>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</si>
  <si>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</si>
  <si>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</si>
  <si>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</si>
  <si>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</si>
  <si>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</si>
  <si>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</si>
  <si>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</si>
  <si>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</si>
  <si>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</si>
  <si>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</si>
  <si>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</si>
  <si>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</si>
  <si>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</si>
  <si>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</si>
  <si>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</si>
  <si>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</si>
  <si>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</si>
  <si>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</si>
  <si>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</si>
  <si>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</si>
  <si>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</si>
  <si>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</si>
  <si>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</si>
  <si>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</si>
  <si>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</si>
  <si>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</si>
  <si>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</si>
  <si>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</si>
  <si>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</si>
  <si>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</si>
  <si>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</si>
  <si>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</si>
  <si>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</si>
  <si>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</si>
  <si>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</si>
  <si>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</si>
  <si>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</si>
  <si>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</si>
  <si>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</si>
  <si>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</si>
  <si>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</si>
  <si>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</si>
  <si>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</si>
  <si>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</si>
  <si>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</si>
  <si>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</si>
  <si>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</si>
  <si>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</si>
  <si>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</si>
  <si>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</si>
  <si>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</si>
  <si>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</si>
  <si>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</si>
  <si>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</si>
  <si>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</si>
  <si>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</si>
  <si>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</si>
  <si>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</si>
  <si>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</si>
  <si>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</si>
  <si>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</si>
  <si>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</si>
  <si>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</si>
  <si>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</si>
  <si>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</si>
  <si>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</si>
  <si>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</si>
  <si>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</si>
  <si>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</si>
  <si>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</si>
  <si>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</si>
  <si>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</si>
  <si>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</si>
  <si>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</si>
  <si>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</si>
  <si>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</si>
  <si>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</si>
  <si>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</si>
  <si>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</si>
  <si>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</si>
  <si>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</si>
  <si>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</si>
  <si>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</si>
  <si>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</si>
  <si>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</si>
  <si>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</si>
  <si>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</si>
  <si>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</si>
  <si>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</si>
  <si>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</si>
  <si>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</si>
  <si>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</si>
  <si>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</si>
  <si>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</si>
  <si>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</si>
  <si>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</si>
  <si>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</si>
  <si>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</si>
  <si>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</si>
  <si>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</si>
  <si>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</si>
  <si>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</si>
  <si>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</si>
  <si>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</si>
  <si>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</si>
  <si>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</si>
  <si>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</si>
  <si>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</si>
  <si>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</si>
  <si>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</si>
  <si>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</si>
  <si>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</si>
  <si>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</si>
  <si>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</si>
  <si>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</si>
  <si>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</si>
  <si>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</si>
  <si>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</si>
  <si>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</si>
  <si>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</si>
  <si>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</si>
  <si>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</si>
  <si>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</si>
  <si>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</si>
  <si>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</si>
  <si>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</si>
  <si>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</si>
  <si>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</si>
  <si>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</si>
  <si>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</si>
  <si>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</si>
  <si>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</si>
  <si>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</si>
  <si>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</si>
  <si>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</si>
  <si>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</si>
  <si>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</si>
  <si>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</si>
  <si>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</si>
  <si>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</si>
  <si>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</si>
  <si>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</si>
  <si>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</si>
  <si>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</si>
  <si>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</si>
  <si>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</si>
  <si>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</si>
  <si>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</si>
  <si>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</si>
  <si>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</si>
  <si>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</si>
  <si>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</si>
  <si>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</si>
  <si>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</si>
  <si>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</si>
  <si>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</si>
  <si>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</si>
  <si>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</si>
  <si>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</si>
  <si>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</si>
  <si>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</si>
  <si>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</si>
  <si>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</si>
  <si>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</si>
  <si>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</si>
  <si>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</si>
  <si>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</si>
  <si>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</si>
  <si>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</si>
  <si>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</si>
  <si>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</si>
  <si>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</si>
  <si>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</si>
  <si>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</si>
  <si>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</si>
  <si>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</si>
  <si>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</si>
  <si>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</si>
  <si>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</si>
  <si>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</si>
  <si>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</si>
  <si>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</si>
  <si>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</si>
  <si>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</si>
  <si>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</si>
  <si>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</si>
  <si>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</si>
  <si>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</si>
  <si>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</si>
  <si>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</si>
  <si>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</si>
  <si>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</si>
  <si>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</si>
  <si>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</si>
  <si>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</si>
  <si>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</si>
  <si>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</si>
  <si>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</si>
  <si>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</si>
  <si>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</si>
  <si>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</si>
  <si>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</si>
  <si>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</si>
  <si>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</si>
  <si>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</si>
  <si>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</si>
  <si>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</si>
  <si>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</si>
  <si>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</si>
  <si>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</si>
  <si>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</si>
  <si>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</si>
  <si>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</si>
  <si>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</si>
  <si>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</si>
  <si>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</si>
  <si>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</si>
  <si>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</si>
  <si>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</si>
  <si>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</si>
  <si>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</si>
  <si>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</si>
  <si>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</si>
  <si>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</si>
  <si>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</si>
  <si>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</si>
  <si>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</si>
  <si>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</si>
  <si>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</si>
  <si>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</si>
  <si>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</si>
  <si>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</si>
  <si>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</si>
  <si>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</si>
  <si>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</si>
  <si>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</si>
  <si>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</si>
  <si>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</si>
  <si>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</si>
  <si>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</si>
  <si>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</si>
  <si>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</si>
  <si>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</si>
  <si>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</si>
  <si>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</si>
  <si>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</si>
  <si>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</si>
  <si>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</si>
  <si>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</si>
  <si>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</si>
  <si>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</si>
  <si>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</si>
  <si>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</si>
  <si>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</si>
  <si>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</si>
  <si>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</si>
  <si>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</si>
  <si>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</si>
  <si>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</si>
  <si>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</si>
  <si>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</si>
  <si>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</si>
  <si>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</si>
  <si>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</si>
  <si>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</si>
  <si>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</si>
  <si>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</si>
  <si>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</si>
  <si>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</si>
  <si>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</si>
  <si>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</si>
  <si>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</si>
  <si>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</si>
  <si>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</si>
  <si>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</si>
  <si>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</si>
  <si>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</si>
  <si>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</si>
  <si>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</si>
  <si>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</si>
  <si>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</si>
  <si>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</si>
  <si>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</si>
  <si>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</si>
  <si>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</si>
  <si>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</si>
  <si>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</si>
  <si>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</si>
  <si>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</si>
  <si>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</si>
  <si>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</si>
  <si>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</si>
  <si>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</si>
  <si>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</si>
  <si>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</si>
  <si>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</si>
  <si>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</si>
  <si>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</si>
  <si>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</si>
  <si>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</si>
  <si>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</si>
  <si>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</si>
  <si>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</si>
  <si>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</si>
  <si>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</si>
  <si>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</si>
  <si>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</si>
  <si>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</si>
  <si>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</si>
  <si>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</si>
  <si>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</si>
  <si>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</si>
  <si>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</si>
  <si>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</si>
  <si>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</si>
  <si>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</si>
  <si>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</si>
  <si>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</si>
  <si>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</si>
  <si>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</si>
  <si>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</si>
  <si>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</si>
  <si>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</si>
  <si>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</si>
  <si>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</si>
  <si>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</si>
  <si>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</si>
  <si>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</si>
  <si>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</si>
  <si>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</si>
  <si>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</si>
  <si>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</si>
  <si>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</si>
  <si>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</si>
  <si>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</si>
  <si>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</si>
  <si>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</si>
  <si>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</si>
  <si>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</si>
  <si>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</si>
  <si>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</si>
  <si>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</si>
  <si>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</si>
  <si>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</si>
  <si>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</si>
  <si>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</si>
  <si>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</si>
  <si>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</si>
  <si>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</si>
  <si>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</si>
  <si>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</si>
  <si>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</si>
  <si>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</si>
  <si>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</si>
  <si>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</si>
  <si>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</si>
  <si>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</si>
  <si>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</si>
  <si>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</si>
  <si>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</si>
  <si>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</si>
  <si>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</si>
  <si>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</si>
  <si>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</si>
  <si>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</si>
  <si>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</si>
  <si>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</si>
  <si>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</si>
  <si>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</si>
  <si>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</si>
  <si>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</si>
  <si>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</si>
  <si>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</si>
  <si>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</si>
  <si>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</si>
  <si>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</si>
  <si>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</si>
  <si>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</si>
  <si>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</si>
  <si>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</si>
  <si>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</si>
  <si>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</si>
  <si>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</si>
  <si>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</si>
  <si>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</si>
  <si>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</si>
  <si>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</si>
  <si>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</si>
  <si>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</si>
  <si>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</si>
  <si>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</si>
  <si>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</si>
  <si>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</si>
  <si>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</si>
  <si>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</si>
  <si>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</si>
  <si>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</si>
  <si>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</si>
  <si>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</si>
  <si>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</si>
  <si>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</si>
  <si>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</si>
  <si>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</si>
  <si>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</si>
  <si>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</si>
  <si>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</si>
  <si>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</si>
  <si>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</si>
  <si>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</si>
  <si>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</si>
  <si>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</si>
  <si>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</si>
  <si>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</si>
  <si>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</si>
  <si>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</si>
  <si>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</si>
  <si>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</si>
  <si>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</si>
  <si>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</si>
  <si>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</si>
  <si>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</si>
  <si>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</si>
  <si>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</si>
  <si>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</si>
  <si>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</si>
  <si>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</si>
  <si>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</si>
  <si>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</si>
  <si>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</si>
  <si>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</si>
  <si>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</si>
  <si>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</si>
  <si>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</si>
  <si>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</si>
  <si>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</si>
  <si>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</si>
  <si>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</si>
  <si>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</si>
  <si>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</si>
  <si>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</si>
  <si>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</si>
  <si>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</si>
  <si>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</si>
  <si>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</si>
  <si>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</si>
  <si>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</si>
  <si>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</si>
  <si>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</si>
  <si>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</si>
  <si>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</si>
  <si>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</si>
  <si>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</si>
  <si>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</si>
  <si>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</si>
  <si>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</si>
  <si>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</si>
  <si>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</si>
  <si>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</si>
  <si>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</si>
  <si>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</si>
  <si>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</si>
  <si>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</si>
  <si>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</si>
  <si>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</si>
  <si>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</si>
  <si>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</si>
  <si>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</si>
  <si>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</si>
  <si>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</si>
  <si>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</si>
  <si>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</si>
  <si>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</si>
  <si>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</si>
  <si>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</si>
  <si>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</si>
  <si>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</si>
  <si>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</si>
  <si>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</si>
  <si>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</si>
  <si>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</si>
  <si>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</si>
  <si>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</si>
  <si>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</si>
  <si>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</si>
  <si>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</si>
  <si>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</si>
  <si>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</si>
  <si>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</si>
  <si>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</si>
  <si>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</si>
  <si>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</si>
  <si>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</si>
  <si>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</si>
  <si>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</si>
  <si>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</si>
  <si>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</si>
  <si>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</si>
  <si>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</si>
  <si>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</si>
  <si>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</si>
  <si>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</si>
  <si>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</si>
  <si>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</si>
  <si>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</si>
  <si>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</si>
  <si>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</si>
  <si>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</si>
  <si>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</si>
  <si>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</si>
  <si>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</si>
  <si>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</si>
  <si>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</si>
  <si>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</si>
  <si>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</si>
  <si>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</si>
  <si>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</si>
  <si>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</si>
  <si>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</si>
  <si>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</si>
  <si>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</si>
  <si>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</si>
  <si>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</si>
  <si>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</si>
  <si>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</si>
  <si>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</si>
  <si>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</si>
  <si>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</si>
  <si>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</si>
  <si>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</si>
  <si>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</si>
  <si>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</si>
  <si>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</si>
  <si>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</si>
  <si>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</si>
  <si>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</si>
  <si>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</si>
  <si>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</si>
  <si>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</si>
  <si>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</si>
  <si>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</si>
  <si>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</si>
  <si>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</si>
  <si>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</si>
  <si>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</si>
  <si>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</si>
  <si>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</si>
  <si>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</si>
  <si>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</si>
  <si>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</si>
  <si>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</si>
  <si>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</si>
  <si>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</si>
  <si>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</si>
  <si>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</si>
  <si>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</si>
  <si>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</si>
  <si>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</si>
  <si>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</si>
  <si>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</si>
  <si>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</si>
  <si>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</si>
  <si>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</si>
  <si>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</si>
  <si>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</si>
  <si>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</si>
  <si>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</si>
  <si>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</si>
  <si>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</si>
  <si>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</si>
  <si>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</si>
  <si>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</si>
  <si>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</si>
  <si>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</si>
  <si>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</si>
  <si>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</si>
  <si>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</si>
  <si>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</si>
  <si>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</si>
  <si>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</si>
  <si>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</si>
  <si>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</si>
  <si>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</si>
  <si>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</si>
  <si>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</si>
  <si>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</si>
  <si>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</si>
  <si>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</si>
  <si>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</si>
  <si>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</si>
  <si>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</si>
  <si>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</si>
  <si>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</si>
  <si>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</si>
  <si>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</si>
  <si>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</si>
  <si>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</si>
  <si>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</si>
  <si>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</si>
  <si>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</si>
  <si>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</si>
  <si>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</si>
  <si>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</si>
  <si>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</si>
  <si>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</si>
  <si>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</si>
  <si>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</si>
  <si>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</si>
  <si>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</si>
  <si>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</si>
  <si>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</si>
  <si>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</si>
  <si>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</si>
  <si>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</si>
  <si>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</si>
  <si>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</si>
  <si>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</si>
  <si>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</si>
  <si>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</si>
  <si>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</si>
  <si>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</si>
  <si>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</si>
  <si>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</si>
  <si>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</si>
  <si>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</si>
  <si>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</si>
  <si>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</si>
  <si>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</si>
  <si>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</si>
  <si>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</si>
  <si>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</si>
  <si>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</si>
  <si>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</si>
  <si>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</si>
  <si>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</si>
  <si>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</si>
  <si>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</si>
  <si>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</si>
  <si>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</si>
  <si>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</si>
  <si>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</si>
  <si>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</si>
  <si>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</si>
  <si>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</si>
  <si>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</si>
  <si>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</si>
  <si>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</si>
  <si>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</si>
  <si>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</si>
  <si>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</si>
  <si>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</si>
  <si>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</si>
  <si>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</si>
  <si>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</si>
  <si>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</si>
  <si>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</si>
  <si>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</si>
  <si>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</si>
  <si>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</si>
  <si>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</si>
  <si>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</si>
  <si>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</si>
  <si>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</si>
  <si>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</si>
  <si>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</si>
  <si>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</si>
  <si>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</si>
  <si>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</si>
  <si>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</si>
  <si>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</si>
  <si>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</si>
  <si>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</si>
  <si>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</si>
  <si>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</si>
  <si>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</si>
  <si>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</si>
  <si>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</si>
  <si>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</si>
  <si>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</si>
  <si>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</si>
  <si>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</si>
  <si>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</si>
  <si>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</si>
  <si>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</si>
  <si>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</si>
  <si>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</si>
  <si>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</si>
  <si>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</si>
  <si>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</si>
  <si>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</si>
  <si>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</si>
  <si>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</si>
  <si>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</si>
  <si>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</si>
  <si>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</si>
  <si>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</si>
  <si>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</si>
  <si>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</si>
  <si>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</si>
  <si>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</si>
  <si>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</si>
  <si>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</si>
  <si>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</si>
  <si>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</si>
  <si>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</si>
  <si>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</si>
  <si>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</si>
  <si>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</si>
  <si>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</si>
  <si>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</si>
  <si>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</si>
  <si>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</si>
  <si>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</si>
  <si>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</si>
  <si>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</si>
  <si>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</si>
  <si>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</si>
  <si>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</si>
  <si>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</si>
  <si>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</si>
  <si>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</si>
  <si>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</si>
  <si>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</si>
  <si>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</si>
  <si>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</si>
  <si>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</si>
  <si>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</si>
  <si>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</si>
  <si>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</si>
  <si>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</si>
  <si>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</si>
  <si>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</si>
  <si>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</si>
  <si>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</si>
  <si>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</si>
  <si>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</si>
  <si>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</si>
  <si>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</si>
  <si>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</si>
  <si>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</si>
  <si>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</si>
  <si>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</si>
  <si>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</si>
  <si>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</si>
  <si>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</si>
  <si>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</si>
  <si>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</si>
  <si>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</si>
  <si>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</si>
  <si>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</si>
  <si>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</si>
  <si>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</si>
  <si>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</si>
  <si>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</si>
  <si>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</si>
  <si>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</si>
  <si>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</si>
  <si>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</si>
  <si>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</si>
  <si>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</si>
  <si>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</si>
  <si>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</si>
  <si>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</si>
  <si>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</si>
  <si>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</si>
  <si>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</si>
  <si>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</si>
  <si>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</si>
  <si>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</si>
  <si>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</si>
  <si>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</si>
  <si>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</si>
  <si>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</si>
  <si>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</si>
  <si>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</si>
  <si>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</si>
  <si>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</si>
  <si>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</si>
  <si>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</si>
  <si>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</si>
  <si>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</si>
  <si>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</si>
  <si>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</si>
  <si>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</si>
  <si>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</si>
  <si>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</si>
  <si>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</si>
  <si>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</si>
  <si>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</si>
  <si>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</si>
  <si>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</si>
  <si>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</si>
  <si>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</si>
  <si>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</si>
  <si>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</si>
  <si>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</si>
  <si>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</si>
  <si>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</si>
  <si>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</si>
  <si>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</si>
  <si>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</si>
  <si>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</si>
  <si>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</si>
  <si>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</si>
  <si>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</si>
  <si>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</si>
  <si>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</si>
  <si>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</si>
  <si>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</si>
  <si>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</si>
  <si>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</si>
  <si>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</si>
  <si>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</si>
  <si>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</si>
  <si>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</si>
  <si>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</si>
  <si>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</si>
  <si>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</si>
  <si>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</si>
  <si>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</si>
  <si>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</si>
  <si>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</si>
  <si>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</si>
  <si>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</si>
  <si>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</si>
  <si>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</si>
  <si>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</si>
  <si>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</si>
  <si>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</si>
  <si>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</si>
  <si>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</si>
  <si>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</si>
  <si>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</si>
  <si>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</si>
  <si>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</si>
  <si>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</si>
  <si>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</si>
  <si>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</si>
  <si>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</si>
  <si>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</si>
  <si>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</si>
  <si>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</si>
  <si>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</si>
  <si>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</si>
  <si>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</si>
  <si>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</si>
  <si>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</si>
  <si>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</si>
  <si>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</si>
  <si>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</si>
  <si>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</si>
  <si>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</si>
  <si>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</si>
  <si>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</si>
  <si>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</si>
  <si>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</si>
  <si>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</si>
  <si>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</si>
  <si>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</si>
  <si>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</si>
  <si>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</si>
  <si>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</si>
  <si>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</si>
  <si>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</si>
  <si>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</si>
  <si>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</si>
  <si>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</si>
  <si>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</si>
  <si>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</si>
  <si>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</si>
  <si>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</si>
  <si>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</si>
  <si>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</si>
  <si>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</si>
  <si>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</si>
  <si>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</si>
  <si>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</si>
  <si>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</si>
  <si>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</si>
  <si>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</si>
  <si>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</si>
  <si>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</si>
  <si>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</si>
  <si>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</si>
  <si>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</si>
  <si>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</si>
  <si>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</si>
  <si>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</si>
  <si>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</si>
  <si>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</si>
  <si>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</si>
  <si>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</si>
  <si>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</si>
  <si>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</si>
  <si>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</si>
  <si>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</si>
  <si>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</si>
  <si>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</si>
  <si>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</si>
  <si>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</si>
  <si>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</si>
  <si>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</si>
  <si>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</si>
  <si>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</si>
  <si>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</si>
  <si>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</si>
  <si>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</si>
  <si>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</si>
  <si>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</si>
  <si>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</si>
  <si>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</si>
  <si>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</si>
  <si>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</si>
  <si>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</si>
  <si>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</si>
  <si>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</si>
  <si>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</si>
  <si>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</si>
  <si>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</si>
  <si>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</si>
  <si>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</si>
  <si>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</si>
  <si>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</si>
  <si>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</si>
  <si>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</si>
  <si>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</si>
  <si>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</si>
  <si>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</si>
  <si>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</si>
  <si>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</si>
  <si>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</si>
  <si>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</si>
  <si>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</si>
  <si>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</si>
  <si>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</si>
  <si>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</si>
  <si>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</si>
  <si>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</si>
  <si>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</si>
  <si>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</si>
  <si>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</si>
  <si>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</si>
  <si>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</si>
  <si>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</si>
  <si>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</si>
  <si>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</si>
  <si>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</si>
  <si>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</si>
  <si>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</si>
  <si>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</si>
  <si>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</si>
  <si>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</si>
  <si>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</si>
  <si>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</si>
  <si>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</si>
  <si>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</si>
  <si>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</si>
  <si>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</si>
  <si>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</si>
  <si>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</si>
  <si>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</si>
  <si>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</si>
  <si>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</si>
  <si>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</si>
  <si>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</si>
  <si>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</si>
  <si>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</si>
  <si>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</si>
  <si>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</si>
  <si>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</si>
  <si>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</si>
  <si>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</si>
  <si>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</si>
  <si>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</si>
  <si>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</si>
  <si>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</si>
  <si>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</si>
  <si>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</si>
  <si>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</si>
  <si>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</si>
  <si>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</si>
  <si>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</si>
  <si>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</si>
  <si>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</si>
  <si>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</si>
  <si>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</si>
  <si>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</si>
  <si>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</si>
  <si>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</si>
  <si>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</si>
  <si>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</si>
  <si>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</si>
  <si>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</si>
  <si>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</si>
  <si>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</si>
  <si>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</si>
  <si>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</si>
  <si>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</si>
  <si>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</si>
  <si>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</si>
  <si>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</si>
  <si>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</si>
  <si>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</si>
  <si>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</si>
  <si>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</si>
  <si>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</si>
  <si>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</si>
  <si>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</si>
  <si>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</si>
  <si>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</si>
  <si>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</si>
  <si>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</si>
  <si>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</si>
  <si>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</si>
  <si>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</si>
  <si>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</si>
  <si>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</si>
  <si>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</si>
  <si>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</si>
  <si>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</si>
  <si>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</si>
  <si>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</si>
  <si>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</si>
  <si>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</si>
  <si>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</si>
  <si>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</si>
  <si>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</si>
  <si>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</si>
  <si>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</si>
  <si>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</si>
  <si>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</si>
  <si>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</si>
  <si>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</si>
  <si>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</si>
  <si>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</si>
  <si>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</si>
  <si>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</si>
  <si>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</si>
  <si>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</si>
  <si>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</si>
  <si>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</si>
  <si>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</si>
  <si>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</si>
  <si>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</si>
  <si>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</si>
  <si>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</si>
  <si>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</si>
  <si>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</si>
  <si>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</si>
  <si>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</si>
  <si>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</si>
  <si>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</si>
  <si>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</si>
  <si>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</si>
  <si>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</si>
  <si>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</si>
  <si>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</si>
  <si>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</si>
  <si>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</si>
  <si>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</si>
  <si>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</si>
  <si>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</si>
  <si>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</si>
  <si>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</si>
  <si>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</si>
  <si>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</si>
  <si>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</si>
  <si>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</si>
  <si>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</si>
  <si>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</si>
  <si>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</si>
  <si>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</si>
  <si>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</si>
  <si>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</si>
  <si>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</si>
  <si>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</si>
  <si>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</si>
  <si>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</si>
  <si>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</si>
  <si>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</si>
  <si>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</si>
  <si>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</si>
  <si>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</si>
  <si>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</si>
  <si>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</si>
  <si>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</si>
  <si>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</si>
  <si>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</si>
  <si>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</si>
  <si>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</si>
  <si>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</si>
  <si>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</si>
  <si>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</si>
  <si>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</si>
  <si>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</si>
  <si>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</si>
  <si>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</si>
  <si>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</si>
  <si>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</si>
  <si>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</si>
  <si>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</si>
  <si>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</si>
  <si>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</si>
  <si>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</si>
  <si>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</si>
  <si>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</si>
  <si>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</si>
  <si>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</si>
  <si>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</si>
  <si>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</si>
  <si>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</si>
  <si>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</si>
  <si>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</si>
  <si>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</si>
  <si>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</si>
  <si>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</si>
  <si>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</si>
  <si>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</si>
  <si>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</si>
  <si>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</si>
  <si>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</si>
  <si>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</si>
  <si>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</si>
  <si>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</si>
  <si>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</si>
  <si>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</si>
  <si>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</si>
  <si>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</si>
  <si>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</si>
  <si>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</si>
  <si>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</si>
  <si>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</si>
  <si>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</si>
  <si>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</si>
  <si>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</si>
  <si>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</si>
  <si>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</si>
  <si>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</si>
  <si>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</si>
  <si>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</si>
  <si>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</si>
  <si>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</si>
  <si>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</si>
  <si>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</si>
  <si>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</si>
  <si>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</si>
  <si>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</si>
  <si>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</si>
  <si>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</si>
  <si>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</si>
  <si>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</si>
  <si>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</si>
  <si>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</si>
  <si>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</si>
  <si>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</si>
  <si>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</si>
  <si>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</si>
  <si>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</si>
  <si>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</si>
  <si>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</si>
  <si>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</si>
  <si>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</si>
  <si>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</si>
  <si>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</si>
  <si>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</si>
  <si>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</si>
  <si>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</si>
  <si>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</si>
  <si>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</si>
  <si>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</si>
  <si>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</si>
  <si>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</si>
  <si>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</si>
  <si>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</si>
  <si>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</si>
  <si>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</si>
  <si>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</si>
  <si>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</si>
  <si>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</si>
  <si>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</si>
  <si>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</si>
  <si>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</si>
  <si>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</si>
  <si>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</si>
  <si>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</si>
  <si>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</si>
  <si>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</si>
  <si>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</si>
  <si>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</si>
  <si>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</si>
  <si>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</si>
  <si>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</si>
  <si>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</si>
  <si>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</si>
  <si>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</si>
  <si>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</si>
  <si>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</si>
  <si>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</si>
  <si>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</si>
  <si>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</si>
  <si>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</si>
  <si>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</si>
  <si>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</si>
  <si>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</si>
  <si>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</si>
  <si>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</si>
  <si>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</si>
  <si>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</si>
  <si>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</si>
  <si>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</si>
  <si>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</si>
  <si>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</si>
  <si>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</si>
  <si>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</si>
  <si>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</si>
  <si>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</si>
  <si>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</si>
  <si>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</si>
  <si>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</si>
  <si>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</si>
  <si>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</si>
  <si>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</si>
  <si>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</si>
  <si>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</si>
  <si>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</si>
  <si>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</si>
  <si>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</si>
  <si>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</si>
  <si>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</si>
  <si>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</si>
  <si>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</si>
  <si>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</si>
  <si>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</si>
  <si>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</si>
  <si>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</si>
  <si>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</si>
  <si>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</si>
  <si>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</si>
  <si>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</si>
  <si>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</si>
  <si>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</si>
  <si>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</si>
  <si>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</si>
  <si>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</si>
  <si>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</si>
  <si>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</si>
  <si>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</si>
  <si>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</si>
  <si>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</si>
  <si>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</si>
  <si>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</si>
  <si>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</si>
  <si>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</si>
  <si>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</si>
  <si>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</si>
  <si>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</si>
  <si>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</si>
  <si>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</si>
  <si>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</si>
  <si>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</si>
  <si>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</si>
  <si>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</si>
  <si>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</si>
  <si>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</si>
  <si>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</si>
  <si>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</si>
  <si>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</si>
  <si>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</si>
  <si>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</si>
  <si>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</si>
  <si>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</si>
  <si>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</si>
  <si>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</si>
  <si>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</si>
  <si>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</si>
  <si>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</si>
  <si>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</si>
  <si>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</si>
  <si>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</si>
  <si>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</si>
  <si>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</si>
  <si>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</si>
  <si>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</si>
  <si>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</si>
  <si>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</si>
  <si>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</si>
  <si>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</si>
  <si>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</si>
  <si>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</si>
  <si>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</si>
  <si>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</si>
  <si>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</si>
  <si>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</si>
  <si>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</si>
  <si>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</si>
  <si>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</si>
  <si>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</si>
  <si>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</si>
  <si>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</si>
  <si>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</si>
  <si>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</si>
  <si>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</si>
  <si>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</si>
  <si>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</si>
  <si>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</si>
  <si>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</si>
  <si>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</si>
  <si>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</si>
  <si>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</si>
  <si>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</si>
  <si>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</si>
  <si>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</si>
  <si>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</si>
  <si>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</si>
  <si>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</si>
  <si>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</si>
  <si>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</si>
  <si>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</si>
  <si>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</si>
  <si>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</si>
  <si>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</si>
  <si>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</si>
  <si>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</si>
  <si>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</si>
  <si>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</si>
  <si>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</si>
  <si>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</si>
  <si>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</si>
  <si>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</si>
  <si>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</si>
  <si>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</si>
  <si>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</si>
  <si>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</si>
  <si>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</si>
  <si>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</si>
  <si>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</si>
  <si>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</si>
  <si>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</si>
  <si>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</si>
  <si>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</si>
  <si>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</si>
  <si>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</si>
  <si>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</si>
  <si>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</si>
  <si>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</si>
  <si>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</si>
  <si>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</si>
  <si>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</si>
  <si>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</si>
  <si>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</si>
  <si>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</si>
  <si>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</si>
  <si>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</si>
  <si>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</si>
  <si>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</si>
  <si>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</si>
  <si>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</si>
  <si>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</si>
  <si>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</si>
  <si>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</si>
  <si>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</si>
  <si>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</si>
  <si>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</si>
  <si>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</si>
  <si>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</si>
  <si>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</si>
  <si>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</si>
  <si>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</si>
  <si>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</si>
  <si>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</si>
  <si>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</si>
  <si>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</si>
  <si>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</si>
  <si>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</si>
  <si>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</si>
  <si>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</si>
  <si>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</si>
  <si>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</si>
  <si>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</si>
  <si>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</si>
  <si>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</si>
  <si>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</si>
  <si>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</si>
  <si>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</si>
  <si>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</si>
  <si>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</si>
  <si>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</si>
  <si>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</si>
  <si>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</si>
  <si>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</si>
  <si>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</si>
  <si>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</si>
  <si>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</si>
  <si>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</si>
  <si>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</si>
  <si>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</si>
  <si>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</si>
  <si>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</si>
  <si>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</si>
  <si>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</si>
  <si>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</si>
  <si>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</si>
  <si>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</si>
  <si>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</si>
  <si>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</si>
  <si>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</si>
  <si>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</si>
  <si>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</si>
  <si>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</si>
  <si>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</si>
  <si>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</si>
  <si>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</si>
  <si>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</si>
  <si>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</si>
  <si>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</si>
  <si>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</si>
  <si>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</si>
  <si>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</si>
  <si>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</si>
  <si>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</si>
  <si>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</si>
  <si>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</si>
  <si>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</si>
  <si>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</si>
  <si>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</si>
  <si>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</si>
  <si>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</si>
  <si>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</si>
  <si>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</si>
  <si>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</si>
  <si>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</si>
  <si>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</si>
  <si>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</si>
  <si>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</si>
  <si>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</si>
  <si>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</si>
  <si>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</si>
  <si>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</si>
  <si>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</si>
  <si>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</si>
  <si>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</si>
  <si>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</si>
  <si>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</si>
  <si>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</si>
  <si>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</si>
  <si>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</si>
  <si>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</si>
  <si>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</si>
  <si>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</si>
  <si>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</si>
  <si>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</si>
  <si>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</si>
  <si>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</si>
  <si>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</si>
  <si>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</si>
  <si>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</si>
  <si>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</si>
  <si>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</si>
  <si>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</si>
  <si>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</si>
  <si>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</si>
  <si>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</si>
  <si>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</si>
  <si>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</si>
  <si>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</si>
  <si>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</si>
  <si>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</si>
  <si>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</si>
  <si>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</si>
  <si>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</si>
  <si>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</si>
  <si>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</si>
  <si>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</si>
  <si>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</si>
  <si>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</si>
  <si>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</si>
  <si>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</si>
  <si>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</si>
  <si>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</si>
  <si>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</si>
  <si>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</si>
  <si>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</si>
  <si>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</si>
  <si>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</si>
  <si>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</si>
  <si>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</si>
  <si>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</si>
  <si>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</si>
  <si>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</si>
  <si>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</si>
  <si>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</si>
  <si>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</si>
  <si>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</si>
  <si>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</si>
  <si>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</si>
  <si>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</si>
  <si>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</si>
  <si>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</si>
  <si>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</si>
  <si>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</si>
  <si>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</si>
  <si>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</si>
  <si>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</si>
  <si>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</si>
  <si>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</si>
  <si>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</si>
  <si>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</si>
  <si>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</si>
  <si>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</si>
  <si>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</si>
  <si>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</si>
  <si>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</si>
  <si>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</si>
  <si>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</si>
  <si>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</si>
  <si>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</si>
  <si>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</si>
  <si>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</si>
  <si>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</si>
  <si>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</si>
  <si>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</si>
  <si>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</si>
  <si>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</si>
  <si>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</si>
  <si>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</si>
  <si>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</si>
  <si>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</si>
  <si>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</si>
  <si>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</si>
  <si>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</si>
  <si>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</si>
  <si>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</si>
  <si>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</si>
  <si>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</si>
  <si>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</si>
  <si>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</si>
  <si>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</si>
  <si>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</si>
  <si>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</si>
  <si>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</si>
  <si>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</si>
  <si>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</si>
  <si>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</si>
  <si>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</si>
  <si>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</si>
  <si>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</si>
  <si>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</si>
  <si>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</si>
  <si>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</si>
  <si>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</si>
  <si>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</si>
  <si>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</si>
  <si>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</si>
  <si>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</si>
  <si>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</si>
  <si>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</si>
  <si>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</si>
  <si>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</si>
  <si>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</si>
  <si>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</si>
  <si>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</si>
  <si>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</si>
  <si>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</si>
  <si>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</si>
  <si>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</si>
  <si>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</si>
  <si>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</si>
  <si>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</si>
  <si>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</si>
  <si>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</si>
  <si>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</si>
  <si>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</si>
  <si>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</si>
  <si>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</si>
  <si>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</si>
  <si>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</si>
  <si>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</si>
  <si>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</si>
  <si>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</si>
  <si>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</si>
  <si>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</si>
  <si>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</si>
  <si>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</si>
  <si>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</si>
  <si>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</si>
  <si>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</si>
  <si>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</si>
  <si>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</si>
  <si>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</si>
  <si>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</si>
  <si>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</si>
  <si>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</si>
  <si>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</si>
  <si>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</si>
  <si>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</si>
  <si>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</si>
  <si>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</si>
  <si>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</si>
  <si>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</si>
  <si>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</si>
  <si>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</si>
  <si>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</si>
  <si>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</si>
  <si>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</si>
  <si>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</si>
  <si>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</si>
  <si>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</si>
  <si>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</si>
  <si>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</si>
  <si>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</si>
  <si>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</si>
  <si>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</si>
  <si>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</si>
  <si>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</si>
  <si>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</si>
  <si>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</si>
  <si>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</si>
  <si>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</si>
  <si>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</si>
  <si>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</si>
  <si>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</si>
  <si>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</si>
  <si>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</si>
  <si>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</si>
  <si>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</si>
  <si>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</si>
  <si>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</si>
  <si>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</si>
  <si>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</si>
  <si>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</si>
  <si>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</si>
  <si>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</si>
  <si>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</si>
  <si>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</si>
  <si>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</si>
  <si>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</si>
  <si>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</si>
  <si>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</si>
  <si>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</si>
  <si>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</si>
  <si>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</si>
  <si>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</si>
  <si>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</si>
  <si>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</si>
  <si>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</si>
  <si>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</si>
  <si>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</si>
  <si>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</si>
  <si>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</si>
  <si>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</si>
  <si>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</si>
  <si>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</si>
  <si>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</si>
  <si>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</si>
  <si>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</si>
  <si>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</si>
  <si>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</si>
  <si>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</si>
  <si>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</si>
  <si>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</si>
  <si>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</si>
  <si>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</si>
  <si>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</si>
  <si>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</si>
  <si>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</si>
  <si>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</si>
  <si>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</si>
  <si>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</si>
  <si>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</si>
  <si>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</si>
  <si>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</si>
  <si>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</si>
  <si>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</si>
  <si>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</si>
  <si>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</si>
  <si>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</si>
  <si>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</si>
  <si>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</si>
  <si>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</si>
  <si>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</si>
  <si>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</si>
  <si>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</si>
  <si>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</si>
  <si>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</si>
  <si>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</si>
  <si>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</si>
  <si>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</si>
  <si>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</si>
  <si>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</si>
  <si>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</si>
  <si>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</si>
  <si>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</si>
  <si>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</si>
  <si>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</si>
  <si>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</si>
  <si>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</si>
  <si>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</si>
  <si>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</si>
  <si>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</si>
  <si>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</si>
  <si>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</si>
  <si>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</si>
  <si>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</si>
  <si>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</si>
  <si>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</si>
  <si>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</si>
  <si>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</si>
  <si>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</si>
  <si>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</si>
  <si>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</si>
  <si>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</si>
  <si>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</si>
  <si>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</si>
  <si>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</si>
  <si>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</si>
  <si>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</si>
  <si>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</si>
  <si>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</si>
  <si>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</si>
  <si>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</si>
  <si>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</si>
  <si>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</si>
  <si>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</si>
  <si>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</si>
  <si>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</si>
  <si>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</si>
  <si>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</si>
  <si>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</si>
  <si>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</si>
  <si>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</si>
  <si>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</si>
  <si>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</si>
  <si>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</si>
  <si>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</si>
  <si>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</si>
  <si>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</si>
  <si>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</si>
  <si>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</si>
  <si>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</si>
  <si>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</si>
  <si>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</si>
  <si>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</si>
  <si>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</si>
  <si>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</si>
  <si>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</si>
  <si>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</si>
  <si>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</si>
  <si>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</si>
  <si>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</si>
  <si>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</si>
  <si>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</si>
  <si>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</si>
  <si>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</si>
  <si>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</si>
  <si>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</si>
  <si>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</si>
  <si>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</si>
  <si>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</si>
  <si>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</si>
  <si>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</si>
  <si>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</si>
  <si>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</si>
  <si>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</si>
  <si>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</si>
  <si>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</si>
  <si>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</si>
  <si>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</si>
  <si>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</si>
  <si>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</si>
  <si>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</si>
  <si>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</si>
  <si>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</si>
  <si>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</si>
  <si>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</si>
  <si>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</si>
  <si>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</si>
  <si>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</si>
  <si>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</si>
  <si>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</si>
  <si>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</si>
  <si>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</si>
  <si>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</si>
  <si>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</si>
  <si>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</si>
  <si>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</si>
  <si>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</si>
  <si>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</si>
  <si>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</si>
  <si>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</si>
  <si>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</si>
  <si>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</si>
  <si>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</si>
  <si>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</si>
  <si>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</si>
  <si>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</si>
  <si>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</si>
  <si>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</si>
  <si>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</si>
  <si>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</si>
  <si>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</si>
  <si>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</si>
  <si>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</si>
  <si>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</si>
  <si>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</si>
  <si>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</si>
  <si>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</si>
  <si>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</si>
  <si>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</si>
  <si>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</si>
  <si>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</si>
  <si>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</si>
  <si>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</si>
  <si>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</si>
  <si>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</si>
  <si>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</si>
  <si>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</si>
  <si>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</si>
  <si>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</si>
  <si>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</si>
  <si>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</si>
  <si>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</si>
  <si>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</si>
  <si>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</si>
  <si>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</si>
  <si>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</si>
  <si>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</si>
  <si>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</si>
  <si>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</si>
  <si>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</si>
  <si>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</si>
  <si>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</si>
  <si>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</si>
  <si>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</si>
  <si>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</si>
  <si>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</si>
  <si>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</si>
  <si>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</si>
  <si>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</si>
  <si>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</si>
  <si>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</si>
  <si>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</si>
  <si>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</si>
  <si>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</si>
  <si>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</si>
  <si>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</si>
  <si>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</si>
  <si>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</si>
  <si>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</si>
  <si>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</si>
  <si>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</si>
  <si>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</si>
  <si>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</si>
  <si>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</si>
  <si>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</si>
  <si>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</si>
  <si>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</si>
  <si>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</si>
  <si>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</si>
  <si>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</si>
  <si>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</si>
  <si>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</si>
  <si>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</si>
  <si>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</si>
  <si>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</si>
  <si>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</si>
  <si>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</si>
  <si>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</si>
  <si>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</si>
  <si>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</si>
  <si>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</si>
  <si>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</si>
  <si>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</si>
  <si>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</si>
  <si>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</si>
  <si>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</si>
  <si>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</si>
  <si>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</si>
  <si>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</si>
  <si>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</si>
  <si>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</si>
  <si>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</si>
  <si>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</si>
  <si>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</si>
  <si>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</si>
  <si>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</si>
  <si>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</si>
  <si>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</si>
  <si>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</si>
  <si>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</si>
  <si>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</si>
  <si>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</si>
  <si>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</si>
  <si>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</si>
  <si>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</si>
  <si>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</si>
  <si>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</si>
  <si>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</si>
  <si>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</si>
  <si>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</si>
  <si>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</si>
  <si>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</si>
  <si>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</si>
  <si>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</si>
  <si>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</si>
  <si>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</si>
  <si>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</si>
  <si>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</si>
  <si>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</si>
  <si>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</si>
  <si>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</si>
  <si>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</si>
  <si>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</si>
  <si>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</si>
  <si>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</si>
  <si>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</si>
  <si>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</si>
  <si>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</si>
  <si>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</si>
  <si>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</si>
  <si>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</si>
  <si>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</si>
  <si>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</si>
  <si>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</si>
  <si>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</si>
  <si>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</si>
  <si>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</si>
  <si>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</si>
  <si>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</si>
  <si>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</si>
  <si>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</si>
  <si>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</si>
  <si>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</si>
  <si>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</si>
  <si>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</si>
  <si>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</si>
  <si>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</si>
  <si>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</si>
  <si>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</si>
  <si>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</si>
  <si>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</si>
  <si>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</si>
  <si>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</si>
  <si>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</si>
  <si>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</si>
  <si>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</si>
  <si>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</si>
  <si>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</si>
  <si>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</si>
  <si>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</si>
  <si>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</si>
  <si>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</si>
  <si>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</si>
  <si>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</si>
  <si>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</si>
  <si>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</si>
  <si>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</si>
  <si>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</si>
  <si>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</si>
  <si>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</si>
  <si>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</si>
  <si>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</si>
  <si>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</si>
  <si>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</si>
  <si>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</si>
  <si>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</si>
  <si>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</si>
  <si>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</si>
  <si>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</si>
  <si>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</si>
  <si>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</si>
  <si>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</si>
  <si>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</si>
  <si>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</si>
  <si>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</si>
  <si>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</si>
  <si>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</si>
  <si>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</si>
  <si>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</si>
  <si>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</si>
  <si>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</si>
  <si>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</si>
  <si>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</si>
  <si>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</si>
  <si>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</si>
  <si>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</si>
  <si>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</si>
  <si>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</si>
  <si>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</si>
  <si>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</si>
  <si>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</si>
  <si>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</si>
  <si>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</si>
  <si>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</si>
  <si>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</si>
  <si>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</si>
  <si>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</si>
  <si>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</si>
  <si>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</si>
  <si>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</si>
  <si>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</si>
  <si>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</si>
  <si>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</si>
  <si>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</si>
  <si>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</si>
  <si>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</si>
  <si>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</si>
  <si>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</si>
  <si>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</si>
  <si>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</si>
  <si>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</si>
  <si>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</si>
  <si>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</si>
  <si>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</si>
  <si>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</si>
  <si>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</si>
  <si>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</si>
  <si>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</si>
  <si>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</si>
  <si>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</si>
  <si>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</si>
  <si>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</si>
  <si>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</si>
  <si>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</si>
  <si>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</si>
  <si>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</si>
  <si>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</si>
  <si>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</si>
  <si>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</si>
  <si>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</si>
  <si>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</si>
  <si>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</si>
  <si>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</si>
  <si>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</si>
  <si>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</si>
  <si>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</si>
  <si>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</si>
  <si>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</si>
  <si>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</si>
  <si>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</si>
  <si>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</si>
  <si>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</si>
  <si>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</si>
  <si>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</si>
  <si>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</si>
  <si>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</si>
  <si>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</si>
  <si>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</si>
  <si>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</si>
  <si>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</si>
  <si>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</si>
  <si>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</si>
  <si>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</si>
  <si>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</si>
  <si>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</si>
  <si>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</si>
  <si>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</si>
  <si>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</si>
  <si>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</si>
  <si>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</si>
  <si>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</si>
  <si>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</si>
  <si>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</si>
  <si>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</si>
  <si>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</si>
  <si>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</si>
  <si>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</si>
  <si>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</si>
  <si>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</si>
  <si>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</si>
  <si>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</si>
  <si>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</si>
  <si>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</si>
  <si>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</si>
  <si>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</si>
  <si>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</si>
  <si>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</si>
  <si>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</si>
  <si>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</si>
  <si>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</si>
  <si>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</si>
  <si>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</si>
  <si>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</si>
  <si>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</si>
  <si>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</si>
  <si>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</si>
  <si>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</si>
  <si>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</si>
  <si>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</si>
  <si>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</si>
  <si>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</si>
  <si>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</si>
  <si>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</si>
  <si>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</si>
  <si>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</si>
  <si>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</si>
  <si>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</si>
  <si>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</si>
  <si>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</si>
  <si>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</si>
  <si>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</si>
  <si>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</si>
  <si>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</si>
  <si>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</si>
  <si>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</si>
  <si>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</si>
  <si>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</si>
  <si>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</si>
  <si>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</si>
  <si>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</si>
  <si>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</si>
  <si>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</si>
  <si>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</si>
  <si>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</si>
  <si>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</si>
  <si>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</si>
  <si>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</si>
  <si>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</si>
  <si>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</si>
  <si>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</si>
  <si>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</si>
  <si>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</si>
  <si>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</si>
  <si>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</si>
  <si>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</si>
  <si>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</si>
  <si>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</si>
  <si>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</si>
  <si>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</si>
  <si>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</si>
  <si>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</si>
  <si>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</si>
  <si>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</si>
  <si>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</si>
  <si>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</si>
  <si>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</si>
  <si>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</si>
  <si>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</si>
  <si>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</si>
  <si>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</si>
  <si>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</si>
  <si>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</si>
  <si>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</si>
  <si>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</si>
  <si>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</si>
  <si>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</si>
  <si>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</si>
  <si>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</si>
  <si>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</si>
  <si>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</si>
  <si>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</si>
  <si>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</si>
  <si>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</si>
  <si>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</si>
  <si>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</si>
  <si>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</si>
  <si>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</si>
  <si>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</si>
  <si>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</si>
  <si>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</si>
  <si>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</si>
  <si>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</si>
  <si>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</si>
  <si>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</si>
  <si>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</si>
  <si>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</si>
  <si>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</si>
  <si>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</si>
  <si>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</si>
  <si>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</si>
  <si>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</si>
  <si>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</si>
  <si>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</si>
  <si>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</si>
  <si>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</si>
  <si>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</si>
  <si>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</si>
  <si>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</si>
  <si>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</si>
  <si>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</si>
  <si>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</si>
  <si>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</si>
  <si>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</si>
  <si>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</si>
  <si>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</si>
  <si>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</si>
  <si>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</si>
  <si>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</si>
  <si>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</si>
  <si>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</si>
  <si>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</si>
  <si>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</si>
  <si>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</si>
  <si>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</si>
  <si>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</si>
  <si>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</si>
  <si>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</si>
  <si>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</si>
  <si>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</si>
  <si>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</si>
  <si>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</si>
  <si>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</si>
  <si>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</si>
  <si>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</si>
  <si>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</si>
  <si>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</si>
  <si>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</si>
  <si>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</si>
  <si>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</si>
  <si>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</si>
  <si>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</si>
  <si>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</si>
  <si>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</si>
  <si>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</si>
  <si>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</si>
  <si>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</si>
  <si>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</si>
  <si>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</si>
  <si>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</si>
  <si>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</si>
  <si>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</si>
  <si>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</si>
  <si>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</si>
  <si>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</si>
  <si>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</si>
  <si>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</si>
  <si>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</si>
  <si>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</si>
  <si>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</si>
  <si>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</si>
  <si>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</si>
  <si>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</si>
  <si>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</si>
  <si>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</si>
  <si>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</si>
  <si>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</si>
  <si>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</si>
  <si>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</si>
  <si>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</si>
  <si>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</si>
  <si>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</si>
  <si>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</si>
  <si>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</si>
  <si>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</si>
  <si>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</si>
  <si>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</si>
  <si>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</si>
  <si>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</si>
  <si>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</si>
  <si>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</si>
  <si>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</si>
  <si>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</si>
  <si>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</si>
  <si>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</si>
  <si>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</si>
  <si>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</si>
  <si>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</si>
  <si>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</si>
  <si>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</si>
  <si>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</si>
  <si>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</si>
  <si>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</si>
  <si>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</si>
  <si>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</si>
  <si>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</si>
  <si>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</si>
  <si>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</si>
  <si>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</si>
  <si>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</si>
  <si>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</si>
  <si>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</si>
  <si>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</si>
  <si>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</si>
  <si>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</si>
  <si>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</si>
  <si>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</si>
  <si>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</si>
  <si>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</si>
  <si>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</si>
  <si>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</si>
  <si>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</si>
  <si>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</si>
  <si>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</si>
  <si>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</si>
  <si>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</si>
  <si>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</si>
  <si>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</si>
  <si>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</si>
  <si>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</si>
  <si>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</si>
  <si>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</si>
  <si>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</si>
  <si>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</si>
  <si>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</si>
  <si>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</si>
  <si>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</si>
  <si>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</si>
  <si>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</si>
  <si>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</si>
  <si>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</si>
  <si>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</si>
  <si>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</si>
  <si>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</si>
  <si>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</si>
  <si>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</si>
  <si>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</si>
  <si>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</si>
  <si>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</si>
  <si>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</si>
  <si>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</si>
  <si>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</si>
  <si>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</si>
  <si>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</si>
  <si>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</si>
  <si>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</si>
  <si>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</si>
  <si>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</si>
  <si>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</si>
  <si>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</si>
  <si>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</si>
  <si>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</si>
  <si>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</si>
  <si>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</si>
  <si>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</si>
  <si>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</si>
  <si>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</si>
  <si>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</si>
  <si>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</si>
  <si>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</si>
  <si>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</si>
  <si>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</si>
  <si>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</si>
  <si>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</si>
  <si>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</si>
  <si>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</si>
  <si>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</si>
  <si>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</si>
  <si>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</si>
  <si>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</si>
  <si>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</si>
  <si>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</si>
  <si>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</si>
  <si>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</si>
  <si>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</si>
  <si>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</si>
  <si>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</si>
  <si>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</si>
  <si>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</si>
  <si>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</si>
  <si>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</si>
  <si>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</si>
  <si>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</si>
  <si>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</si>
  <si>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</si>
  <si>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</si>
  <si>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</si>
  <si>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</si>
  <si>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</si>
  <si>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</si>
  <si>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</si>
  <si>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</si>
  <si>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</si>
  <si>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</si>
  <si>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</si>
  <si>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</si>
  <si>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</si>
  <si>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</si>
  <si>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</si>
  <si>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</si>
  <si>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</si>
  <si>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</si>
  <si>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</si>
  <si>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</si>
  <si>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</si>
  <si>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</si>
  <si>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</si>
  <si>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</si>
  <si>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</si>
  <si>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</si>
  <si>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</si>
  <si>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</si>
  <si>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</si>
  <si>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</si>
  <si>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</si>
  <si>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</si>
  <si>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</si>
  <si>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</si>
  <si>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</si>
  <si>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</si>
  <si>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</si>
  <si>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</si>
  <si>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</si>
  <si>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</si>
  <si>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</si>
  <si>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</si>
  <si>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</si>
  <si>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</si>
  <si>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</si>
  <si>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</si>
  <si>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</si>
  <si>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</si>
  <si>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</si>
  <si>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</si>
  <si>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</si>
  <si>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</si>
  <si>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</si>
  <si>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</si>
  <si>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</si>
  <si>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</si>
  <si>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</si>
  <si>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</si>
  <si>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</si>
  <si>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</si>
  <si>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</si>
  <si>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</si>
  <si>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</si>
  <si>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</si>
  <si>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</si>
  <si>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</si>
  <si>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</si>
  <si>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</si>
  <si>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</si>
  <si>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</si>
  <si>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</si>
  <si>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</si>
  <si>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</si>
  <si>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</si>
  <si>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</si>
  <si>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</si>
  <si>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</si>
  <si>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</si>
  <si>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</si>
  <si>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</si>
  <si>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</si>
  <si>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</si>
  <si>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</si>
  <si>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</si>
  <si>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</si>
  <si>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</si>
  <si>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</si>
  <si>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</si>
  <si>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</si>
  <si>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</si>
  <si>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</si>
  <si>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</si>
  <si>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</si>
  <si>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</si>
  <si>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</si>
  <si>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</si>
  <si>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</si>
  <si>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</si>
  <si>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</si>
  <si>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</si>
  <si>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</si>
  <si>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</si>
  <si>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</si>
  <si>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</si>
  <si>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</si>
  <si>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</si>
  <si>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</si>
  <si>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</si>
  <si>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</si>
  <si>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</si>
  <si>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</si>
  <si>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</si>
  <si>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</si>
  <si>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</si>
  <si>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</si>
  <si>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</si>
  <si>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</si>
  <si>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</si>
  <si>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</si>
  <si>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</si>
  <si>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</si>
  <si>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</si>
  <si>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</si>
  <si>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</si>
  <si>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</si>
  <si>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</si>
  <si>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</si>
  <si>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</si>
  <si>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</si>
  <si>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</si>
  <si>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</si>
  <si>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</si>
  <si>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</si>
  <si>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</si>
  <si>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</si>
  <si>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</si>
  <si>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</si>
  <si>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</si>
  <si>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</si>
  <si>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</si>
  <si>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</si>
  <si>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</si>
  <si>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</si>
  <si>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</si>
  <si>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</si>
  <si>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</si>
  <si>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</si>
  <si>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</si>
  <si>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</si>
  <si>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</si>
  <si>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</si>
  <si>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</si>
  <si>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</si>
  <si>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</si>
  <si>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</si>
  <si>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</si>
  <si>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</si>
  <si>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</si>
  <si>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</si>
  <si>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</si>
  <si>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</si>
  <si>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</si>
  <si>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</si>
  <si>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</si>
  <si>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</si>
  <si>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</si>
  <si>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</si>
  <si>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</si>
  <si>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</si>
  <si>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</si>
  <si>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</si>
  <si>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</si>
  <si>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</si>
  <si>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</si>
  <si>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</si>
  <si>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</si>
  <si>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</si>
  <si>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</si>
  <si>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</si>
  <si>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</si>
  <si>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</si>
  <si>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</si>
  <si>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</si>
  <si>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</si>
  <si>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</si>
  <si>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</si>
  <si>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</si>
  <si>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</si>
  <si>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</si>
  <si>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</si>
  <si>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</si>
  <si>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</si>
  <si>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</si>
  <si>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</si>
  <si>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</si>
  <si>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</si>
  <si>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</si>
  <si>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</si>
  <si>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</si>
  <si>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</si>
  <si>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</si>
  <si>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</si>
  <si>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</si>
  <si>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</si>
  <si>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</si>
  <si>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</si>
  <si>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</si>
  <si>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</si>
  <si>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</si>
  <si>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</si>
  <si>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</si>
  <si>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</si>
  <si>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</si>
  <si>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</si>
  <si>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</si>
  <si>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</si>
  <si>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</si>
  <si>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</si>
  <si>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</si>
  <si>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</si>
  <si>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</si>
  <si>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</si>
  <si>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</si>
  <si>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</si>
  <si>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</si>
  <si>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</si>
  <si>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</si>
  <si>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</si>
  <si>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</si>
  <si>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</si>
  <si>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</si>
  <si>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</si>
  <si>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</si>
  <si>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</si>
  <si>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</si>
  <si>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</si>
  <si>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</si>
  <si>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</si>
  <si>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</si>
  <si>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</si>
  <si>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</si>
  <si>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</si>
  <si>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</si>
  <si>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</si>
  <si>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</si>
  <si>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</si>
  <si>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</si>
  <si>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</si>
  <si>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</si>
  <si>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</si>
  <si>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</si>
  <si>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</si>
  <si>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</si>
  <si>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</si>
  <si>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</si>
  <si>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</si>
  <si>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</si>
  <si>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</si>
  <si>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</si>
  <si>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</si>
  <si>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</si>
  <si>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</si>
  <si>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</si>
  <si>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</si>
  <si>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</si>
  <si>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</si>
  <si>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</si>
  <si>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</si>
  <si>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</si>
  <si>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</si>
  <si>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</si>
  <si>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</si>
  <si>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</si>
  <si>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</si>
  <si>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</si>
  <si>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</si>
  <si>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</si>
  <si>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</si>
  <si>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</si>
  <si>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</si>
  <si>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</si>
  <si>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</si>
  <si>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</si>
  <si>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</si>
  <si>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</si>
  <si>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</si>
  <si>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</si>
  <si>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</si>
  <si>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</si>
  <si>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</si>
  <si>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</si>
  <si>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</si>
  <si>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</si>
  <si>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</si>
  <si>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</si>
  <si>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</si>
  <si>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</si>
  <si>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</si>
  <si>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</si>
  <si>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</si>
  <si>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</si>
  <si>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</si>
  <si>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</si>
  <si>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</si>
  <si>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</si>
  <si>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</si>
  <si>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</si>
  <si>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</si>
  <si>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</si>
  <si>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</si>
  <si>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</si>
  <si>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</si>
  <si>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</si>
  <si>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</si>
  <si>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</si>
  <si>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</si>
  <si>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</si>
  <si>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</si>
  <si>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</si>
  <si>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</si>
  <si>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</si>
  <si>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</si>
  <si>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</si>
  <si>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</si>
  <si>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</si>
  <si>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</si>
  <si>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</si>
  <si>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</si>
  <si>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</si>
  <si>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</si>
  <si>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</si>
  <si>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</si>
  <si>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</si>
  <si>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</si>
  <si>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</si>
  <si>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</si>
  <si>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</si>
  <si>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</si>
  <si>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</si>
  <si>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</si>
  <si>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</si>
  <si>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</si>
  <si>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</si>
  <si>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</si>
  <si>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</si>
  <si>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</si>
  <si>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</si>
  <si>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</si>
  <si>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</si>
  <si>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</si>
  <si>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</si>
  <si>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</si>
  <si>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</si>
  <si>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</si>
  <si>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</si>
  <si>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</si>
  <si>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</si>
  <si>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</si>
  <si>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</si>
  <si>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</si>
  <si>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</si>
  <si>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</si>
  <si>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</si>
  <si>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</si>
  <si>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</si>
  <si>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</si>
  <si>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</si>
  <si>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</si>
  <si>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</si>
  <si>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</si>
  <si>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</si>
  <si>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</si>
  <si>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</si>
  <si>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</si>
  <si>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</si>
  <si>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</si>
  <si>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</si>
  <si>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</si>
  <si>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</si>
  <si>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</si>
  <si>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</si>
  <si>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</si>
  <si>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</si>
  <si>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</si>
  <si>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</si>
  <si>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</si>
  <si>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</si>
  <si>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</si>
  <si>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</si>
  <si>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</si>
  <si>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</si>
  <si>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</si>
  <si>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</si>
  <si>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</si>
  <si>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</si>
  <si>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</si>
  <si>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</si>
  <si>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</si>
  <si>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</si>
  <si>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</si>
  <si>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</si>
  <si>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</si>
  <si>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</si>
  <si>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</si>
  <si>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</si>
  <si>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</si>
  <si>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</si>
  <si>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</si>
  <si>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</si>
  <si>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</si>
  <si>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</si>
  <si>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</si>
  <si>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</si>
  <si>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</si>
  <si>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</si>
  <si>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</si>
  <si>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</si>
  <si>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</si>
  <si>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</si>
  <si>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</si>
  <si>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</si>
  <si>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</si>
  <si>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</si>
  <si>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</si>
  <si>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</si>
  <si>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</si>
  <si>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</si>
  <si>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</si>
  <si>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</si>
  <si>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</si>
  <si>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</si>
  <si>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</si>
  <si>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</si>
  <si>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</si>
  <si>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</si>
  <si>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</si>
  <si>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</si>
  <si>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</si>
  <si>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</si>
  <si>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</si>
  <si>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</si>
  <si>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</si>
  <si>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</si>
  <si>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</si>
  <si>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</si>
  <si>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</si>
  <si>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</si>
  <si>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</si>
  <si>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</si>
  <si>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</si>
  <si>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</si>
  <si>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</si>
  <si>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</si>
  <si>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</si>
  <si>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</si>
  <si>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</si>
  <si>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</si>
  <si>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</si>
  <si>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</si>
  <si>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</si>
  <si>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</si>
  <si>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</si>
  <si>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</si>
  <si>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</si>
  <si>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</si>
  <si>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</si>
  <si>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</si>
  <si>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</si>
  <si>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</si>
  <si>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</si>
  <si>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</si>
  <si>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</si>
  <si>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</si>
  <si>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</si>
  <si>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</si>
  <si>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</si>
  <si>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</si>
  <si>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</si>
  <si>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</si>
  <si>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</si>
  <si>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</si>
  <si>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</si>
  <si>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</si>
  <si>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</si>
  <si>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</si>
  <si>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</si>
  <si>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</si>
  <si>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</si>
  <si>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</si>
  <si>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</si>
  <si>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</si>
  <si>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</si>
  <si>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</si>
  <si>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</si>
  <si>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</si>
  <si>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</si>
  <si>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</si>
  <si>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</si>
  <si>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</si>
  <si>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</si>
  <si>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</si>
  <si>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</si>
  <si>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</si>
  <si>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</si>
  <si>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</si>
  <si>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</si>
  <si>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</si>
  <si>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</si>
  <si>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</si>
  <si>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</si>
  <si>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</si>
  <si>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</si>
  <si>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</si>
  <si>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</si>
  <si>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</si>
  <si>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</si>
  <si>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</si>
  <si>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</si>
  <si>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</si>
  <si>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</si>
  <si>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</si>
  <si>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</si>
  <si>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</si>
  <si>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</si>
  <si>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</si>
  <si>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</si>
  <si>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</si>
  <si>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</si>
  <si>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</si>
  <si>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</si>
  <si>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</si>
  <si>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</si>
  <si>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</si>
  <si>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</si>
  <si>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</si>
  <si>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</si>
  <si>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</si>
  <si>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</si>
  <si>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</si>
  <si>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</si>
  <si>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</si>
  <si>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</si>
  <si>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</si>
  <si>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</si>
  <si>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</si>
  <si>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</si>
  <si>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</si>
  <si>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</si>
  <si>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</si>
  <si>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</si>
  <si>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</si>
  <si>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</si>
  <si>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</si>
  <si>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</si>
  <si>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</si>
  <si>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</si>
  <si>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</si>
  <si>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</si>
  <si>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</si>
  <si>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</si>
  <si>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</si>
  <si>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</si>
  <si>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</si>
  <si>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</si>
  <si>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</si>
  <si>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</si>
  <si>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</si>
  <si>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</si>
  <si>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</si>
  <si>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</si>
  <si>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</si>
  <si>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</si>
  <si>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</si>
  <si>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</si>
  <si>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</si>
  <si>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</si>
  <si>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</si>
  <si>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</si>
  <si>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</si>
  <si>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</si>
  <si>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</si>
  <si>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</si>
  <si>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</si>
  <si>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</si>
  <si>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</si>
  <si>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</si>
  <si>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</si>
  <si>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</si>
  <si>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</si>
  <si>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</si>
  <si>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</si>
  <si>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</si>
  <si>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</si>
  <si>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</si>
  <si>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</si>
  <si>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</si>
  <si>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</si>
  <si>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</si>
  <si>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</si>
  <si>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</si>
  <si>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</si>
  <si>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</si>
  <si>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</si>
  <si>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</si>
  <si>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</si>
  <si>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</si>
  <si>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</si>
  <si>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</si>
  <si>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</si>
  <si>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</si>
  <si>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</si>
  <si>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</si>
  <si>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</si>
  <si>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</si>
  <si>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</si>
  <si>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</si>
  <si>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</si>
  <si>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</si>
  <si>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</si>
  <si>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</si>
  <si>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</si>
  <si>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</si>
  <si>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</si>
  <si>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</si>
  <si>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</si>
  <si>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</si>
  <si>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</si>
  <si>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</si>
  <si>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</si>
  <si>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</si>
  <si>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</si>
  <si>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</si>
  <si>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</si>
  <si>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</si>
  <si>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</si>
  <si>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</si>
  <si>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</si>
  <si>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</si>
  <si>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</si>
  <si>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</si>
  <si>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</si>
  <si>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</si>
  <si>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</si>
  <si>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</si>
  <si>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</si>
  <si>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</si>
  <si>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</si>
  <si>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</si>
  <si>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</si>
  <si>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</si>
  <si>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</si>
  <si>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</si>
  <si>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</si>
  <si>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</si>
  <si>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</si>
  <si>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</si>
  <si>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</si>
  <si>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</si>
  <si>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</si>
  <si>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</si>
  <si>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</si>
  <si>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</si>
  <si>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</si>
  <si>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</si>
  <si>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</si>
  <si>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</si>
  <si>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</si>
  <si>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</si>
  <si>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</si>
  <si>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</si>
  <si>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</si>
  <si>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</si>
  <si>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</si>
  <si>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</si>
  <si>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</si>
  <si>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</si>
  <si>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</si>
  <si>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</si>
  <si>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</si>
  <si>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</si>
  <si>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</si>
  <si>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</si>
  <si>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</si>
  <si>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</si>
  <si>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</si>
  <si>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</si>
  <si>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</si>
  <si>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</si>
  <si>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</si>
  <si>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</si>
  <si>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</si>
  <si>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</si>
  <si>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</si>
  <si>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</si>
  <si>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</si>
  <si>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</si>
  <si>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</si>
  <si>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</si>
  <si>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</si>
  <si>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</si>
  <si>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</si>
  <si>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</si>
  <si>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</si>
  <si>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</si>
  <si>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</si>
  <si>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</si>
  <si>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</si>
  <si>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</si>
  <si>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</si>
  <si>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</si>
  <si>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</si>
  <si>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</si>
  <si>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</si>
  <si>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</si>
  <si>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</si>
  <si>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</si>
  <si>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</si>
  <si>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</si>
  <si>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</si>
  <si>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</si>
  <si>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</si>
  <si>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</si>
  <si>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</si>
  <si>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</si>
  <si>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</si>
  <si>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</si>
  <si>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</si>
  <si>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</si>
  <si>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</si>
  <si>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</si>
  <si>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</si>
  <si>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</si>
  <si>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</si>
  <si>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</si>
  <si>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</si>
  <si>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</si>
  <si>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</si>
  <si>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</si>
  <si>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</si>
  <si>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</si>
  <si>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</si>
  <si>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</si>
  <si>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</si>
  <si>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</si>
  <si>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</si>
  <si>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</si>
  <si>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</si>
  <si>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</si>
  <si>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</si>
  <si>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</si>
  <si>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</si>
  <si>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</si>
  <si>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</si>
  <si>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</si>
  <si>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</si>
  <si>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</si>
  <si>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</si>
  <si>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</si>
  <si>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</si>
  <si>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</si>
  <si>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</si>
  <si>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</si>
  <si>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</si>
  <si>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</si>
  <si>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</si>
  <si>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</si>
  <si>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</si>
  <si>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</si>
  <si>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</si>
  <si>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</si>
  <si>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</si>
  <si>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</si>
  <si>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</si>
  <si>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</si>
  <si>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</si>
  <si>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</si>
  <si>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</si>
  <si>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</si>
  <si>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</si>
  <si>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</si>
  <si>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</si>
  <si>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</si>
  <si>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</si>
  <si>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</si>
  <si>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</si>
  <si>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</si>
  <si>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</si>
  <si>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</si>
  <si>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</si>
  <si>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</si>
  <si>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</si>
  <si>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</si>
  <si>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</si>
  <si>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</si>
  <si>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</si>
  <si>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</si>
  <si>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</si>
  <si>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</si>
  <si>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</si>
  <si>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</si>
  <si>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</si>
  <si>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</si>
  <si>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</si>
  <si>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</si>
  <si>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</si>
  <si>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</si>
  <si>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</si>
  <si>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</si>
  <si>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</si>
  <si>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</si>
  <si>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</si>
  <si>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</si>
  <si>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</si>
  <si>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</si>
  <si>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</si>
  <si>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</si>
  <si>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</si>
  <si>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</si>
  <si>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</si>
  <si>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</si>
  <si>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</si>
  <si>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</si>
  <si>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</si>
  <si>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</si>
  <si>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</si>
  <si>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</si>
  <si>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</si>
  <si>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</si>
  <si>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</si>
  <si>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</si>
  <si>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</si>
  <si>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</si>
  <si>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</si>
  <si>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</si>
  <si>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</si>
  <si>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</si>
  <si>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</si>
  <si>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</si>
  <si>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</si>
  <si>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</si>
  <si>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</si>
  <si>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</si>
  <si>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</si>
  <si>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</si>
  <si>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</si>
  <si>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</si>
  <si>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</si>
  <si>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</si>
  <si>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</si>
  <si>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</si>
  <si>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</si>
  <si>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</si>
  <si>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</si>
  <si>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</si>
  <si>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</si>
  <si>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</si>
  <si>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</si>
  <si>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</si>
  <si>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</si>
  <si>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</si>
  <si>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</si>
  <si>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</si>
  <si>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</si>
  <si>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</si>
  <si>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</si>
  <si>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</si>
  <si>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</si>
  <si>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</si>
  <si>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</si>
  <si>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</si>
  <si>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</si>
  <si>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</si>
  <si>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</si>
  <si>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</si>
  <si>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</si>
  <si>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</si>
  <si>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</si>
  <si>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</si>
  <si>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</si>
  <si>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</si>
  <si>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</si>
  <si>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</si>
  <si>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</si>
  <si>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</si>
  <si>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</si>
  <si>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</si>
  <si>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</si>
  <si>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</si>
  <si>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</si>
  <si>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</si>
  <si>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</si>
  <si>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</si>
  <si>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</si>
  <si>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</si>
  <si>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</si>
  <si>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</si>
  <si>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</si>
  <si>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</si>
  <si>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</si>
  <si>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</si>
  <si>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</si>
  <si>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</si>
  <si>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</si>
  <si>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</si>
  <si>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</si>
  <si>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</si>
  <si>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</si>
  <si>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</si>
  <si>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</si>
  <si>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</si>
  <si>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</si>
  <si>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</si>
  <si>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</si>
  <si>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</si>
  <si>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</si>
  <si>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</si>
  <si>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</si>
  <si>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</si>
  <si>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</si>
  <si>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</si>
  <si>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</si>
  <si>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</si>
  <si>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</si>
  <si>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</si>
  <si>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</si>
  <si>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</si>
  <si>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</si>
  <si>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</si>
  <si>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</si>
  <si>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</si>
  <si>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</si>
  <si>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</si>
  <si>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</si>
  <si>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</si>
  <si>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</si>
  <si>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</si>
  <si>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</si>
  <si>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</si>
  <si>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</si>
  <si>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</si>
  <si>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</si>
  <si>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</si>
  <si>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</si>
  <si>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</si>
  <si>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</si>
  <si>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</si>
  <si>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</si>
  <si>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</si>
  <si>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</si>
  <si>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</si>
  <si>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</si>
  <si>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</si>
  <si>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</si>
  <si>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</si>
  <si>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</si>
  <si>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</si>
  <si>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</si>
  <si>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</si>
  <si>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</si>
  <si>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</si>
  <si>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</si>
  <si>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</si>
  <si>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</si>
  <si>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</si>
  <si>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</si>
  <si>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</si>
  <si>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</si>
  <si>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</si>
  <si>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</si>
  <si>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</si>
  <si>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</si>
  <si>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</si>
  <si>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</si>
  <si>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</si>
  <si>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</si>
  <si>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</si>
  <si>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</si>
  <si>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</si>
  <si>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</si>
  <si>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</si>
  <si>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</si>
  <si>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</si>
  <si>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</si>
  <si>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</si>
  <si>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</si>
  <si>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</si>
  <si>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</si>
  <si>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</si>
  <si>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</si>
  <si>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</si>
  <si>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</si>
  <si>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</si>
  <si>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</si>
  <si>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</si>
  <si>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</si>
  <si>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</si>
  <si>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</si>
  <si>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</si>
  <si>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</si>
  <si>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</si>
  <si>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</si>
  <si>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</si>
  <si>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</si>
  <si>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</si>
  <si>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</si>
  <si>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</si>
  <si>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</si>
  <si>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</si>
  <si>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</si>
  <si>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</si>
  <si>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</si>
  <si>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</si>
  <si>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</si>
  <si>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</si>
  <si>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</si>
  <si>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</si>
  <si>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</si>
  <si>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</si>
  <si>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</si>
  <si>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</si>
  <si>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</si>
  <si>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</si>
  <si>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</si>
  <si>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</si>
  <si>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</si>
  <si>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</si>
  <si>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</si>
  <si>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</si>
  <si>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</si>
  <si>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</si>
  <si>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</si>
  <si>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</si>
  <si>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</si>
  <si>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</si>
  <si>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</si>
  <si>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</si>
  <si>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</si>
  <si>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</si>
  <si>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</si>
  <si>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</si>
  <si>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</si>
  <si>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</si>
  <si>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</si>
  <si>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</si>
  <si>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</si>
  <si>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</si>
  <si>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</si>
  <si>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</si>
  <si>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</si>
  <si>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</si>
  <si>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</si>
  <si>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</si>
  <si>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</si>
  <si>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</si>
  <si>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</si>
  <si>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</si>
  <si>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</si>
  <si>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</si>
  <si>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</si>
  <si>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</si>
  <si>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</si>
  <si>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</si>
  <si>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</si>
  <si>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</si>
  <si>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</si>
  <si>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</si>
  <si>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</si>
  <si>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</si>
  <si>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</si>
  <si>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</si>
  <si>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</si>
  <si>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</si>
  <si>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</si>
  <si>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</si>
  <si>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</si>
  <si>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</si>
  <si>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</si>
  <si>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</si>
  <si>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</si>
  <si>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</si>
  <si>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</si>
  <si>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</si>
  <si>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</si>
  <si>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</si>
  <si>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</si>
  <si>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</si>
  <si>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</si>
  <si>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</si>
  <si>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</si>
  <si>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</si>
  <si>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</si>
  <si>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</si>
  <si>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</si>
  <si>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</si>
  <si>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</si>
  <si>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</si>
  <si>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</si>
  <si>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</si>
  <si>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</si>
  <si>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</si>
  <si>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</si>
  <si>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</si>
  <si>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</si>
  <si>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</si>
  <si>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</si>
  <si>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</si>
  <si>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</si>
  <si>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</si>
  <si>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</si>
  <si>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</si>
  <si>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</si>
  <si>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</si>
  <si>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</si>
  <si>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</si>
  <si>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</si>
  <si>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</si>
  <si>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</si>
  <si>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</si>
  <si>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</si>
  <si>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</si>
  <si>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</si>
  <si>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</si>
  <si>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</si>
  <si>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</si>
  <si>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</si>
  <si>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</si>
  <si>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</si>
  <si>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</si>
  <si>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</si>
  <si>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</si>
  <si>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</si>
  <si>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</si>
  <si>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</si>
  <si>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</si>
  <si>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</si>
  <si>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</si>
  <si>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</si>
  <si>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</si>
  <si>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</si>
  <si>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</si>
  <si>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</si>
  <si>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</si>
  <si>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</si>
  <si>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</si>
  <si>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</si>
  <si>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</si>
  <si>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</si>
  <si>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</si>
  <si>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</si>
  <si>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</si>
  <si>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</si>
  <si>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</si>
  <si>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</si>
  <si>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</si>
  <si>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</si>
  <si>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</si>
  <si>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</si>
  <si>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</si>
  <si>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</si>
  <si>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</si>
  <si>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</si>
  <si>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</si>
  <si>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</si>
  <si>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</si>
  <si>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</si>
  <si>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</si>
  <si>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</si>
  <si>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</si>
  <si>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</si>
  <si>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</si>
  <si>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</si>
  <si>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</si>
  <si>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</si>
  <si>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</si>
  <si>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</si>
  <si>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</si>
  <si>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</si>
  <si>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</si>
  <si>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</si>
  <si>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</si>
  <si>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</si>
  <si>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</si>
  <si>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</si>
  <si>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</si>
  <si>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</si>
  <si>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</si>
  <si>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</si>
  <si>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</si>
  <si>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</si>
  <si>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</si>
  <si>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</si>
  <si>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</si>
  <si>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</si>
  <si>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</si>
  <si>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</si>
  <si>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</si>
  <si>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</si>
  <si>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</si>
  <si>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</si>
  <si>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</si>
  <si>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</si>
  <si>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</si>
  <si>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</si>
  <si>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</si>
  <si>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</si>
  <si>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</si>
  <si>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</si>
  <si>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</si>
  <si>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</si>
  <si>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</si>
  <si>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</si>
  <si>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</si>
  <si>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</si>
  <si>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</si>
  <si>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</si>
  <si>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</si>
  <si>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</si>
  <si>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</si>
  <si>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</si>
  <si>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</si>
  <si>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</si>
  <si>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</si>
  <si>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</si>
  <si>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</si>
  <si>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</si>
  <si>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</si>
  <si>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</si>
  <si>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</si>
  <si>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</si>
  <si>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</si>
  <si>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</si>
  <si>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</si>
  <si>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</si>
  <si>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</si>
  <si>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</si>
  <si>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</si>
  <si>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</si>
  <si>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</si>
  <si>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</si>
  <si>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</si>
  <si>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</si>
  <si>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</si>
  <si>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</si>
  <si>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</si>
  <si>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</si>
  <si>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</si>
  <si>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</si>
  <si>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</si>
  <si>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</si>
  <si>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</si>
  <si>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</si>
  <si>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</si>
  <si>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</si>
  <si>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</si>
  <si>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</si>
  <si>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</si>
  <si>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</si>
  <si>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</si>
  <si>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</si>
  <si>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</si>
  <si>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</si>
  <si>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</si>
  <si>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</si>
  <si>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</si>
  <si>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</si>
  <si>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</si>
  <si>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</si>
  <si>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</si>
  <si>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</si>
  <si>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</si>
  <si>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</si>
  <si>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</si>
  <si>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</si>
  <si>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</si>
  <si>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</si>
  <si>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</si>
  <si>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</si>
  <si>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</si>
  <si>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</si>
  <si>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</si>
  <si>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</si>
  <si>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</si>
  <si>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</si>
  <si>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</si>
  <si>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</si>
  <si>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</si>
  <si>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</si>
  <si>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</si>
  <si>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</si>
  <si>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</si>
  <si>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</si>
  <si>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</si>
  <si>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</si>
  <si>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</si>
  <si>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</si>
  <si>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</si>
  <si>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</si>
  <si>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</si>
  <si>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</si>
  <si>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</si>
  <si>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</si>
  <si>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</si>
  <si>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</si>
  <si>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</si>
  <si>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</si>
  <si>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</si>
  <si>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</si>
  <si>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</si>
  <si>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</si>
  <si>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</si>
  <si>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</si>
  <si>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</si>
  <si>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</si>
  <si>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</si>
  <si>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</si>
  <si>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</si>
  <si>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</si>
  <si>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</si>
  <si>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</si>
  <si>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</si>
  <si>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</si>
  <si>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</si>
  <si>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</si>
  <si>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</si>
  <si>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</si>
  <si>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</si>
  <si>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</si>
  <si>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</si>
  <si>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</si>
  <si>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</si>
  <si>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</si>
  <si>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</si>
  <si>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</si>
  <si>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</si>
  <si>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</si>
  <si>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</si>
  <si>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</si>
  <si>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</si>
  <si>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</si>
  <si>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</si>
  <si>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</si>
  <si>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</si>
  <si>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</si>
  <si>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</si>
  <si>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</si>
  <si>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</si>
  <si>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</si>
  <si>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</si>
  <si>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</si>
  <si>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</si>
  <si>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</si>
  <si>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</si>
  <si>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</si>
  <si>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</si>
  <si>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</si>
  <si>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</si>
  <si>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</si>
  <si>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</si>
  <si>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</si>
  <si>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</si>
  <si>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</si>
  <si>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</si>
  <si>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</si>
  <si>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</si>
  <si>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</si>
  <si>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</si>
  <si>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</si>
  <si>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</si>
  <si>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</si>
  <si>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</si>
  <si>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</si>
  <si>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</si>
  <si>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</si>
  <si>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</si>
  <si>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</si>
  <si>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</si>
  <si>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</si>
  <si>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</si>
  <si>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</si>
  <si>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</si>
  <si>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</si>
  <si>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</si>
  <si>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</si>
  <si>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</si>
  <si>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</si>
  <si>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</si>
  <si>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</si>
  <si>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</si>
  <si>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</si>
  <si>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</si>
  <si>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</si>
  <si>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</si>
  <si>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</si>
  <si>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</si>
  <si>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</si>
  <si>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</si>
  <si>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</si>
  <si>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</si>
  <si>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</si>
  <si>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</si>
  <si>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</si>
  <si>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</si>
  <si>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</si>
  <si>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</si>
  <si>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</si>
  <si>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</si>
  <si>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</si>
  <si>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</si>
  <si>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</si>
  <si>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</si>
  <si>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</si>
  <si>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</si>
  <si>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</si>
  <si>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</si>
  <si>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</si>
  <si>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</si>
  <si>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</si>
  <si>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</si>
  <si>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</si>
  <si>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</si>
  <si>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</si>
  <si>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</si>
  <si>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</si>
  <si>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</si>
  <si>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</si>
  <si>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</si>
  <si>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</si>
  <si>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</si>
  <si>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</si>
  <si>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</si>
  <si>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</si>
  <si>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</si>
  <si>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</si>
  <si>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</si>
  <si>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</si>
  <si>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</si>
  <si>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</si>
  <si>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</si>
  <si>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</si>
  <si>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</si>
  <si>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</si>
  <si>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</si>
  <si>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</si>
  <si>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</si>
  <si>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</si>
  <si>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</si>
  <si>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</si>
  <si>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</si>
  <si>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</si>
  <si>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</si>
  <si>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</si>
  <si>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</si>
  <si>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</si>
  <si>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</si>
  <si>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</si>
  <si>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</si>
  <si>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</si>
  <si>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</si>
  <si>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</si>
  <si>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</si>
  <si>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</si>
  <si>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</si>
  <si>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</si>
  <si>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</si>
  <si>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</si>
  <si>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</si>
  <si>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</si>
  <si>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</si>
  <si>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</si>
  <si>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</si>
  <si>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</si>
  <si>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</si>
  <si>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</si>
  <si>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</si>
  <si>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</si>
  <si>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</si>
  <si>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</si>
  <si>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</si>
  <si>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</si>
  <si>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</si>
  <si>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</si>
  <si>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</si>
  <si>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</si>
  <si>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</si>
  <si>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</si>
  <si>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</si>
  <si>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</si>
  <si>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</si>
  <si>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</si>
  <si>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</si>
  <si>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</si>
  <si>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</si>
  <si>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</si>
  <si>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</si>
  <si>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</si>
  <si>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</si>
  <si>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</si>
  <si>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</si>
  <si>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</si>
  <si>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</si>
  <si>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</si>
  <si>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</si>
  <si>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</si>
  <si>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</si>
  <si>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</si>
  <si>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</si>
  <si>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</si>
  <si>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</si>
  <si>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</si>
  <si>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</si>
  <si>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</si>
  <si>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</si>
  <si>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</si>
  <si>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</si>
  <si>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</si>
  <si>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</si>
  <si>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</si>
  <si>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</si>
  <si>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</si>
  <si>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</si>
  <si>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</si>
  <si>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</si>
  <si>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</si>
  <si>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</si>
  <si>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</si>
  <si>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</si>
  <si>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</si>
  <si>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</si>
  <si>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</si>
  <si>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</si>
  <si>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</si>
  <si>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</si>
  <si>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</si>
  <si>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</si>
  <si>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</si>
  <si>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</si>
  <si>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</si>
  <si>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</si>
  <si>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</si>
  <si>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</si>
  <si>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</si>
  <si>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</si>
  <si>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</si>
  <si>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</si>
  <si>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</si>
  <si>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</si>
  <si>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</si>
  <si>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</si>
  <si>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</si>
  <si>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</si>
  <si>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</si>
  <si>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</si>
  <si>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</si>
  <si>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</si>
  <si>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</si>
  <si>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</si>
  <si>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</si>
  <si>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</si>
  <si>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</si>
  <si>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</si>
  <si>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</si>
  <si>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</si>
  <si>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</si>
  <si>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</si>
  <si>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</si>
  <si>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</si>
  <si>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</si>
  <si>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</si>
  <si>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</si>
  <si>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</si>
  <si>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</si>
  <si>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</si>
  <si>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</si>
  <si>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</si>
  <si>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</si>
  <si>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</si>
  <si>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</si>
  <si>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</si>
  <si>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</si>
  <si>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</si>
  <si>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</si>
  <si>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</si>
  <si>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</si>
  <si>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</si>
  <si>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</si>
  <si>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</si>
  <si>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</si>
  <si>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</si>
  <si>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</si>
  <si>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</si>
  <si>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</si>
  <si>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</si>
  <si>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</si>
  <si>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</si>
  <si>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</si>
  <si>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</si>
  <si>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</si>
  <si>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</si>
  <si>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</si>
  <si>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</si>
  <si>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</si>
  <si>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</si>
  <si>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</si>
  <si>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</si>
  <si>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</si>
  <si>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</si>
  <si>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</si>
  <si>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</si>
  <si>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</si>
  <si>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</si>
  <si>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</si>
  <si>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</si>
  <si>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</si>
  <si>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</si>
  <si>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</si>
  <si>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</si>
  <si>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</si>
  <si>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</si>
  <si>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</si>
  <si>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</si>
  <si>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</si>
  <si>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</si>
  <si>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</si>
  <si>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</si>
  <si>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</si>
  <si>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</si>
  <si>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</si>
  <si>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</si>
  <si>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</si>
  <si>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</si>
  <si>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</si>
  <si>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</si>
  <si>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</si>
  <si>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</si>
  <si>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</si>
  <si>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</si>
  <si>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</si>
  <si>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</si>
  <si>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</si>
  <si>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</si>
  <si>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</si>
  <si>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</si>
  <si>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</si>
  <si>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</si>
  <si>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</si>
  <si>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</si>
  <si>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</si>
  <si>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</si>
  <si>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</si>
  <si>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</si>
  <si>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</si>
  <si>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</si>
  <si>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</si>
  <si>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</si>
  <si>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</si>
  <si>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</si>
  <si>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</si>
  <si>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</si>
  <si>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</si>
  <si>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</si>
  <si>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</si>
  <si>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</si>
  <si>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</si>
  <si>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</si>
  <si>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</si>
  <si>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</si>
  <si>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</si>
  <si>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</si>
  <si>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</si>
  <si>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</si>
  <si>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</si>
  <si>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</si>
  <si>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</si>
  <si>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</si>
  <si>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</si>
  <si>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</si>
  <si>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</si>
  <si>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</si>
  <si>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</si>
  <si>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</si>
  <si>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</si>
  <si>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</si>
  <si>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</si>
  <si>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</si>
  <si>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</si>
  <si>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</si>
  <si>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</si>
  <si>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</si>
  <si>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</si>
  <si>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</si>
  <si>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</si>
  <si>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</si>
  <si>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</si>
  <si>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</si>
  <si>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</si>
  <si>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</si>
  <si>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</si>
  <si>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</si>
  <si>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</si>
  <si>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</si>
  <si>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</si>
  <si>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</si>
  <si>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</si>
  <si>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</si>
  <si>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</si>
  <si>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</si>
  <si>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</si>
  <si>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</si>
  <si>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</si>
  <si>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</si>
  <si>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</si>
  <si>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</si>
  <si>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</si>
  <si>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</si>
  <si>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</si>
  <si>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</si>
  <si>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</si>
  <si>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</si>
  <si>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</si>
  <si>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</si>
  <si>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</si>
  <si>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</si>
  <si>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</si>
  <si>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</si>
  <si>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</si>
  <si>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</si>
  <si>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</si>
  <si>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</si>
  <si>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</si>
  <si>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</si>
  <si>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</si>
  <si>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</si>
  <si>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</si>
  <si>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</si>
  <si>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</si>
  <si>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</si>
  <si>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</si>
  <si>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</si>
  <si>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</si>
  <si>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</si>
  <si>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</si>
  <si>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</si>
  <si>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</si>
  <si>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</si>
  <si>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</si>
  <si>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</si>
  <si>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</si>
  <si>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</si>
  <si>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</si>
  <si>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</si>
  <si>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</si>
  <si>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</si>
  <si>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</si>
  <si>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</si>
  <si>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</si>
  <si>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</si>
  <si>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</si>
  <si>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</si>
  <si>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</si>
  <si>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</si>
  <si>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</si>
  <si>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</si>
  <si>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</si>
  <si>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</si>
  <si>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</si>
  <si>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</si>
  <si>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</si>
  <si>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</si>
  <si>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</si>
  <si>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</si>
  <si>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</si>
  <si>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</si>
  <si>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</si>
  <si>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</si>
  <si>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</si>
  <si>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</si>
  <si>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</si>
  <si>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</si>
  <si>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</si>
  <si>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</si>
  <si>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</si>
  <si>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</si>
  <si>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</si>
  <si>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</si>
  <si>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</si>
  <si>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</si>
  <si>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</si>
  <si>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</si>
  <si>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</si>
  <si>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</si>
  <si>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</si>
  <si>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</si>
  <si>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</si>
  <si>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</si>
  <si>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</si>
  <si>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</si>
  <si>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</si>
  <si>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</si>
  <si>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</si>
  <si>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</si>
  <si>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</si>
  <si>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</si>
  <si>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</si>
  <si>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</si>
  <si>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</si>
  <si>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</si>
  <si>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</si>
  <si>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</si>
  <si>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</si>
  <si>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</si>
  <si>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</si>
  <si>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</si>
  <si>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</si>
  <si>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</si>
  <si>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</si>
  <si>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</si>
  <si>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</si>
  <si>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</si>
  <si>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</si>
  <si>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</si>
  <si>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</si>
  <si>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</si>
  <si>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</si>
  <si>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</si>
  <si>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</si>
  <si>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</si>
  <si>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</si>
  <si>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</si>
  <si>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</si>
  <si>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</si>
  <si>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</si>
  <si>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</si>
  <si>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</si>
  <si>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</si>
  <si>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</si>
  <si>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</si>
  <si>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</si>
  <si>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</si>
  <si>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</si>
  <si>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</si>
  <si>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</si>
  <si>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</si>
  <si>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</si>
  <si>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</si>
  <si>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</si>
  <si>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</si>
  <si>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</si>
  <si>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</si>
  <si>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</si>
  <si>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</si>
  <si>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</si>
  <si>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</si>
  <si>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</si>
  <si>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</si>
  <si>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</si>
  <si>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</si>
  <si>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</si>
  <si>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</si>
  <si>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</si>
  <si>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</si>
  <si>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</si>
  <si>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</si>
  <si>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</si>
  <si>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</si>
  <si>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</si>
  <si>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</si>
  <si>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</si>
  <si>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</si>
  <si>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</si>
  <si>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</si>
  <si>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</si>
  <si>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</si>
  <si>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</si>
  <si>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</si>
  <si>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</si>
  <si>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</si>
  <si>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</si>
  <si>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</si>
  <si>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</si>
  <si>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</si>
  <si>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</si>
  <si>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</si>
  <si>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</si>
  <si>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</si>
  <si>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</si>
  <si>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</si>
  <si>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</si>
  <si>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</si>
  <si>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</si>
  <si>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</si>
  <si>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</si>
  <si>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</si>
  <si>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</si>
  <si>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</si>
  <si>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</si>
  <si>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</si>
  <si>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</si>
  <si>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</si>
  <si>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</si>
  <si>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</si>
  <si>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</si>
  <si>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</si>
  <si>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</si>
  <si>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</si>
  <si>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</si>
  <si>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</si>
  <si>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</si>
  <si>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</si>
  <si>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</si>
  <si>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</si>
  <si>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</si>
  <si>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</si>
  <si>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</si>
  <si>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</si>
  <si>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</si>
  <si>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</si>
  <si>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</si>
  <si>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</si>
  <si>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</si>
  <si>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</si>
  <si>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</si>
  <si>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</si>
  <si>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</si>
  <si>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</si>
  <si>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</si>
  <si>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</si>
  <si>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</si>
  <si>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</si>
  <si>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</si>
  <si>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</si>
  <si>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</si>
  <si>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</si>
  <si>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</si>
  <si>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</si>
  <si>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</si>
  <si>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</si>
  <si>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</si>
  <si>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</si>
  <si>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</si>
  <si>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</si>
  <si>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</si>
  <si>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</si>
  <si>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</si>
  <si>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</si>
  <si>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</si>
  <si>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</si>
  <si>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</si>
  <si>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</si>
  <si>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</si>
  <si>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</si>
  <si>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</si>
  <si>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</si>
  <si>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</si>
  <si>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</si>
  <si>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</si>
  <si>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</si>
  <si>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</si>
  <si>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</si>
  <si>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</si>
  <si>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</si>
  <si>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</si>
  <si>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</si>
  <si>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</si>
  <si>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</si>
  <si>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</si>
  <si>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</si>
  <si>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</si>
  <si>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</si>
  <si>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</si>
  <si>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</si>
  <si>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</si>
  <si>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</si>
  <si>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</si>
  <si>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</si>
  <si>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</si>
  <si>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</si>
  <si>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</si>
  <si>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</si>
  <si>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</si>
  <si>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</si>
  <si>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</si>
  <si>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</si>
  <si>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</si>
  <si>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</si>
  <si>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</si>
  <si>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</si>
  <si>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</si>
  <si>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</si>
  <si>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</si>
  <si>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</si>
  <si>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</si>
  <si>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</si>
  <si>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</si>
  <si>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</si>
  <si>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</si>
  <si>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</si>
  <si>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</si>
  <si>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</si>
  <si>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</si>
  <si>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</si>
  <si>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</si>
  <si>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</si>
  <si>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</si>
  <si>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</si>
  <si>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</si>
  <si>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</si>
  <si>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</si>
  <si>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</si>
  <si>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</si>
  <si>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</si>
  <si>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</si>
  <si>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</si>
  <si>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</si>
  <si>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</si>
  <si>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</si>
  <si>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</si>
  <si>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</si>
  <si>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</si>
  <si>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</si>
  <si>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</si>
  <si>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</si>
  <si>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</si>
  <si>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</si>
  <si>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</si>
  <si>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</si>
  <si>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</si>
  <si>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</si>
  <si>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</si>
  <si>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</si>
  <si>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</si>
  <si>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</si>
  <si>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</si>
  <si>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</si>
  <si>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</si>
  <si>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</si>
  <si>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</si>
  <si>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</si>
  <si>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</si>
  <si>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</si>
  <si>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</si>
  <si>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</si>
  <si>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</si>
  <si>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</si>
  <si>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</si>
  <si>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</si>
  <si>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</si>
  <si>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</si>
  <si>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</si>
  <si>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</si>
  <si>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</si>
  <si>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</si>
  <si>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</si>
  <si>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</si>
  <si>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</si>
  <si>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</si>
  <si>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</si>
  <si>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</si>
  <si>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</si>
  <si>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</si>
  <si>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</si>
  <si>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</si>
  <si>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</si>
  <si>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</si>
  <si>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</si>
  <si>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</si>
  <si>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</si>
  <si>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</si>
  <si>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</si>
  <si>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</si>
  <si>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</si>
  <si>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</si>
  <si>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</si>
  <si>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</si>
  <si>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</si>
  <si>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</si>
  <si>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</si>
  <si>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</si>
  <si>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</si>
  <si>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</si>
  <si>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</si>
  <si>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</si>
  <si>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</si>
  <si>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</si>
  <si>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</si>
  <si>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</si>
  <si>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</si>
  <si>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</si>
  <si>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</si>
  <si>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</si>
  <si>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</si>
  <si>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</si>
  <si>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</si>
  <si>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</si>
  <si>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</si>
  <si>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</si>
  <si>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</si>
  <si>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</si>
  <si>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</si>
  <si>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</si>
  <si>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</si>
  <si>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</si>
  <si>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</si>
  <si>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</si>
  <si>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</si>
  <si>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</si>
  <si>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</si>
  <si>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</si>
  <si>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</si>
  <si>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</si>
  <si>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</si>
  <si>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</si>
  <si>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</si>
  <si>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</si>
  <si>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</si>
  <si>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</si>
  <si>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</si>
  <si>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</si>
  <si>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</si>
  <si>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</si>
  <si>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</si>
  <si>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</si>
  <si>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</si>
  <si>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</si>
  <si>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</si>
  <si>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</si>
  <si>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</si>
  <si>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</si>
  <si>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</si>
  <si>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</si>
  <si>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</si>
  <si>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</si>
  <si>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</si>
  <si>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</si>
  <si>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</si>
  <si>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</si>
  <si>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</si>
  <si>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</si>
  <si>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</si>
  <si>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</si>
  <si>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</si>
  <si>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</si>
  <si>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</si>
  <si>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</si>
  <si>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</si>
  <si>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</si>
  <si>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</si>
  <si>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</si>
  <si>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</si>
  <si>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</si>
  <si>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</si>
  <si>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</si>
  <si>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</si>
  <si>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</si>
  <si>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</si>
  <si>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</si>
  <si>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</si>
  <si>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</si>
  <si>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</si>
  <si>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</si>
  <si>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</si>
  <si>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</si>
  <si>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</si>
  <si>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</si>
  <si>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</si>
  <si>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</si>
  <si>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</si>
  <si>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</si>
  <si>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</si>
  <si>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</si>
  <si>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</si>
  <si>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</si>
  <si>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</si>
  <si>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</si>
  <si>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</si>
  <si>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</si>
  <si>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</si>
  <si>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</si>
  <si>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</si>
  <si>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</si>
  <si>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</si>
  <si>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</si>
  <si>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</si>
  <si>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</si>
  <si>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</si>
  <si>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</si>
  <si>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</si>
  <si>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</si>
  <si>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</si>
  <si>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</si>
  <si>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</si>
  <si>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</si>
  <si>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</si>
  <si>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</si>
  <si>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</si>
  <si>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</si>
  <si>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</si>
  <si>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</si>
  <si>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</si>
  <si>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</si>
  <si>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</si>
  <si>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</si>
  <si>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</si>
  <si>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</si>
  <si>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</si>
  <si>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</si>
  <si>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</si>
  <si>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</si>
  <si>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</si>
  <si>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</si>
  <si>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</si>
  <si>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</si>
  <si>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</si>
  <si>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</si>
  <si>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</si>
  <si>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</si>
  <si>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</si>
  <si>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</si>
  <si>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</si>
  <si>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</si>
  <si>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</si>
  <si>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</si>
  <si>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</si>
  <si>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</si>
  <si>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</si>
  <si>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</si>
  <si>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</si>
  <si>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</si>
  <si>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</si>
  <si>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</si>
  <si>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</si>
  <si>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</si>
  <si>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</si>
  <si>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</si>
  <si>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</si>
  <si>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</si>
  <si>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</si>
  <si>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</si>
  <si>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</si>
  <si>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</si>
  <si>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</si>
  <si>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</si>
  <si>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</si>
  <si>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</si>
  <si>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</si>
  <si>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</si>
  <si>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</si>
  <si>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</si>
  <si>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</si>
  <si>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</si>
  <si>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</si>
  <si>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</si>
  <si>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</si>
  <si>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</si>
  <si>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</si>
  <si>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</si>
  <si>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</si>
  <si>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</si>
  <si>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</si>
  <si>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</si>
  <si>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</si>
  <si>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</si>
  <si>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</si>
  <si>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</si>
  <si>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</si>
  <si>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</si>
  <si>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</si>
  <si>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</si>
  <si>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</si>
  <si>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</si>
  <si>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</si>
  <si>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</si>
  <si>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</si>
  <si>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</si>
  <si>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</si>
  <si>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</si>
  <si>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</si>
  <si>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</si>
  <si>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</si>
  <si>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</si>
  <si>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</si>
  <si>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</si>
  <si>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</si>
  <si>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</si>
  <si>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</si>
  <si>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</si>
  <si>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</si>
  <si>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</si>
  <si>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</si>
  <si>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</si>
  <si>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</si>
  <si>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</si>
  <si>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</si>
  <si>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</si>
  <si>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</si>
  <si>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</si>
  <si>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</si>
  <si>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</si>
  <si>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</si>
  <si>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</si>
  <si>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</si>
  <si>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</si>
  <si>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</si>
  <si>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</si>
  <si>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</si>
  <si>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</si>
  <si>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</si>
  <si>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</si>
  <si>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</si>
  <si>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</si>
  <si>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</si>
  <si>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</si>
  <si>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</si>
  <si>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</si>
  <si>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</si>
  <si>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</si>
  <si>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</si>
  <si>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</si>
  <si>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</si>
  <si>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</si>
  <si>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</si>
  <si>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</si>
  <si>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</si>
  <si>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</si>
  <si>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</si>
  <si>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</si>
  <si>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</si>
  <si>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</si>
  <si>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</si>
  <si>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</si>
  <si>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</si>
  <si>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</si>
  <si>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</si>
  <si>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</si>
  <si>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</si>
  <si>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</si>
  <si>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</si>
  <si>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</si>
  <si>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</si>
  <si>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</si>
  <si>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</si>
  <si>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</si>
  <si>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</si>
  <si>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</si>
  <si>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</si>
  <si>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</si>
  <si>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</si>
  <si>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</si>
  <si>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</si>
  <si>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</si>
  <si>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</si>
  <si>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</si>
  <si>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</si>
  <si>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</si>
  <si>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</si>
  <si>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</si>
  <si>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</si>
  <si>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</si>
  <si>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</si>
  <si>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</si>
  <si>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</si>
  <si>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</si>
  <si>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</si>
  <si>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</si>
  <si>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</si>
  <si>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</si>
  <si>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</si>
  <si>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</si>
  <si>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</si>
  <si>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</si>
  <si>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</si>
  <si>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</si>
  <si>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</si>
  <si>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</si>
  <si>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</si>
  <si>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</si>
  <si>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</si>
  <si>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</si>
  <si>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</si>
  <si>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</si>
  <si>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</si>
  <si>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</si>
  <si>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</si>
  <si>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</si>
  <si>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</si>
  <si>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</si>
  <si>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</si>
  <si>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</si>
  <si>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</si>
  <si>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</si>
  <si>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</si>
  <si>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</si>
  <si>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</si>
  <si>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</si>
  <si>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</si>
  <si>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</si>
  <si>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</si>
  <si>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</si>
  <si>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</si>
  <si>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</si>
  <si>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</si>
  <si>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</si>
  <si>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</si>
  <si>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</si>
  <si>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</si>
  <si>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</si>
  <si>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</si>
  <si>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</si>
  <si>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</si>
  <si>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</si>
  <si>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</si>
  <si>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</si>
  <si>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</si>
  <si>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</si>
  <si>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</si>
  <si>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</si>
  <si>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</si>
  <si>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</si>
  <si>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</si>
  <si>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</si>
  <si>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</si>
  <si>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</si>
  <si>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</si>
  <si>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</si>
  <si>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</si>
  <si>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</si>
  <si>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</si>
  <si>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</si>
  <si>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</si>
  <si>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</si>
  <si>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</si>
  <si>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</si>
  <si>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</si>
  <si>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</si>
  <si>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</si>
  <si>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</si>
  <si>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</si>
  <si>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</si>
  <si>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</si>
  <si>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</si>
  <si>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</si>
  <si>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</si>
  <si>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</si>
  <si>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</si>
  <si>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</si>
  <si>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</si>
  <si>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</si>
  <si>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</si>
  <si>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</si>
  <si>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</si>
  <si>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</si>
  <si>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</si>
  <si>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</si>
  <si>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</si>
  <si>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</si>
  <si>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</si>
  <si>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</si>
  <si>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</si>
  <si>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</si>
  <si>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</si>
  <si>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</si>
  <si>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</si>
  <si>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</si>
  <si>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</si>
  <si>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</si>
  <si>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</si>
  <si>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</si>
  <si>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</si>
  <si>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</si>
  <si>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</si>
  <si>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</si>
  <si>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</si>
  <si>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</si>
  <si>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</si>
  <si>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</si>
  <si>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</si>
  <si>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</si>
  <si>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</si>
  <si>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</si>
  <si>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</si>
  <si>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</si>
  <si>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</si>
  <si>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</si>
  <si>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</si>
  <si>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</si>
  <si>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</si>
  <si>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</si>
  <si>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</si>
  <si>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</si>
  <si>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</si>
  <si>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</si>
  <si>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</si>
  <si>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</si>
  <si>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</si>
  <si>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</si>
  <si>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</si>
  <si>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</si>
  <si>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</si>
  <si>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</si>
  <si>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</si>
  <si>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</si>
  <si>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</si>
  <si>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</si>
  <si>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</si>
  <si>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</si>
  <si>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</si>
  <si>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</si>
  <si>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</si>
  <si>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</si>
  <si>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</si>
  <si>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</si>
  <si>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</si>
  <si>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</si>
  <si>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</si>
  <si>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</si>
  <si>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</si>
  <si>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</si>
  <si>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</si>
  <si>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</si>
  <si>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</si>
  <si>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</si>
  <si>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</si>
  <si>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</si>
  <si>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</si>
  <si>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</si>
  <si>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</si>
  <si>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</si>
  <si>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</si>
  <si>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</si>
  <si>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</si>
  <si>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</si>
  <si>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</si>
  <si>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</si>
  <si>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</si>
  <si>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</si>
  <si>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</si>
  <si>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</si>
  <si>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</si>
  <si>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</si>
  <si>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</si>
  <si>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</si>
  <si>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</si>
  <si>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</si>
  <si>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</si>
  <si>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</si>
  <si>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</si>
  <si>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</si>
  <si>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</si>
  <si>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</si>
  <si>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</si>
  <si>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</si>
  <si>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</si>
  <si>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</si>
  <si>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</si>
  <si>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</si>
  <si>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</si>
  <si>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</si>
  <si>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</si>
  <si>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</si>
  <si>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</si>
  <si>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</si>
  <si>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</si>
  <si>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</si>
  <si>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</si>
  <si>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</si>
  <si>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</si>
  <si>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</si>
  <si>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</si>
  <si>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</si>
  <si>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</si>
  <si>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</si>
  <si>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</si>
  <si>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</si>
  <si>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</si>
  <si>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</si>
  <si>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</si>
  <si>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</si>
  <si>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</si>
  <si>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</si>
  <si>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</si>
  <si>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</si>
  <si>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</si>
  <si>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</si>
  <si>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</si>
  <si>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</si>
  <si>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</si>
  <si>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</si>
  <si>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</si>
  <si>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</si>
  <si>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</si>
  <si>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</si>
  <si>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</si>
  <si>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</si>
  <si>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</si>
  <si>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</si>
  <si>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</si>
  <si>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</si>
  <si>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</si>
  <si>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</si>
  <si>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</si>
  <si>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</si>
  <si>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</si>
  <si>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</si>
  <si>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</si>
  <si>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</si>
  <si>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</si>
  <si>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</si>
  <si>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</si>
  <si>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</si>
  <si>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</si>
  <si>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</si>
  <si>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</si>
  <si>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</si>
  <si>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</si>
  <si>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</si>
  <si>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</si>
  <si>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</si>
  <si>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</si>
  <si>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</si>
  <si>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</si>
  <si>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</si>
  <si>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</si>
  <si>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</si>
  <si>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</si>
  <si>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</si>
  <si>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</si>
  <si>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</si>
  <si>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</si>
  <si>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</si>
  <si>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</si>
  <si>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</si>
  <si>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</si>
  <si>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</si>
  <si>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</si>
  <si>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</si>
  <si>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</si>
  <si>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</si>
  <si>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</si>
  <si>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</si>
  <si>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</si>
  <si>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</si>
  <si>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</si>
  <si>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</si>
  <si>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</si>
  <si>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</si>
  <si>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</si>
  <si>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</si>
  <si>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</si>
  <si>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</si>
  <si>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</si>
  <si>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</si>
  <si>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</si>
  <si>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</si>
  <si>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</si>
  <si>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</si>
  <si>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</si>
  <si>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</si>
  <si>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</si>
  <si>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</si>
  <si>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</si>
  <si>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</si>
  <si>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</si>
  <si>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</si>
  <si>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</si>
  <si>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</si>
  <si>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</si>
  <si>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</si>
  <si>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</si>
  <si>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</si>
  <si>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</si>
  <si>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</si>
  <si>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</si>
  <si>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</si>
  <si>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</si>
  <si>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</si>
  <si>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</si>
  <si>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</si>
  <si>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</si>
  <si>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</si>
  <si>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</si>
  <si>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</si>
  <si>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</si>
  <si>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</si>
  <si>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</si>
  <si>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</si>
  <si>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</si>
  <si>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</si>
  <si>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</si>
  <si>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</si>
  <si>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</si>
  <si>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</si>
  <si>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</si>
  <si>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</si>
  <si>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</si>
  <si>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</si>
  <si>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</si>
  <si>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</si>
  <si>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</si>
  <si>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</si>
  <si>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</si>
  <si>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</si>
  <si>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</si>
  <si>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</si>
  <si>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</si>
  <si>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</si>
  <si>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</si>
  <si>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</si>
  <si>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</si>
  <si>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</si>
  <si>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</si>
  <si>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</si>
  <si>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</si>
  <si>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</si>
  <si>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</si>
  <si>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</si>
  <si>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</si>
  <si>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</si>
  <si>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</si>
  <si>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</si>
  <si>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</si>
  <si>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</si>
  <si>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</si>
  <si>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</si>
  <si>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</si>
  <si>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</si>
  <si>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</si>
  <si>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</si>
  <si>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</si>
  <si>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</si>
  <si>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</si>
  <si>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</si>
  <si>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</si>
  <si>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</si>
  <si>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</si>
  <si>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</si>
  <si>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</si>
  <si>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</si>
  <si>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</si>
  <si>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</si>
  <si>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</si>
  <si>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</si>
  <si>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</si>
  <si>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</si>
  <si>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</si>
  <si>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</si>
  <si>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</si>
  <si>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</si>
  <si>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</si>
  <si>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</si>
  <si>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</si>
  <si>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</si>
  <si>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</si>
  <si>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</si>
  <si>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</si>
  <si>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</si>
  <si>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</si>
  <si>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</si>
  <si>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</si>
  <si>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</si>
  <si>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</si>
  <si>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</si>
  <si>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</si>
  <si>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</si>
  <si>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</si>
  <si>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</si>
  <si>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</si>
  <si>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</si>
  <si>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</si>
  <si>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</si>
  <si>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</si>
  <si>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</si>
  <si>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</si>
  <si>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</si>
  <si>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</si>
  <si>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</si>
  <si>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</si>
  <si>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</si>
  <si>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</si>
  <si>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</si>
  <si>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</si>
  <si>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</si>
  <si>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</si>
  <si>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</si>
  <si>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</si>
  <si>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</si>
  <si>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</si>
  <si>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</si>
  <si>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</si>
  <si>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</si>
  <si>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</si>
  <si>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</si>
  <si>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</si>
  <si>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</si>
  <si>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</si>
  <si>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</si>
  <si>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</si>
  <si>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</si>
  <si>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</si>
  <si>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</si>
  <si>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</si>
  <si>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</si>
  <si>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</si>
  <si>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</si>
  <si>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</si>
  <si>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</si>
  <si>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</si>
  <si>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</si>
  <si>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</si>
  <si>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</si>
  <si>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</si>
  <si>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</si>
  <si>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</si>
  <si>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</si>
  <si>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</si>
  <si>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</si>
  <si>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</si>
  <si>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</si>
  <si>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</si>
  <si>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</si>
  <si>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</si>
  <si>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</si>
  <si>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</si>
  <si>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</si>
  <si>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</si>
  <si>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</si>
  <si>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</si>
  <si>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</si>
  <si>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</si>
  <si>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</si>
  <si>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</si>
  <si>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</si>
  <si>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</si>
  <si>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</si>
  <si>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</si>
  <si>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</si>
  <si>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</si>
  <si>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</si>
  <si>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</si>
  <si>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</si>
  <si>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</si>
  <si>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</si>
  <si>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</si>
  <si>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</si>
  <si>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</si>
  <si>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</si>
  <si>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</si>
  <si>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</si>
  <si>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</si>
  <si>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</si>
  <si>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</si>
  <si>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</si>
  <si>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</si>
  <si>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</si>
  <si>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</si>
  <si>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</si>
  <si>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</si>
  <si>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</si>
  <si>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</si>
  <si>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</si>
  <si>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</si>
  <si>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</si>
  <si>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</si>
  <si>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</si>
  <si>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</si>
  <si>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</si>
  <si>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</si>
  <si>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</si>
  <si>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</si>
  <si>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</si>
  <si>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</si>
  <si>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</si>
  <si>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</si>
  <si>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</si>
  <si>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</si>
  <si>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</si>
  <si>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</si>
  <si>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</si>
  <si>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</si>
  <si>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</si>
  <si>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</si>
  <si>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</si>
  <si>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</si>
  <si>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</si>
  <si>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</si>
  <si>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</si>
  <si>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</si>
  <si>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</si>
  <si>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</si>
  <si>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</si>
  <si>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</si>
  <si>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</si>
  <si>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</si>
  <si>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</si>
  <si>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</si>
  <si>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</si>
  <si>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</si>
  <si>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</si>
  <si>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</si>
  <si>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</si>
  <si>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</si>
  <si>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</si>
  <si>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</si>
  <si>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</si>
  <si>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</si>
  <si>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</si>
  <si>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</si>
  <si>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</si>
  <si>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</si>
  <si>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</si>
  <si>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</si>
  <si>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</si>
  <si>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</si>
  <si>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</si>
  <si>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</si>
  <si>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</si>
  <si>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</si>
  <si>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</si>
  <si>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</si>
  <si>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</si>
  <si>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</si>
  <si>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</si>
  <si>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</si>
  <si>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</si>
  <si>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</si>
  <si>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</si>
  <si>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</si>
  <si>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</si>
  <si>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</si>
  <si>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</si>
  <si>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</si>
  <si>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</si>
  <si>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</si>
  <si>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</si>
  <si>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</si>
  <si>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</si>
  <si>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</si>
  <si>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</si>
  <si>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</si>
  <si>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</si>
  <si>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</si>
  <si>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</si>
  <si>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</si>
  <si>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</si>
  <si>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</si>
  <si>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</si>
  <si>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</si>
  <si>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</si>
  <si>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</si>
  <si>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</si>
  <si>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</si>
  <si>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</si>
  <si>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</si>
  <si>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</si>
  <si>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</si>
  <si>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</si>
  <si>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</si>
  <si>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</si>
  <si>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</si>
  <si>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</si>
  <si>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</si>
  <si>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</si>
  <si>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</si>
  <si>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</si>
  <si>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</si>
  <si>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</si>
  <si>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</si>
  <si>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</si>
  <si>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</si>
  <si>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</si>
  <si>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</si>
  <si>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</si>
  <si>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</si>
  <si>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</si>
  <si>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</si>
  <si>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</si>
  <si>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</si>
  <si>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</si>
  <si>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</si>
  <si>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</si>
  <si>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</si>
  <si>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</si>
  <si>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</si>
  <si>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</si>
  <si>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</si>
  <si>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</si>
  <si>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</si>
  <si>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</si>
  <si>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</si>
  <si>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</si>
  <si>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</si>
  <si>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</si>
  <si>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</si>
  <si>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</si>
  <si>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</si>
  <si>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</si>
  <si>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</si>
  <si>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</si>
  <si>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</si>
  <si>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</si>
  <si>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</si>
  <si>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</si>
  <si>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</si>
  <si>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</si>
  <si>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</si>
  <si>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</si>
  <si>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</si>
  <si>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</si>
  <si>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</si>
  <si>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</si>
  <si>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</si>
  <si>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</si>
  <si>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</si>
  <si>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</si>
  <si>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</si>
  <si>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</si>
  <si>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</si>
  <si>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</si>
  <si>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</si>
  <si>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</si>
  <si>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</si>
  <si>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</si>
  <si>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</si>
  <si>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</si>
  <si>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</si>
  <si>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</si>
  <si>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</si>
  <si>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</si>
  <si>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</si>
  <si>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</si>
  <si>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</si>
  <si>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</si>
  <si>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</si>
  <si>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</si>
  <si>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</si>
  <si>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</si>
  <si>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</si>
  <si>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</si>
  <si>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</si>
  <si>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</si>
  <si>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</si>
  <si>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</si>
  <si>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</si>
  <si>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</si>
  <si>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</si>
  <si>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</si>
  <si>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</si>
  <si>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</si>
  <si>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</si>
  <si>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</si>
  <si>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</si>
  <si>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</si>
  <si>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</si>
  <si>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</si>
  <si>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</si>
  <si>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</si>
  <si>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</si>
  <si>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</si>
  <si>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</si>
  <si>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</si>
  <si>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</si>
  <si>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</si>
  <si>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</si>
  <si>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</si>
  <si>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</si>
  <si>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</si>
  <si>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</si>
  <si>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</si>
  <si>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</si>
  <si>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</si>
  <si>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</si>
  <si>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</si>
  <si>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</si>
  <si>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</si>
  <si>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</si>
  <si>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</si>
  <si>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</si>
  <si>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</si>
  <si>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</si>
  <si>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</si>
  <si>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</si>
  <si>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</si>
  <si>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</si>
  <si>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</si>
  <si>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</si>
  <si>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</si>
  <si>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</si>
  <si>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</si>
  <si>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</si>
  <si>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</si>
  <si>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</si>
  <si>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</si>
  <si>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</si>
  <si>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</si>
  <si>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</si>
  <si>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</si>
  <si>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</si>
  <si>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</si>
  <si>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</si>
  <si>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</si>
  <si>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</si>
  <si>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</si>
  <si>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</si>
  <si>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</si>
  <si>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</si>
  <si>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</si>
  <si>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</si>
  <si>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</si>
  <si>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</si>
  <si>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</si>
  <si>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</si>
  <si>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</si>
  <si>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</si>
  <si>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</si>
  <si>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</si>
  <si>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</si>
  <si>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</si>
  <si>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</si>
  <si>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</si>
  <si>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</si>
  <si>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</si>
  <si>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</si>
  <si>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</si>
  <si>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</si>
  <si>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</si>
  <si>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</si>
  <si>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</si>
  <si>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</si>
  <si>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</si>
  <si>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</si>
  <si>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</si>
  <si>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</si>
  <si>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</si>
  <si>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</si>
  <si>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</si>
  <si>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</si>
  <si>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</si>
  <si>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</si>
  <si>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</si>
  <si>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</si>
  <si>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</si>
  <si>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</si>
  <si>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</si>
  <si>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</si>
  <si>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</si>
  <si>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</si>
  <si>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</si>
  <si>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</si>
  <si>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</si>
  <si>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</si>
  <si>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</si>
  <si>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</si>
  <si>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</si>
  <si>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</si>
  <si>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</si>
  <si>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</si>
  <si>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</si>
  <si>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</si>
  <si>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</si>
  <si>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</si>
  <si>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</si>
  <si>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</si>
  <si>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</si>
  <si>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</si>
  <si>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</si>
  <si>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</si>
  <si>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</si>
  <si>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</si>
  <si>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</si>
  <si>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</si>
  <si>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</si>
  <si>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</si>
  <si>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</si>
  <si>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</si>
  <si>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</si>
  <si>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</si>
  <si>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</si>
  <si>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</si>
  <si>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</si>
  <si>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</si>
  <si>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</si>
  <si>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</si>
  <si>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</si>
  <si>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</si>
  <si>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</si>
  <si>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</si>
  <si>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</si>
  <si>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</si>
  <si>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</si>
  <si>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</si>
  <si>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</si>
  <si>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</si>
  <si>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</si>
  <si>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</si>
  <si>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</si>
  <si>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</si>
  <si>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</si>
  <si>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</si>
  <si>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</si>
  <si>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</si>
  <si>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</si>
  <si>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</si>
  <si>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</si>
  <si>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</si>
  <si>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</si>
  <si>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</si>
  <si>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</si>
  <si>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</si>
  <si>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</si>
  <si>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</si>
  <si>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</si>
  <si>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</si>
  <si>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</si>
  <si>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</si>
  <si>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</si>
  <si>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</si>
  <si>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</si>
  <si>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</si>
  <si>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</si>
  <si>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</si>
  <si>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</si>
  <si>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</si>
  <si>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</si>
  <si>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</si>
  <si>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</si>
  <si>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</si>
  <si>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</si>
  <si>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</si>
  <si>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</si>
  <si>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</si>
  <si>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</si>
  <si>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</si>
  <si>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</si>
  <si>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</si>
  <si>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</si>
  <si>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</si>
  <si>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</si>
  <si>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</si>
  <si>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</si>
  <si>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</si>
  <si>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</si>
  <si>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</si>
  <si>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</si>
  <si>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</si>
  <si>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</si>
  <si>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</si>
  <si>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</si>
  <si>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</si>
  <si>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</si>
  <si>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</si>
  <si>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</si>
  <si>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</si>
  <si>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</si>
  <si>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</si>
  <si>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</si>
  <si>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</si>
  <si>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</si>
  <si>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</si>
  <si>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</si>
  <si>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</si>
  <si>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</si>
  <si>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</si>
  <si>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</si>
  <si>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</si>
  <si>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</si>
  <si>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</si>
  <si>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</si>
  <si>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</si>
  <si>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</si>
  <si>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</si>
  <si>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</si>
  <si>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</si>
  <si>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</si>
  <si>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</si>
  <si>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</si>
  <si>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</si>
  <si>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</si>
  <si>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</si>
  <si>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</si>
  <si>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</si>
  <si>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</si>
  <si>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</si>
  <si>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</si>
  <si>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</si>
  <si>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</si>
  <si>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</si>
  <si>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</si>
  <si>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</si>
  <si>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</si>
  <si>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</si>
  <si>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</si>
  <si>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</si>
  <si>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</si>
  <si>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</si>
  <si>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</si>
  <si>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</si>
  <si>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</si>
  <si>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</si>
  <si>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</si>
  <si>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</si>
  <si>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</si>
  <si>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</si>
  <si>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</si>
  <si>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</si>
  <si>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</si>
  <si>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</si>
  <si>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</si>
  <si>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</si>
  <si>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</si>
  <si>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</si>
  <si>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</si>
  <si>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</si>
  <si>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</si>
  <si>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</si>
  <si>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</si>
  <si>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</si>
  <si>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</si>
  <si>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</si>
  <si>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</si>
  <si>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</si>
  <si>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</si>
  <si>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</si>
  <si>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</si>
  <si>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</si>
  <si>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</si>
  <si>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</si>
  <si>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</si>
  <si>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</si>
  <si>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</si>
  <si>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</si>
  <si>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</si>
  <si>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</si>
  <si>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</si>
  <si>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</si>
  <si>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</si>
  <si>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</si>
  <si>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</si>
  <si>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</si>
  <si>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</si>
  <si>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</si>
  <si>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</si>
  <si>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</si>
  <si>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</si>
  <si>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</si>
  <si>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</si>
  <si>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</si>
  <si>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</si>
  <si>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</si>
  <si>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</si>
  <si>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</si>
  <si>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</si>
  <si>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</si>
  <si>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</si>
  <si>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</si>
  <si>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</si>
  <si>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</si>
  <si>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</si>
  <si>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</si>
  <si>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</si>
  <si>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</si>
  <si>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</si>
  <si>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</si>
  <si>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</si>
  <si>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</si>
  <si>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</si>
  <si>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</si>
  <si>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</si>
  <si>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</si>
  <si>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</si>
  <si>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</si>
  <si>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</si>
  <si>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</si>
  <si>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</si>
  <si>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</si>
  <si>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</si>
  <si>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</si>
  <si>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</si>
  <si>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</si>
  <si>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</si>
  <si>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</si>
  <si>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</si>
  <si>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</si>
  <si>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</si>
  <si>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</si>
  <si>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</si>
  <si>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</si>
  <si>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</si>
  <si>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</si>
  <si>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</si>
  <si>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</si>
  <si>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</si>
  <si>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</si>
  <si>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</si>
  <si>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</si>
  <si>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</si>
  <si>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</si>
  <si>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</si>
  <si>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</si>
  <si>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</si>
  <si>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</si>
  <si>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</si>
  <si>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</si>
  <si>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</si>
  <si>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</si>
  <si>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</si>
  <si>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</si>
  <si>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</si>
  <si>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</si>
  <si>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</si>
  <si>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</si>
  <si>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</si>
  <si>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</si>
  <si>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</si>
  <si>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</si>
  <si>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</si>
  <si>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</si>
  <si>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</si>
  <si>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</si>
  <si>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</si>
  <si>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</si>
  <si>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</si>
  <si>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</si>
  <si>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</si>
  <si>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</si>
  <si>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</si>
  <si>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</si>
  <si>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</si>
  <si>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</si>
  <si>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</si>
  <si>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</si>
  <si>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</si>
  <si>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</si>
  <si>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</si>
  <si>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</si>
  <si>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</si>
  <si>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</si>
  <si>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</si>
  <si>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</si>
  <si>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</si>
  <si>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</si>
  <si>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</si>
  <si>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</si>
  <si>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</si>
  <si>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</si>
  <si>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</si>
  <si>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</si>
  <si>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</si>
  <si>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</si>
  <si>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</si>
  <si>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</si>
  <si>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</si>
  <si>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</si>
  <si>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</si>
  <si>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</si>
  <si>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</si>
  <si>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</si>
  <si>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</si>
  <si>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</si>
  <si>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</si>
  <si>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</si>
  <si>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</si>
  <si>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</si>
  <si>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</si>
  <si>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</si>
  <si>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</si>
  <si>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</si>
  <si>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</si>
  <si>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</si>
  <si>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</si>
  <si>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</si>
  <si>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</si>
  <si>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</si>
  <si>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</si>
  <si>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</si>
  <si>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</si>
  <si>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</si>
  <si>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</si>
  <si>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</si>
  <si>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</si>
  <si>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</si>
  <si>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</si>
  <si>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</si>
  <si>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</si>
  <si>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</si>
  <si>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</si>
  <si>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</si>
  <si>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</si>
  <si>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</si>
  <si>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</si>
  <si>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</si>
  <si>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</si>
  <si>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</si>
  <si>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</si>
  <si>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</si>
  <si>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</si>
  <si>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</si>
  <si>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</si>
  <si>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</si>
  <si>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</si>
  <si>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</si>
  <si>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</si>
  <si>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</si>
  <si>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</si>
  <si>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</si>
  <si>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</si>
  <si>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</si>
  <si>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</si>
  <si>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</si>
  <si>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</si>
  <si>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</si>
  <si>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</si>
  <si>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</si>
  <si>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</si>
  <si>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</si>
  <si>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</si>
  <si>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</si>
  <si>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</si>
  <si>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</si>
  <si>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</si>
  <si>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</si>
  <si>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</si>
  <si>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</si>
  <si>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</si>
  <si>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</si>
  <si>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</si>
  <si>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</si>
  <si>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</si>
  <si>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</si>
  <si>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</si>
  <si>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</si>
  <si>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</si>
  <si>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</si>
  <si>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</si>
  <si>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</si>
  <si>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</si>
  <si>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</si>
  <si>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</si>
  <si>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</si>
  <si>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</si>
  <si>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</si>
  <si>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</si>
  <si>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</si>
  <si>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</si>
  <si>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</si>
  <si>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</si>
  <si>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</si>
  <si>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</si>
  <si>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</si>
  <si>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</si>
  <si>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</si>
  <si>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</si>
  <si>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</si>
  <si>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</si>
  <si>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</si>
  <si>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</si>
  <si>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</si>
  <si>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</si>
  <si>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</si>
  <si>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</si>
  <si>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</si>
  <si>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</si>
  <si>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</si>
  <si>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</si>
  <si>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</si>
  <si>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</si>
  <si>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</si>
  <si>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</si>
  <si>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</si>
  <si>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</si>
  <si>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</si>
  <si>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</si>
  <si>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</si>
  <si>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</si>
  <si>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</si>
  <si>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</si>
  <si>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</si>
  <si>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</si>
  <si>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</si>
  <si>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</si>
  <si>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</si>
  <si>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</si>
  <si>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</si>
  <si>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</si>
  <si>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</si>
  <si>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</si>
  <si>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</si>
  <si>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</si>
  <si>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</si>
  <si>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</si>
  <si>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</si>
  <si>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</si>
  <si>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</si>
  <si>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</si>
  <si>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</si>
  <si>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</si>
  <si>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</si>
  <si>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</si>
  <si>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</si>
  <si>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</si>
  <si>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</si>
  <si>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</si>
  <si>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</si>
  <si>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</si>
  <si>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</si>
  <si>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</si>
  <si>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</si>
  <si>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</si>
  <si>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</si>
  <si>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</si>
  <si>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</si>
  <si>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</si>
  <si>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</si>
  <si>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</si>
  <si>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</si>
  <si>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</si>
  <si>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</si>
  <si>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</si>
  <si>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</si>
  <si>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</si>
  <si>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</si>
  <si>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</si>
  <si>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</si>
  <si>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</si>
  <si>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</si>
  <si>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</si>
  <si>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</si>
  <si>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</si>
  <si>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</si>
  <si>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</si>
  <si>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</si>
  <si>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</si>
  <si>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</si>
  <si>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</si>
  <si>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</si>
  <si>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</si>
  <si>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</si>
  <si>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</si>
  <si>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</si>
  <si>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</si>
  <si>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</si>
  <si>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</si>
  <si>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</si>
  <si>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</si>
  <si>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</si>
  <si>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</si>
  <si>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</si>
  <si>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</si>
  <si>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</si>
  <si>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</si>
  <si>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</si>
  <si>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</si>
  <si>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</si>
  <si>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</si>
  <si>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</si>
  <si>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</si>
  <si>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</si>
  <si>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</si>
  <si>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</si>
  <si>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</si>
  <si>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</si>
  <si>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</si>
  <si>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</si>
  <si>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</si>
  <si>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</si>
  <si>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</si>
  <si>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</si>
  <si>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</si>
  <si>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</si>
  <si>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</si>
  <si>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</si>
  <si>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</si>
  <si>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</si>
  <si>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</si>
  <si>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</si>
  <si>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</si>
  <si>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</si>
  <si>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</si>
  <si>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</si>
  <si>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</si>
  <si>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</si>
  <si>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</si>
  <si>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</si>
  <si>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</si>
  <si>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</si>
  <si>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</si>
  <si>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</si>
  <si>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</si>
  <si>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</si>
  <si>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</si>
  <si>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</si>
  <si>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</si>
  <si>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</si>
  <si>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</si>
  <si>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</si>
  <si>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</si>
  <si>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</si>
  <si>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</si>
  <si>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</si>
  <si>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</si>
  <si>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</si>
  <si>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</si>
  <si>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</si>
  <si>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</si>
  <si>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</si>
  <si>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</si>
  <si>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</si>
  <si>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</si>
  <si>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</si>
  <si>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</si>
  <si>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</si>
  <si>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</si>
  <si>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</si>
  <si>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</si>
  <si>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</si>
  <si>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</si>
  <si>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</si>
  <si>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</si>
  <si>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</si>
  <si>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</si>
  <si>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</si>
  <si>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</si>
  <si>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</si>
  <si>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</si>
  <si>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</si>
  <si>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</si>
  <si>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</si>
  <si>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</si>
  <si>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</si>
  <si>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</si>
  <si>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</si>
  <si>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</si>
  <si>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</si>
  <si>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</si>
  <si>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</si>
  <si>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</si>
  <si>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</si>
  <si>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</si>
  <si>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</si>
  <si>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</si>
  <si>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</si>
  <si>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</si>
  <si>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</si>
  <si>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</si>
  <si>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</si>
  <si>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</si>
  <si>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</si>
  <si>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</si>
  <si>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</si>
  <si>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</si>
  <si>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</si>
  <si>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</si>
  <si>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</si>
  <si>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</si>
  <si>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</si>
  <si>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</si>
  <si>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</si>
  <si>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</si>
  <si>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</si>
  <si>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</si>
  <si>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</si>
  <si>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</si>
  <si>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</si>
  <si>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</si>
  <si>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</si>
  <si>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</si>
  <si>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</si>
  <si>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</si>
  <si>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</si>
  <si>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</si>
  <si>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</si>
  <si>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</si>
  <si>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</si>
  <si>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</si>
  <si>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</si>
  <si>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</si>
  <si>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</si>
  <si>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</si>
  <si>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</si>
  <si>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</si>
  <si>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</si>
  <si>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</si>
  <si>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</si>
  <si>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</si>
  <si>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</si>
  <si>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</si>
  <si>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</si>
  <si>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</si>
  <si>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</si>
  <si>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</si>
  <si>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</si>
  <si>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</si>
  <si>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</si>
  <si>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</si>
  <si>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</si>
  <si>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</si>
  <si>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</si>
  <si>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</si>
  <si>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</si>
  <si>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</si>
  <si>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</si>
  <si>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</si>
  <si>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</si>
  <si>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</si>
  <si>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</si>
  <si>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</si>
  <si>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</si>
  <si>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</si>
  <si>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</si>
  <si>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</si>
  <si>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</si>
  <si>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</si>
  <si>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</si>
  <si>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</si>
  <si>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</si>
  <si>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</si>
  <si>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</si>
  <si>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</si>
  <si>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</si>
  <si>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</si>
  <si>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</si>
  <si>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</si>
  <si>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</si>
  <si>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</si>
  <si>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</si>
  <si>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</si>
  <si>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</si>
  <si>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</si>
  <si>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</si>
  <si>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</si>
  <si>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</si>
  <si>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</si>
  <si>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</si>
  <si>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</si>
  <si>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</si>
  <si>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</si>
  <si>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</si>
  <si>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</si>
  <si>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</si>
  <si>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</si>
  <si>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</si>
  <si>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</si>
  <si>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</si>
  <si>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</si>
  <si>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</si>
  <si>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</si>
  <si>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</si>
  <si>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</si>
  <si>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</si>
  <si>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</si>
  <si>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</si>
  <si>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</si>
  <si>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</si>
  <si>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</si>
  <si>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</si>
  <si>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</si>
  <si>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</si>
  <si>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</si>
  <si>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</si>
  <si>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</si>
  <si>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</si>
  <si>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</si>
  <si>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</si>
  <si>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</si>
  <si>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</si>
  <si>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</si>
  <si>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</si>
  <si>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</si>
  <si>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</si>
  <si>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</si>
  <si>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</si>
  <si>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</si>
  <si>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</si>
  <si>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</si>
  <si>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</si>
  <si>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</si>
  <si>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</si>
  <si>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</si>
  <si>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</si>
  <si>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</si>
  <si>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</si>
  <si>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</si>
  <si>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</si>
  <si>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</si>
  <si>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</si>
  <si>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</si>
  <si>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</si>
  <si>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</si>
  <si>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</si>
  <si>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</si>
  <si>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</si>
  <si>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</si>
  <si>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</si>
  <si>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</si>
  <si>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</si>
  <si>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</si>
  <si>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</si>
  <si>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</si>
  <si>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</si>
  <si>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</si>
  <si>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</si>
  <si>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</si>
  <si>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</si>
  <si>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</si>
  <si>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</si>
  <si>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</si>
  <si>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</si>
  <si>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</si>
  <si>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</si>
  <si>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</si>
  <si>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</si>
  <si>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</si>
  <si>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</si>
  <si>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</si>
  <si>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</si>
  <si>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</si>
  <si>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</si>
  <si>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</si>
  <si>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</si>
  <si>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</si>
  <si>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</si>
  <si>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</si>
  <si>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</si>
  <si>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</si>
  <si>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</si>
  <si>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</si>
  <si>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</si>
  <si>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</si>
  <si>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</si>
  <si>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</si>
  <si>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</si>
  <si>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</si>
  <si>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</si>
  <si>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</si>
  <si>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</si>
  <si>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</si>
  <si>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</si>
  <si>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</si>
  <si>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</si>
  <si>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</si>
  <si>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</si>
  <si>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</si>
  <si>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</si>
  <si>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</si>
  <si>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</si>
  <si>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</si>
  <si>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</si>
  <si>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</si>
  <si>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</si>
  <si>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</si>
  <si>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</si>
  <si>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</si>
  <si>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</si>
  <si>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</si>
  <si>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</si>
  <si>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</si>
  <si>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</si>
  <si>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</si>
  <si>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</si>
  <si>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</si>
  <si>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</si>
  <si>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</si>
  <si>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</si>
  <si>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</si>
  <si>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</si>
  <si>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</si>
  <si>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</si>
  <si>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</si>
  <si>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</si>
  <si>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</si>
  <si>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</si>
  <si>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</si>
  <si>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</si>
  <si>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</si>
  <si>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</si>
  <si>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</si>
  <si>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</si>
  <si>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</si>
  <si>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</si>
  <si>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</si>
  <si>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</si>
  <si>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</si>
  <si>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</si>
  <si>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</si>
  <si>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</si>
  <si>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</si>
  <si>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</si>
  <si>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</si>
  <si>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</si>
  <si>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</si>
  <si>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</si>
  <si>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</si>
  <si>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</si>
  <si>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</si>
  <si>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</si>
  <si>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</si>
  <si>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</si>
  <si>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</si>
  <si>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</si>
  <si>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</si>
  <si>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</si>
  <si>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</si>
  <si>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</si>
  <si>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</si>
  <si>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</si>
  <si>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</si>
  <si>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</si>
  <si>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</si>
  <si>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</si>
  <si>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</si>
  <si>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</si>
  <si>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</si>
  <si>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</si>
  <si>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</si>
  <si>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</si>
  <si>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</si>
  <si>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</si>
  <si>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</si>
  <si>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</si>
  <si>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</si>
  <si>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</si>
  <si>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</si>
  <si>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</si>
  <si>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</si>
  <si>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</si>
  <si>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</si>
  <si>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</si>
  <si>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</si>
  <si>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</si>
  <si>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</si>
  <si>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</si>
  <si>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</si>
  <si>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</si>
  <si>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</si>
  <si>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</si>
  <si>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</si>
  <si>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</si>
  <si>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</si>
  <si>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</si>
  <si>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</si>
  <si>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</si>
  <si>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</si>
  <si>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</si>
  <si>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</si>
  <si>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</si>
  <si>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</si>
  <si>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</si>
  <si>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</si>
  <si>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</si>
  <si>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</si>
  <si>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</si>
  <si>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</si>
  <si>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</si>
  <si>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</si>
  <si>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</si>
  <si>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</si>
  <si>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</si>
  <si>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</si>
  <si>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</si>
  <si>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</si>
  <si>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</si>
  <si>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</si>
  <si>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</si>
  <si>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</si>
  <si>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</si>
  <si>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</si>
  <si>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</si>
  <si>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</si>
  <si>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</si>
  <si>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</si>
  <si>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</si>
  <si>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</si>
  <si>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</si>
  <si>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</si>
  <si>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</si>
  <si>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</si>
  <si>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</si>
  <si>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</si>
  <si>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</si>
  <si>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</si>
  <si>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</si>
  <si>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</si>
  <si>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</si>
  <si>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</si>
  <si>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</si>
  <si>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</si>
  <si>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</si>
  <si>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</si>
  <si>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</si>
  <si>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</si>
  <si>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</si>
  <si>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</si>
  <si>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</si>
  <si>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</si>
  <si>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</si>
  <si>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</si>
  <si>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</si>
  <si>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</si>
  <si>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</si>
  <si>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</si>
  <si>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</si>
  <si>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</si>
  <si>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</si>
  <si>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</si>
  <si>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</si>
  <si>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</si>
  <si>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</si>
  <si>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</si>
  <si>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</si>
  <si>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</si>
  <si>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</si>
  <si>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</si>
  <si>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</si>
  <si>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</si>
  <si>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</si>
  <si>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</si>
  <si>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</si>
  <si>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</si>
  <si>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</si>
  <si>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</si>
  <si>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</si>
  <si>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</si>
  <si>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</si>
  <si>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</si>
  <si>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sub-cateogry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</si>
  <si>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</si>
  <si>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</si>
  <si>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</si>
  <si>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</si>
  <si>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</si>
  <si>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</si>
  <si>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</si>
  <si>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</si>
  <si>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</si>
  <si>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</si>
  <si>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</si>
  <si>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</si>
  <si>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</si>
  <si>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</si>
  <si>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outcome</t>
  </si>
  <si>
    <t>Successful Campaigns</t>
  </si>
  <si>
    <t>Mean</t>
  </si>
  <si>
    <t>Median</t>
  </si>
  <si>
    <t>Max</t>
  </si>
  <si>
    <t>Min</t>
  </si>
  <si>
    <t>Variance</t>
  </si>
  <si>
    <t>Std Dev</t>
  </si>
  <si>
    <t>Failed Campaigns</t>
  </si>
  <si>
    <t>The mean is summarizes the successful campagins more meaningfully beause the range of backers is broader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</si>
  <si>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</si>
  <si>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</si>
  <si>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</si>
  <si>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</si>
  <si>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</si>
  <si>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</si>
  <si>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</si>
  <si>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</si>
  <si>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</si>
  <si>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</si>
  <si>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</si>
  <si>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</si>
  <si>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</si>
  <si>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</si>
  <si>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</si>
  <si>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</si>
  <si>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</si>
  <si>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</si>
  <si>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</si>
  <si>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</si>
  <si>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</si>
  <si>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</si>
  <si>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</si>
  <si>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</si>
  <si>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</si>
  <si>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</si>
  <si>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</si>
  <si>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</si>
  <si>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</si>
  <si>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</si>
  <si>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</si>
  <si>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</si>
  <si>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</si>
  <si>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</si>
  <si>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</si>
  <si>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</si>
  <si>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</si>
  <si>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</si>
  <si>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</si>
  <si>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</si>
  <si>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</si>
  <si>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</si>
  <si>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</si>
  <si>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</si>
  <si>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</si>
  <si>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</si>
  <si>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</si>
  <si>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</si>
  <si>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</si>
  <si>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</si>
  <si>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</si>
  <si>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</si>
  <si>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</si>
  <si>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</si>
  <si>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</si>
  <si>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</si>
  <si>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</si>
  <si>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</si>
  <si>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</si>
  <si>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</si>
  <si>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</si>
  <si>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</si>
  <si>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</si>
  <si>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</si>
  <si>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</si>
  <si>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</si>
  <si>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</si>
  <si>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</si>
  <si>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</si>
  <si>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</si>
  <si>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</si>
  <si>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</si>
  <si>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</si>
  <si>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</si>
  <si>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</si>
  <si>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</si>
  <si>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The median summarizes failed campaigns because the backers count is very skewed, with many outliers, so looking at the median is more telling of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</si>
</sst>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ourier New"/>
      <family val="3"/>
    </font>
    <font>
      <sz val="11"/>
      <name val="Calibri"/>
      <family val="2"/>
      <scheme val="minor"/>
    </font>
    <font>
      <sz val="10"/>
      <color theme="1"/>
      <name val="Arial Unicode MS"/>
    </font>
    <font>
      <sz val="10"/>
      <color rgb="FF0A0101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4" fontId="6" fillId="0" borderId="0" xfId="0" applyNumberFormat="1" applyFont="1"/>
    <xf numFmtId="14" fontId="0" fillId="0" borderId="0" xfId="0" applyNumberFormat="1" applyAlignment="1">
      <alignment horizontal="left"/>
    </xf>
    <xf numFmtId="1" fontId="5" fillId="0" borderId="0" xfId="0" applyNumberFormat="1" applyFont="1"/>
    <xf numFmtId="1" fontId="7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499984740745262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[Kent-StarterBook 09082020.xlsx]Category 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6-4314-B3B6-F7A984640E28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96-4314-B3B6-F7A984640E28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96-4314-B3B6-F7A984640E28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96-4314-B3B6-F7A984640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586976"/>
        <c:axId val="1444024288"/>
      </c:barChart>
      <c:catAx>
        <c:axId val="157758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24288"/>
        <c:crosses val="autoZero"/>
        <c:auto val="1"/>
        <c:lblAlgn val="ctr"/>
        <c:lblOffset val="100"/>
        <c:noMultiLvlLbl val="0"/>
      </c:catAx>
      <c:valAx>
        <c:axId val="144402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8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4857245315266"/>
          <c:y val="0.4152402808149509"/>
          <c:w val="0.13155691112738815"/>
          <c:h val="0.288736360436466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[Kent-StarterBook 09082020.xlsx]Sub Category Pivot Table!PivotTable9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v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2-46AD-A98A-BDE1A9CCDB1A}"/>
            </c:ext>
          </c:extLst>
        </c:ser>
        <c:ser>
          <c:idx val="1"/>
          <c:order val="1"/>
          <c:tx>
            <c:strRef>
              <c:f>'Sub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22-46AD-A98A-BDE1A9CCDB1A}"/>
            </c:ext>
          </c:extLst>
        </c:ser>
        <c:ser>
          <c:idx val="2"/>
          <c:order val="2"/>
          <c:tx>
            <c:strRef>
              <c:f>'Sub 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22-46AD-A98A-BDE1A9CCDB1A}"/>
            </c:ext>
          </c:extLst>
        </c:ser>
        <c:ser>
          <c:idx val="3"/>
          <c:order val="3"/>
          <c:tx>
            <c:strRef>
              <c:f>'Sub 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22-46AD-A98A-BDE1A9CCD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8106960"/>
        <c:axId val="1440464816"/>
      </c:barChart>
      <c:catAx>
        <c:axId val="15881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464816"/>
        <c:crosses val="autoZero"/>
        <c:auto val="1"/>
        <c:lblAlgn val="ctr"/>
        <c:lblOffset val="100"/>
        <c:noMultiLvlLbl val="0"/>
      </c:catAx>
      <c:valAx>
        <c:axId val="14404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0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[Kent-StarterBook 09082020.xlsx]Months Pivot Table!PivotTable12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'Months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28</c:v>
                </c:pt>
                <c:pt idx="2">
                  <c:v>29</c:v>
                </c:pt>
                <c:pt idx="3">
                  <c:v>32</c:v>
                </c:pt>
                <c:pt idx="4">
                  <c:v>28</c:v>
                </c:pt>
                <c:pt idx="5">
                  <c:v>22</c:v>
                </c:pt>
                <c:pt idx="6">
                  <c:v>32</c:v>
                </c:pt>
                <c:pt idx="7">
                  <c:v>41</c:v>
                </c:pt>
                <c:pt idx="8">
                  <c:v>26</c:v>
                </c:pt>
                <c:pt idx="9">
                  <c:v>29</c:v>
                </c:pt>
                <c:pt idx="10">
                  <c:v>22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6-4F1A-822E-E43E75CFED0F}"/>
            </c:ext>
          </c:extLst>
        </c:ser>
        <c:ser>
          <c:idx val="1"/>
          <c:order val="1"/>
          <c:tx>
            <c:strRef>
              <c:f>'Months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6-4F1A-822E-E43E75CFED0F}"/>
            </c:ext>
          </c:extLst>
        </c:ser>
        <c:ser>
          <c:idx val="2"/>
          <c:order val="2"/>
          <c:tx>
            <c:strRef>
              <c:f>'Months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6-4F1A-822E-E43E75CFED0F}"/>
            </c:ext>
          </c:extLst>
        </c:ser>
        <c:ser>
          <c:idx val="3"/>
          <c:order val="3"/>
          <c:tx>
            <c:strRef>
              <c:f>'Months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'Months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 Table'!$E$6:$E$18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148</c:v>
                </c:pt>
                <c:pt idx="2">
                  <c:v>218</c:v>
                </c:pt>
                <c:pt idx="3">
                  <c:v>181</c:v>
                </c:pt>
                <c:pt idx="4">
                  <c:v>205</c:v>
                </c:pt>
                <c:pt idx="5">
                  <c:v>226</c:v>
                </c:pt>
                <c:pt idx="6">
                  <c:v>218</c:v>
                </c:pt>
                <c:pt idx="7">
                  <c:v>194</c:v>
                </c:pt>
                <c:pt idx="8">
                  <c:v>151</c:v>
                </c:pt>
                <c:pt idx="9">
                  <c:v>165</c:v>
                </c:pt>
                <c:pt idx="10">
                  <c:v>164</c:v>
                </c:pt>
                <c:pt idx="11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1-4D7B-B05F-C5E83E72B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689584"/>
        <c:axId val="1577347472"/>
      </c:lineChart>
      <c:catAx>
        <c:axId val="22268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347472"/>
        <c:crosses val="autoZero"/>
        <c:auto val="1"/>
        <c:lblAlgn val="ctr"/>
        <c:lblOffset val="100"/>
        <c:noMultiLvlLbl val="0"/>
      </c:catAx>
      <c:valAx>
        <c:axId val="157734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8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0.65991902834008098</c:v>
                </c:pt>
                <c:pt idx="2">
                  <c:v>0.54631828978622332</c:v>
                </c:pt>
                <c:pt idx="3">
                  <c:v>0.46762589928057552</c:v>
                </c:pt>
                <c:pt idx="4">
                  <c:v>0.5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D-43BC-9688-1F21CE523FA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0.28906882591093119</c:v>
                </c:pt>
                <c:pt idx="2">
                  <c:v>0.38004750593824227</c:v>
                </c:pt>
                <c:pt idx="3">
                  <c:v>0.42446043165467628</c:v>
                </c:pt>
                <c:pt idx="4">
                  <c:v>0.42105263157894735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D-43BC-9688-1F21CE523FA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</c:v>
                </c:pt>
                <c:pt idx="1">
                  <c:v>4.2105263157894736E-2</c:v>
                </c:pt>
                <c:pt idx="2">
                  <c:v>6.413301662707839E-2</c:v>
                </c:pt>
                <c:pt idx="3">
                  <c:v>8.6330935251798566E-2</c:v>
                </c:pt>
                <c:pt idx="4">
                  <c:v>5.2631578947368418E-2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3D-43BC-9688-1F21CE523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987903"/>
        <c:axId val="2105821551"/>
      </c:lineChart>
      <c:catAx>
        <c:axId val="211098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821551"/>
        <c:crosses val="autoZero"/>
        <c:auto val="1"/>
        <c:lblAlgn val="ctr"/>
        <c:lblOffset val="100"/>
        <c:noMultiLvlLbl val="0"/>
      </c:catAx>
      <c:valAx>
        <c:axId val="21058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98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'Bonus Statistical Analysis'!$B$2:$B$1046647</c:f>
              <c:numCache>
                <c:formatCode>General</c:formatCode>
                <c:ptCount val="1046646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175-BB5B-38588C6E2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817968"/>
        <c:axId val="1440423216"/>
      </c:scatterChart>
      <c:valAx>
        <c:axId val="1582817968"/>
        <c:scaling>
          <c:orientation val="minMax"/>
          <c:max val="1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423216"/>
        <c:crosses val="autoZero"/>
        <c:crossBetween val="midCat"/>
      </c:valAx>
      <c:valAx>
        <c:axId val="14404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81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34290</xdr:rowOff>
    </xdr:from>
    <xdr:to>
      <xdr:col>15</xdr:col>
      <xdr:colOff>7620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C56A0-FAF2-4250-87BA-4C0298F96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87630</xdr:rowOff>
    </xdr:from>
    <xdr:to>
      <xdr:col>16</xdr:col>
      <xdr:colOff>699770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33437-1DEA-4F6E-BB9C-14A7FBD7B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3</xdr:row>
      <xdr:rowOff>102870</xdr:rowOff>
    </xdr:from>
    <xdr:to>
      <xdr:col>15</xdr:col>
      <xdr:colOff>68580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83FE6-6D72-4DDC-8D8F-152D3C3D1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1089660</xdr:colOff>
      <xdr:row>14</xdr:row>
      <xdr:rowOff>87630</xdr:rowOff>
    </xdr:from>
    <xdr:to>
      <xdr:col>6</xdr:col>
      <xdr:colOff>1036320</xdr:colOff>
      <xdr:row>33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49A6F-8978-4BCD-8137-5B2DA344D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14</xdr:row>
      <xdr:rowOff>80010</xdr:rowOff>
    </xdr:from>
    <xdr:to>
      <xdr:col>13</xdr:col>
      <xdr:colOff>243840</xdr:colOff>
      <xdr:row>29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A0529-B010-4090-BF61-AC68ABA4E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ie Kent" refreshedDate="44087.618135416669" createdVersion="6" refreshedVersion="6" minRefreshableVersion="3" recordCount="4114" xr:uid="{E189B140-58DA-4AF3-ADAB-ED35D8E5509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52600875060769" maxValue="112.52600875060769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og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ie Kent" refreshedDate="44087.830108564813" createdVersion="6" refreshedVersion="6" minRefreshableVersion="3" recordCount="4114" xr:uid="{6CE98F29-EC0D-43CC-8E90-235B97F0A53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52600875060769" maxValue="112.52600875060769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ogry" numFmtId="0">
      <sharedItems/>
    </cacheField>
    <cacheField name="Date Created  Conversion" numFmtId="14">
      <sharedItems containsSemiMixedTypes="0" containsNonDate="0" containsDate="1" containsString="0" minDate="2009-08-10T19:26:00" maxDate="2017-05-03T19:12:00" count="409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1-05-03T03:59:00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.5260087506076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6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6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6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6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6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6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6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6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6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6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6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6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6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6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6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6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6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6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6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6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6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6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6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6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6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6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6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6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6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6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6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6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6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6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6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6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6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6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6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6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6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6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6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6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6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6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6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6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6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6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6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6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6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6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6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6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6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6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6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6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6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6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6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6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6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6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6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6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6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6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6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6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6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6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6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6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6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6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6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6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6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6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6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6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6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6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6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6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6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6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6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6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6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6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6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6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6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6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6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6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6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6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6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6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6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6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6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6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6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6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6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6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6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6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6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6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6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6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6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6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6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6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6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12.52600875060769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59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88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3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1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3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5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2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7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1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59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4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4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3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8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4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2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58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1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4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7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2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28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5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6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8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8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0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6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8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2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35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5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57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1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18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24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2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5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6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6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6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6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6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6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7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7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7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7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7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7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1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8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8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8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8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8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8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19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19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19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19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19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19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1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0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0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0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0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0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0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1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1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1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1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1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1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2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2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2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2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2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2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3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3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3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3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3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3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3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4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4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4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4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4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4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4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5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5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5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5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5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5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5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6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6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6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6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6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6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6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7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7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7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7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7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7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7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8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8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8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8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8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8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8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29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29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29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29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29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29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29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0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0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0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0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0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0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0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1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1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1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1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1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1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1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2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2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2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2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2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2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2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3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3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3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3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3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3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3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4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4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4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4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4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4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4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5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5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5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5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26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57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58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59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0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1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6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63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6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6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6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6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6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6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7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7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7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7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7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7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7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7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7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8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8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83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8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8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8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8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8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8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39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39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39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39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39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39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39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39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39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39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0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0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0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0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0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0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0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0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0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1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1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1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1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1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1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1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1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1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1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2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2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2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2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2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2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2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2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2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2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3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3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3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3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3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3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3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3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3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4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4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4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4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4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4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4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4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4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4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5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5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5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5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5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5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5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5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5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5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6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6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6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6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6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6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6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6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6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6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7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7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7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7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7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7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7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7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7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7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8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8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8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8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8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8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8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8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8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48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49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49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49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49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49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49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49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49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49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49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0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0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0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0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0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0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0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0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0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0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1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1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1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1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45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14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1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16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17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18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19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20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21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22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23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24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25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26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27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28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29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3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31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32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33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34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35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36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37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38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39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4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4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4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4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44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4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46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47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4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49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50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51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52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5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5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55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5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57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5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59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60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61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6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63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64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65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6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67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68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69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70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71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72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7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7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75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76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77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78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79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80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81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8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8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84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85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86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587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588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58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59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591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59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59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59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59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596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597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598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599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00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01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02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03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04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0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0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07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0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09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11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12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1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14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1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1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17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18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1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20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21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2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23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24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25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2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27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2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2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3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31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3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33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34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3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3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37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38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39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4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41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4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43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44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4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46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47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48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49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5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51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5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5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54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5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56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57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58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59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6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61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6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6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64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6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66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67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68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69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70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71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72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73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7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75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76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77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78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7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8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81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82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8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84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85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8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687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688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689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69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691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692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69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694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695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69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69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17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698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69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0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01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02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03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04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0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07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08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0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1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11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1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13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14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1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16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17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18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1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2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2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2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2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2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2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26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27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28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2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3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31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3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33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34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35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36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37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3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39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4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41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42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4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44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45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4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4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48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49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5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51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52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5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5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5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5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5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57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5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5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6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6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62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6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6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6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6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6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6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6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7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7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515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7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7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7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7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7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7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7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7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8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8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8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8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78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78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78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78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78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78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79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791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79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79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79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79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79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53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79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798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79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0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01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02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03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04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05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06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07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08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09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1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1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14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15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16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17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18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19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2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21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2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2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24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25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26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27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28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29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3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31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32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33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34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35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3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3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38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39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4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41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42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4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4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46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47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48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4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50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51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52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53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5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5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5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57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5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59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6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6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79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6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6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6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6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6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6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6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6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7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7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7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7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7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7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7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7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7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7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8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88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88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88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88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88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88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88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88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88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89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89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89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89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89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89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89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89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89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89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0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0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0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0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0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0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0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0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0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0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1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1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1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1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1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1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1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1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1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1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2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2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2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2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2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2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2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2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2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2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3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3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3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3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3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3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3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3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3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3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4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4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4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4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4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4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4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4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4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4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5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5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5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5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5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5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5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5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5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6"/>
    <b v="0"/>
    <s v="theater/plays"/>
    <n v="10.7"/>
    <m/>
    <x v="1"/>
    <s v="plays"/>
    <x v="395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6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6"/>
    <b v="0"/>
    <s v="theater/plays"/>
    <n v="18"/>
    <m/>
    <x v="1"/>
    <s v="plays"/>
    <x v="396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6"/>
    <b v="0"/>
    <s v="theater/plays"/>
    <n v="4.083333333333333"/>
    <m/>
    <x v="1"/>
    <s v="plays"/>
    <x v="396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6"/>
    <b v="0"/>
    <s v="theater/plays"/>
    <n v="20"/>
    <m/>
    <x v="1"/>
    <s v="plays"/>
    <x v="396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6"/>
    <b v="0"/>
    <s v="theater/plays"/>
    <n v="34.802513464991023"/>
    <m/>
    <x v="1"/>
    <s v="plays"/>
    <x v="396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6"/>
    <b v="0"/>
    <s v="theater/plays"/>
    <n v="6.3333333333333339"/>
    <m/>
    <x v="1"/>
    <s v="plays"/>
    <x v="396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6"/>
    <b v="0"/>
    <s v="theater/plays"/>
    <n v="32.049999999999997"/>
    <m/>
    <x v="1"/>
    <s v="plays"/>
    <x v="396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6"/>
    <b v="0"/>
    <s v="theater/plays"/>
    <n v="9.76"/>
    <m/>
    <x v="1"/>
    <s v="plays"/>
    <x v="396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6"/>
    <b v="0"/>
    <s v="theater/plays"/>
    <n v="37.75"/>
    <m/>
    <x v="1"/>
    <s v="plays"/>
    <x v="396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6"/>
    <b v="0"/>
    <s v="theater/plays"/>
    <n v="2.1333333333333333"/>
    <m/>
    <x v="1"/>
    <s v="plays"/>
    <x v="396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6"/>
    <b v="0"/>
    <s v="theater/plays"/>
    <n v="0"/>
    <m/>
    <x v="1"/>
    <s v="plays"/>
    <x v="397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6"/>
    <b v="0"/>
    <s v="theater/plays"/>
    <n v="4.1818181818181817"/>
    <m/>
    <x v="1"/>
    <s v="plays"/>
    <x v="397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6"/>
    <b v="0"/>
    <s v="theater/plays"/>
    <n v="20"/>
    <m/>
    <x v="1"/>
    <s v="plays"/>
    <x v="397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6"/>
    <b v="0"/>
    <s v="theater/plays"/>
    <n v="5.41"/>
    <m/>
    <x v="1"/>
    <s v="plays"/>
    <x v="397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6"/>
    <b v="0"/>
    <s v="theater/plays"/>
    <n v="6.0000000000000001E-3"/>
    <m/>
    <x v="1"/>
    <s v="plays"/>
    <x v="397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6"/>
    <b v="0"/>
    <s v="theater/plays"/>
    <n v="0.25"/>
    <m/>
    <x v="1"/>
    <s v="plays"/>
    <x v="397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6"/>
    <b v="0"/>
    <s v="theater/plays"/>
    <n v="35"/>
    <m/>
    <x v="1"/>
    <s v="plays"/>
    <x v="397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6"/>
    <b v="0"/>
    <s v="theater/plays"/>
    <n v="16.566666666666666"/>
    <m/>
    <x v="1"/>
    <s v="plays"/>
    <x v="397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6"/>
    <b v="0"/>
    <s v="theater/plays"/>
    <n v="0"/>
    <m/>
    <x v="1"/>
    <s v="plays"/>
    <x v="397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6"/>
    <b v="0"/>
    <s v="theater/plays"/>
    <n v="57.199999999999996"/>
    <m/>
    <x v="1"/>
    <s v="plays"/>
    <x v="397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6"/>
    <b v="0"/>
    <s v="theater/plays"/>
    <n v="16.514285714285716"/>
    <m/>
    <x v="1"/>
    <s v="plays"/>
    <x v="398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6"/>
    <b v="0"/>
    <s v="theater/plays"/>
    <n v="0.125"/>
    <m/>
    <x v="1"/>
    <s v="plays"/>
    <x v="398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6"/>
    <b v="0"/>
    <s v="theater/plays"/>
    <n v="37.75"/>
    <m/>
    <x v="1"/>
    <s v="plays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6"/>
    <b v="0"/>
    <s v="theater/plays"/>
    <n v="1.8399999999999999"/>
    <m/>
    <x v="1"/>
    <s v="plays"/>
    <x v="398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6"/>
    <b v="0"/>
    <s v="theater/plays"/>
    <n v="10.050000000000001"/>
    <m/>
    <x v="1"/>
    <s v="plays"/>
    <x v="398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6"/>
    <b v="0"/>
    <s v="theater/plays"/>
    <n v="0.2"/>
    <m/>
    <x v="1"/>
    <s v="plays"/>
    <x v="398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6"/>
    <b v="0"/>
    <s v="theater/plays"/>
    <n v="1.3333333333333335"/>
    <m/>
    <x v="1"/>
    <s v="plays"/>
    <x v="398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6"/>
    <b v="0"/>
    <s v="theater/plays"/>
    <n v="6.6666666666666671E-3"/>
    <m/>
    <x v="1"/>
    <s v="plays"/>
    <x v="398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6"/>
    <b v="0"/>
    <s v="theater/plays"/>
    <n v="0.25"/>
    <m/>
    <x v="1"/>
    <s v="plays"/>
    <x v="398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6"/>
    <b v="0"/>
    <s v="theater/plays"/>
    <n v="6"/>
    <m/>
    <x v="1"/>
    <s v="plays"/>
    <x v="398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6"/>
    <b v="0"/>
    <s v="theater/plays"/>
    <n v="3.8860103626943006"/>
    <m/>
    <x v="1"/>
    <s v="plays"/>
    <x v="398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6"/>
    <b v="0"/>
    <s v="theater/plays"/>
    <n v="24.194444444444443"/>
    <m/>
    <x v="1"/>
    <s v="plays"/>
    <x v="399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6"/>
    <b v="0"/>
    <s v="theater/plays"/>
    <n v="7.6"/>
    <m/>
    <x v="1"/>
    <s v="plays"/>
    <x v="399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6"/>
    <b v="0"/>
    <s v="theater/plays"/>
    <n v="0"/>
    <m/>
    <x v="1"/>
    <s v="plays"/>
    <x v="399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6"/>
    <b v="0"/>
    <s v="theater/plays"/>
    <n v="1.3"/>
    <m/>
    <x v="1"/>
    <s v="plays"/>
    <x v="399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6"/>
    <b v="0"/>
    <s v="theater/plays"/>
    <n v="0"/>
    <m/>
    <x v="1"/>
    <s v="plays"/>
    <x v="399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6"/>
    <b v="0"/>
    <s v="theater/plays"/>
    <n v="1.4285714285714287E-2"/>
    <m/>
    <x v="1"/>
    <s v="plays"/>
    <x v="399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6"/>
    <b v="0"/>
    <s v="theater/plays"/>
    <n v="14.000000000000002"/>
    <m/>
    <x v="1"/>
    <s v="plays"/>
    <x v="399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6"/>
    <b v="0"/>
    <s v="theater/plays"/>
    <n v="1.05"/>
    <m/>
    <x v="1"/>
    <s v="plays"/>
    <x v="399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6"/>
    <b v="0"/>
    <s v="theater/plays"/>
    <n v="8.6666666666666679"/>
    <m/>
    <x v="1"/>
    <s v="plays"/>
    <x v="399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6"/>
    <b v="0"/>
    <s v="theater/plays"/>
    <n v="0.82857142857142851"/>
    <m/>
    <x v="1"/>
    <s v="plays"/>
    <x v="399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6"/>
    <b v="0"/>
    <s v="theater/plays"/>
    <n v="16.666666666666664"/>
    <m/>
    <x v="1"/>
    <s v="plays"/>
    <x v="400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6"/>
    <b v="0"/>
    <s v="theater/plays"/>
    <n v="0.83333333333333337"/>
    <m/>
    <x v="1"/>
    <s v="plays"/>
    <x v="400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6"/>
    <b v="0"/>
    <s v="theater/plays"/>
    <n v="69.561111111111103"/>
    <m/>
    <x v="1"/>
    <s v="plays"/>
    <x v="400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6"/>
    <b v="0"/>
    <s v="theater/plays"/>
    <n v="0"/>
    <m/>
    <x v="1"/>
    <s v="plays"/>
    <x v="400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6"/>
    <b v="0"/>
    <s v="theater/plays"/>
    <n v="1.25"/>
    <m/>
    <x v="1"/>
    <s v="plays"/>
    <x v="400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6"/>
    <b v="0"/>
    <s v="theater/plays"/>
    <n v="5"/>
    <m/>
    <x v="1"/>
    <s v="plays"/>
    <x v="400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6"/>
    <b v="0"/>
    <s v="theater/plays"/>
    <n v="0"/>
    <m/>
    <x v="1"/>
    <s v="plays"/>
    <x v="400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6"/>
    <b v="0"/>
    <s v="theater/plays"/>
    <n v="7.166666666666667"/>
    <m/>
    <x v="1"/>
    <s v="plays"/>
    <x v="400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6"/>
    <b v="0"/>
    <s v="theater/plays"/>
    <n v="28.050000000000004"/>
    <m/>
    <x v="1"/>
    <s v="plays"/>
    <x v="400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6"/>
    <b v="0"/>
    <s v="theater/plays"/>
    <n v="0"/>
    <m/>
    <x v="1"/>
    <s v="plays"/>
    <x v="400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1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6"/>
    <b v="0"/>
    <s v="theater/plays"/>
    <n v="0"/>
    <m/>
    <x v="1"/>
    <s v="plays"/>
    <x v="401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6"/>
    <b v="0"/>
    <s v="theater/plays"/>
    <n v="6.8287037037037033"/>
    <m/>
    <x v="1"/>
    <s v="plays"/>
    <x v="401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6"/>
    <b v="0"/>
    <s v="theater/plays"/>
    <n v="25.698702928870294"/>
    <m/>
    <x v="1"/>
    <s v="plays"/>
    <x v="401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6"/>
    <b v="0"/>
    <s v="theater/plays"/>
    <n v="1.4814814814814816"/>
    <m/>
    <x v="1"/>
    <s v="plays"/>
    <x v="401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6"/>
    <b v="0"/>
    <s v="theater/plays"/>
    <n v="36.85"/>
    <m/>
    <x v="1"/>
    <s v="plays"/>
    <x v="401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6"/>
    <b v="0"/>
    <s v="theater/plays"/>
    <n v="47.05"/>
    <m/>
    <x v="1"/>
    <s v="plays"/>
    <x v="401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6"/>
    <b v="0"/>
    <s v="theater/plays"/>
    <n v="11.428571428571429"/>
    <m/>
    <x v="1"/>
    <s v="plays"/>
    <x v="401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6"/>
    <b v="0"/>
    <s v="theater/plays"/>
    <n v="12.04"/>
    <m/>
    <x v="1"/>
    <s v="plays"/>
    <x v="401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6"/>
    <b v="0"/>
    <s v="theater/plays"/>
    <n v="60"/>
    <m/>
    <x v="1"/>
    <s v="plays"/>
    <x v="401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6"/>
    <b v="0"/>
    <s v="theater/plays"/>
    <n v="31.25"/>
    <m/>
    <x v="1"/>
    <s v="plays"/>
    <x v="402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6"/>
    <b v="0"/>
    <s v="theater/plays"/>
    <n v="0.42"/>
    <m/>
    <x v="1"/>
    <s v="plays"/>
    <x v="402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6"/>
    <b v="0"/>
    <s v="theater/plays"/>
    <n v="0.21"/>
    <m/>
    <x v="1"/>
    <s v="plays"/>
    <x v="402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6"/>
    <b v="0"/>
    <s v="theater/plays"/>
    <n v="0"/>
    <m/>
    <x v="1"/>
    <s v="plays"/>
    <x v="402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6"/>
    <b v="0"/>
    <s v="theater/plays"/>
    <n v="37.5"/>
    <m/>
    <x v="1"/>
    <s v="plays"/>
    <x v="402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6"/>
    <b v="0"/>
    <s v="theater/plays"/>
    <n v="0.02"/>
    <m/>
    <x v="1"/>
    <s v="plays"/>
    <x v="402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6"/>
    <b v="0"/>
    <s v="theater/plays"/>
    <n v="8.2142857142857135"/>
    <m/>
    <x v="1"/>
    <s v="plays"/>
    <x v="402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6"/>
    <b v="0"/>
    <s v="theater/plays"/>
    <n v="2.1999999999999997"/>
    <m/>
    <x v="1"/>
    <s v="plays"/>
    <x v="402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6"/>
    <b v="0"/>
    <s v="theater/plays"/>
    <n v="17.652941176470588"/>
    <m/>
    <x v="1"/>
    <s v="plays"/>
    <x v="402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6"/>
    <b v="0"/>
    <s v="theater/plays"/>
    <n v="0.08"/>
    <m/>
    <x v="1"/>
    <s v="plays"/>
    <x v="402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6"/>
    <b v="0"/>
    <s v="theater/plays"/>
    <n v="6.6666666666666666E-2"/>
    <m/>
    <x v="1"/>
    <s v="plays"/>
    <x v="403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6"/>
    <b v="0"/>
    <s v="theater/plays"/>
    <n v="0"/>
    <m/>
    <x v="1"/>
    <s v="plays"/>
    <x v="403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6"/>
    <b v="0"/>
    <s v="theater/plays"/>
    <n v="37.533333333333339"/>
    <m/>
    <x v="1"/>
    <s v="plays"/>
    <x v="403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6"/>
    <b v="0"/>
    <s v="theater/plays"/>
    <n v="22"/>
    <m/>
    <x v="1"/>
    <s v="plays"/>
    <x v="403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6"/>
    <b v="0"/>
    <s v="theater/plays"/>
    <n v="0"/>
    <m/>
    <x v="1"/>
    <s v="plays"/>
    <x v="403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6"/>
    <b v="0"/>
    <s v="theater/plays"/>
    <n v="17.62"/>
    <m/>
    <x v="1"/>
    <s v="plays"/>
    <x v="403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6"/>
    <b v="0"/>
    <s v="theater/plays"/>
    <n v="53"/>
    <m/>
    <x v="1"/>
    <s v="plays"/>
    <x v="403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3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6"/>
    <b v="0"/>
    <s v="theater/plays"/>
    <n v="2.5333333333333332"/>
    <m/>
    <x v="1"/>
    <s v="plays"/>
    <x v="326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6"/>
    <b v="0"/>
    <s v="theater/plays"/>
    <n v="2.5"/>
    <m/>
    <x v="1"/>
    <s v="plays"/>
    <x v="403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6"/>
    <b v="0"/>
    <s v="theater/plays"/>
    <n v="2.85"/>
    <m/>
    <x v="1"/>
    <s v="plays"/>
    <x v="403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6"/>
    <b v="0"/>
    <s v="theater/plays"/>
    <n v="0"/>
    <m/>
    <x v="1"/>
    <s v="plays"/>
    <x v="404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6"/>
    <b v="0"/>
    <s v="theater/plays"/>
    <n v="2.4500000000000002"/>
    <m/>
    <x v="1"/>
    <s v="plays"/>
    <x v="404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6"/>
    <b v="0"/>
    <s v="theater/plays"/>
    <n v="1.4210526315789473"/>
    <m/>
    <x v="1"/>
    <s v="plays"/>
    <x v="404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4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6"/>
    <b v="0"/>
    <s v="theater/plays"/>
    <n v="0.67500000000000004"/>
    <m/>
    <x v="1"/>
    <s v="plays"/>
    <x v="404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6"/>
    <b v="0"/>
    <s v="theater/plays"/>
    <n v="0.16666666666666669"/>
    <m/>
    <x v="1"/>
    <s v="plays"/>
    <x v="404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6"/>
    <b v="0"/>
    <s v="theater/plays"/>
    <n v="60.9"/>
    <m/>
    <x v="1"/>
    <s v="plays"/>
    <x v="404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6"/>
    <b v="0"/>
    <s v="theater/plays"/>
    <n v="1"/>
    <m/>
    <x v="1"/>
    <s v="plays"/>
    <x v="404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6"/>
    <b v="0"/>
    <s v="theater/plays"/>
    <n v="34.4"/>
    <m/>
    <x v="1"/>
    <s v="plays"/>
    <x v="404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4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6"/>
    <b v="0"/>
    <s v="theater/plays"/>
    <n v="0"/>
    <m/>
    <x v="1"/>
    <s v="plays"/>
    <x v="405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6"/>
    <b v="0"/>
    <s v="theater/plays"/>
    <n v="0.4"/>
    <m/>
    <x v="1"/>
    <s v="plays"/>
    <x v="405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6"/>
    <b v="0"/>
    <s v="theater/plays"/>
    <n v="1.0571428571428572"/>
    <m/>
    <x v="1"/>
    <s v="plays"/>
    <x v="405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6"/>
    <b v="0"/>
    <s v="theater/plays"/>
    <n v="26.727272727272727"/>
    <m/>
    <x v="1"/>
    <s v="plays"/>
    <x v="405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6"/>
    <b v="0"/>
    <s v="theater/plays"/>
    <n v="28.799999999999997"/>
    <m/>
    <x v="1"/>
    <s v="plays"/>
    <x v="405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6"/>
    <b v="0"/>
    <s v="theater/plays"/>
    <n v="0"/>
    <m/>
    <x v="1"/>
    <s v="plays"/>
    <x v="405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5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6"/>
    <b v="0"/>
    <s v="theater/plays"/>
    <n v="0"/>
    <m/>
    <x v="1"/>
    <s v="plays"/>
    <x v="405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6"/>
    <b v="0"/>
    <s v="theater/plays"/>
    <n v="0.16666666666666669"/>
    <m/>
    <x v="1"/>
    <s v="plays"/>
    <x v="405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6"/>
    <b v="0"/>
    <s v="theater/plays"/>
    <n v="0"/>
    <m/>
    <x v="1"/>
    <s v="plays"/>
    <x v="405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6"/>
    <b v="0"/>
    <s v="theater/plays"/>
    <n v="15.737410071942445"/>
    <m/>
    <x v="1"/>
    <s v="plays"/>
    <x v="406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6"/>
    <b v="0"/>
    <s v="theater/plays"/>
    <n v="2"/>
    <m/>
    <x v="1"/>
    <s v="plays"/>
    <x v="406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6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6"/>
    <b v="0"/>
    <s v="theater/plays"/>
    <n v="0.33333333333333337"/>
    <m/>
    <x v="1"/>
    <s v="plays"/>
    <x v="406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6"/>
    <b v="0"/>
    <s v="theater/plays"/>
    <n v="0.2857142857142857"/>
    <m/>
    <x v="1"/>
    <s v="plays"/>
    <x v="406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6"/>
    <b v="0"/>
    <s v="theater/plays"/>
    <n v="4.7"/>
    <m/>
    <x v="1"/>
    <s v="plays"/>
    <x v="406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6"/>
    <b v="0"/>
    <s v="theater/plays"/>
    <n v="0"/>
    <m/>
    <x v="1"/>
    <s v="plays"/>
    <x v="406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6"/>
    <b v="0"/>
    <s v="theater/plays"/>
    <n v="10.8"/>
    <m/>
    <x v="1"/>
    <s v="plays"/>
    <x v="406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6"/>
    <b v="0"/>
    <s v="theater/plays"/>
    <n v="4.8"/>
    <m/>
    <x v="1"/>
    <s v="plays"/>
    <x v="406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6"/>
    <b v="0"/>
    <s v="theater/plays"/>
    <n v="3.2"/>
    <m/>
    <x v="1"/>
    <s v="plays"/>
    <x v="406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6"/>
    <b v="0"/>
    <s v="theater/plays"/>
    <n v="12.75"/>
    <m/>
    <x v="1"/>
    <s v="plays"/>
    <x v="407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6"/>
    <b v="0"/>
    <s v="theater/plays"/>
    <n v="1.8181818181818181E-2"/>
    <m/>
    <x v="1"/>
    <s v="plays"/>
    <x v="407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6"/>
    <b v="0"/>
    <s v="theater/plays"/>
    <n v="2.4"/>
    <m/>
    <x v="1"/>
    <s v="plays"/>
    <x v="407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6"/>
    <b v="0"/>
    <s v="theater/plays"/>
    <n v="36.5"/>
    <m/>
    <x v="1"/>
    <s v="plays"/>
    <x v="407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6"/>
    <b v="0"/>
    <s v="theater/plays"/>
    <n v="2.666666666666667"/>
    <m/>
    <x v="1"/>
    <s v="plays"/>
    <x v="407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6"/>
    <b v="0"/>
    <s v="theater/plays"/>
    <n v="11.428571428571429"/>
    <m/>
    <x v="1"/>
    <s v="plays"/>
    <x v="407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6"/>
    <b v="0"/>
    <s v="theater/plays"/>
    <n v="0"/>
    <m/>
    <x v="1"/>
    <s v="plays"/>
    <x v="407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6"/>
    <b v="0"/>
    <s v="theater/plays"/>
    <n v="0"/>
    <m/>
    <x v="1"/>
    <s v="plays"/>
    <x v="407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6"/>
    <b v="0"/>
    <s v="theater/plays"/>
    <n v="1.1111111111111112"/>
    <m/>
    <x v="1"/>
    <s v="plays"/>
    <x v="407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6"/>
    <b v="0"/>
    <s v="theater/plays"/>
    <n v="0"/>
    <m/>
    <x v="1"/>
    <s v="plays"/>
    <x v="407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6"/>
    <b v="0"/>
    <s v="theater/plays"/>
    <n v="0"/>
    <m/>
    <x v="1"/>
    <s v="plays"/>
    <x v="408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08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08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6"/>
    <b v="0"/>
    <s v="theater/plays"/>
    <n v="21.366666666666667"/>
    <m/>
    <x v="1"/>
    <s v="plays"/>
    <x v="408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08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6"/>
    <b v="0"/>
    <s v="theater/plays"/>
    <n v="70.599999999999994"/>
    <m/>
    <x v="1"/>
    <s v="plays"/>
    <x v="408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6"/>
    <b v="0"/>
    <s v="theater/plays"/>
    <n v="2.0500000000000003"/>
    <m/>
    <x v="1"/>
    <s v="plays"/>
    <x v="40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6"/>
    <b v="0"/>
    <s v="theater/plays"/>
    <n v="1.9666666666666666"/>
    <m/>
    <x v="1"/>
    <s v="plays"/>
    <x v="408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6"/>
    <b v="0"/>
    <s v="theater/plays"/>
    <n v="0"/>
    <m/>
    <x v="1"/>
    <s v="plays"/>
    <x v="408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0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09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6"/>
    <b v="0"/>
    <s v="theater/plays"/>
    <n v="0.04"/>
    <m/>
    <x v="1"/>
    <s v="plays"/>
    <x v="409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6"/>
    <b v="0"/>
    <s v="theater/plays"/>
    <n v="0.2"/>
    <m/>
    <x v="1"/>
    <s v="plays"/>
    <x v="409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EB0D9-B696-4813-B478-7772A22054C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B650E-8F89-4663-A565-6196788D2B3B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3E4D0-73BB-4E9A-9C85-68490DCCDF52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O2" sqref="O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style="7" bestFit="1" customWidth="1"/>
    <col min="18" max="18" width="9.77734375" style="7" bestFit="1" customWidth="1"/>
    <col min="19" max="19" width="25.33203125" style="13" bestFit="1" customWidth="1"/>
    <col min="20" max="20" width="23.5546875" style="13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8308</v>
      </c>
      <c r="R1" s="5" t="s">
        <v>8309</v>
      </c>
      <c r="S1" s="13" t="s">
        <v>8395</v>
      </c>
      <c r="T1" s="13" t="s">
        <v>8396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AVERAGE(L:L)</f>
        <v>112.52600875060769</v>
      </c>
      <c r="Q2" s="6" t="str">
        <f>LEFT(N2,FIND("/",N2)-1)</f>
        <v>film &amp; video</v>
      </c>
      <c r="R2" s="6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Q3" s="6" t="str">
        <f t="shared" ref="Q3:Q66" si="1">LEFT(N3,FIND("/",N3)-1)</f>
        <v>film &amp; video</v>
      </c>
      <c r="R3" s="6" t="str">
        <f t="shared" ref="R3:R66" si="2">RIGHT(N3,LEN(N3)-FIND("/",N3))</f>
        <v>television</v>
      </c>
      <c r="S3" s="14">
        <f t="shared" ref="S3:S66" si="3">(((J3/60)/60)/24)+DATE(1970,1,1)</f>
        <v>42766.600497685184</v>
      </c>
      <c r="T3" s="14">
        <f t="shared" ref="T3:T66" si="4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Q4" s="6" t="str">
        <f t="shared" si="1"/>
        <v>film &amp; video</v>
      </c>
      <c r="R4" s="6" t="str">
        <f t="shared" si="2"/>
        <v>television</v>
      </c>
      <c r="S4" s="14">
        <f t="shared" si="3"/>
        <v>42405.702349537038</v>
      </c>
      <c r="T4" s="14">
        <f t="shared" si="4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Q5" s="6" t="str">
        <f t="shared" si="1"/>
        <v>film &amp; video</v>
      </c>
      <c r="R5" s="6" t="str">
        <f t="shared" si="2"/>
        <v>television</v>
      </c>
      <c r="S5" s="14">
        <f t="shared" si="3"/>
        <v>41828.515127314815</v>
      </c>
      <c r="T5" s="14">
        <f t="shared" si="4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Q6" s="6" t="str">
        <f t="shared" si="1"/>
        <v>film &amp; video</v>
      </c>
      <c r="R6" s="6" t="str">
        <f t="shared" si="2"/>
        <v>television</v>
      </c>
      <c r="S6" s="14">
        <f t="shared" si="3"/>
        <v>42327.834247685183</v>
      </c>
      <c r="T6" s="14">
        <f t="shared" si="4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Q7" s="6" t="str">
        <f t="shared" si="1"/>
        <v>film &amp; video</v>
      </c>
      <c r="R7" s="6" t="str">
        <f t="shared" si="2"/>
        <v>television</v>
      </c>
      <c r="S7" s="14">
        <f t="shared" si="3"/>
        <v>42563.932951388888</v>
      </c>
      <c r="T7" s="14">
        <f t="shared" si="4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Q8" s="6" t="str">
        <f t="shared" si="1"/>
        <v>film &amp; video</v>
      </c>
      <c r="R8" s="6" t="str">
        <f t="shared" si="2"/>
        <v>television</v>
      </c>
      <c r="S8" s="14">
        <f t="shared" si="3"/>
        <v>41794.072337962964</v>
      </c>
      <c r="T8" s="14">
        <f t="shared" si="4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Q9" s="6" t="str">
        <f t="shared" si="1"/>
        <v>film &amp; video</v>
      </c>
      <c r="R9" s="6" t="str">
        <f t="shared" si="2"/>
        <v>television</v>
      </c>
      <c r="S9" s="14">
        <f t="shared" si="3"/>
        <v>42516.047071759262</v>
      </c>
      <c r="T9" s="14">
        <f t="shared" si="4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Q10" s="6" t="str">
        <f t="shared" si="1"/>
        <v>film &amp; video</v>
      </c>
      <c r="R10" s="6" t="str">
        <f t="shared" si="2"/>
        <v>television</v>
      </c>
      <c r="S10" s="14">
        <f t="shared" si="3"/>
        <v>42468.94458333333</v>
      </c>
      <c r="T10" s="14">
        <f t="shared" si="4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Q11" s="6" t="str">
        <f t="shared" si="1"/>
        <v>film &amp; video</v>
      </c>
      <c r="R11" s="6" t="str">
        <f t="shared" si="2"/>
        <v>television</v>
      </c>
      <c r="S11" s="14">
        <f t="shared" si="3"/>
        <v>42447.103518518517</v>
      </c>
      <c r="T11" s="14">
        <f t="shared" si="4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Q12" s="6" t="str">
        <f t="shared" si="1"/>
        <v>film &amp; video</v>
      </c>
      <c r="R12" s="6" t="str">
        <f t="shared" si="2"/>
        <v>television</v>
      </c>
      <c r="S12" s="14">
        <f t="shared" si="3"/>
        <v>41780.068043981482</v>
      </c>
      <c r="T12" s="14">
        <f t="shared" si="4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Q13" s="6" t="str">
        <f t="shared" si="1"/>
        <v>film &amp; video</v>
      </c>
      <c r="R13" s="6" t="str">
        <f t="shared" si="2"/>
        <v>television</v>
      </c>
      <c r="S13" s="14">
        <f t="shared" si="3"/>
        <v>42572.778495370367</v>
      </c>
      <c r="T13" s="14">
        <f t="shared" si="4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Q14" s="6" t="str">
        <f t="shared" si="1"/>
        <v>film &amp; video</v>
      </c>
      <c r="R14" s="6" t="str">
        <f t="shared" si="2"/>
        <v>television</v>
      </c>
      <c r="S14" s="14">
        <f t="shared" si="3"/>
        <v>41791.713252314818</v>
      </c>
      <c r="T14" s="14">
        <f t="shared" si="4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Q15" s="6" t="str">
        <f t="shared" si="1"/>
        <v>film &amp; video</v>
      </c>
      <c r="R15" s="6" t="str">
        <f t="shared" si="2"/>
        <v>television</v>
      </c>
      <c r="S15" s="14">
        <f t="shared" si="3"/>
        <v>42508.677187499998</v>
      </c>
      <c r="T15" s="14">
        <f t="shared" si="4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Q16" s="6" t="str">
        <f t="shared" si="1"/>
        <v>film &amp; video</v>
      </c>
      <c r="R16" s="6" t="str">
        <f t="shared" si="2"/>
        <v>television</v>
      </c>
      <c r="S16" s="14">
        <f t="shared" si="3"/>
        <v>41808.02648148148</v>
      </c>
      <c r="T16" s="14">
        <f t="shared" si="4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Q17" s="6" t="str">
        <f t="shared" si="1"/>
        <v>film &amp; video</v>
      </c>
      <c r="R17" s="6" t="str">
        <f t="shared" si="2"/>
        <v>television</v>
      </c>
      <c r="S17" s="14">
        <f t="shared" si="3"/>
        <v>42256.391875000001</v>
      </c>
      <c r="T17" s="14">
        <f t="shared" si="4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Q18" s="6" t="str">
        <f t="shared" si="1"/>
        <v>film &amp; video</v>
      </c>
      <c r="R18" s="6" t="str">
        <f t="shared" si="2"/>
        <v>television</v>
      </c>
      <c r="S18" s="14">
        <f t="shared" si="3"/>
        <v>41760.796423611115</v>
      </c>
      <c r="T18" s="14">
        <f t="shared" si="4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Q19" s="6" t="str">
        <f t="shared" si="1"/>
        <v>film &amp; video</v>
      </c>
      <c r="R19" s="6" t="str">
        <f t="shared" si="2"/>
        <v>television</v>
      </c>
      <c r="S19" s="14">
        <f t="shared" si="3"/>
        <v>41917.731736111113</v>
      </c>
      <c r="T19" s="14">
        <f t="shared" si="4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Q20" s="6" t="str">
        <f t="shared" si="1"/>
        <v>film &amp; video</v>
      </c>
      <c r="R20" s="6" t="str">
        <f t="shared" si="2"/>
        <v>television</v>
      </c>
      <c r="S20" s="14">
        <f t="shared" si="3"/>
        <v>41869.542314814818</v>
      </c>
      <c r="T20" s="14">
        <f t="shared" si="4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Q21" s="6" t="str">
        <f t="shared" si="1"/>
        <v>film &amp; video</v>
      </c>
      <c r="R21" s="6" t="str">
        <f t="shared" si="2"/>
        <v>television</v>
      </c>
      <c r="S21" s="14">
        <f t="shared" si="3"/>
        <v>42175.816365740742</v>
      </c>
      <c r="T21" s="14">
        <f t="shared" si="4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Q22" s="6" t="str">
        <f t="shared" si="1"/>
        <v>film &amp; video</v>
      </c>
      <c r="R22" s="6" t="str">
        <f t="shared" si="2"/>
        <v>television</v>
      </c>
      <c r="S22" s="14">
        <f t="shared" si="3"/>
        <v>42200.758240740746</v>
      </c>
      <c r="T22" s="14">
        <f t="shared" si="4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Q23" s="6" t="str">
        <f t="shared" si="1"/>
        <v>film &amp; video</v>
      </c>
      <c r="R23" s="6" t="str">
        <f t="shared" si="2"/>
        <v>television</v>
      </c>
      <c r="S23" s="14">
        <f t="shared" si="3"/>
        <v>41878.627187500002</v>
      </c>
      <c r="T23" s="14">
        <f t="shared" si="4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Q24" s="6" t="str">
        <f t="shared" si="1"/>
        <v>film &amp; video</v>
      </c>
      <c r="R24" s="6" t="str">
        <f t="shared" si="2"/>
        <v>television</v>
      </c>
      <c r="S24" s="14">
        <f t="shared" si="3"/>
        <v>41989.91134259259</v>
      </c>
      <c r="T24" s="14">
        <f t="shared" si="4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Q25" s="6" t="str">
        <f t="shared" si="1"/>
        <v>film &amp; video</v>
      </c>
      <c r="R25" s="6" t="str">
        <f t="shared" si="2"/>
        <v>television</v>
      </c>
      <c r="S25" s="14">
        <f t="shared" si="3"/>
        <v>42097.778946759259</v>
      </c>
      <c r="T25" s="14">
        <f t="shared" si="4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Q26" s="6" t="str">
        <f t="shared" si="1"/>
        <v>film &amp; video</v>
      </c>
      <c r="R26" s="6" t="str">
        <f t="shared" si="2"/>
        <v>television</v>
      </c>
      <c r="S26" s="14">
        <f t="shared" si="3"/>
        <v>42229.820173611108</v>
      </c>
      <c r="T26" s="14">
        <f t="shared" si="4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Q27" s="6" t="str">
        <f t="shared" si="1"/>
        <v>film &amp; video</v>
      </c>
      <c r="R27" s="6" t="str">
        <f t="shared" si="2"/>
        <v>television</v>
      </c>
      <c r="S27" s="14">
        <f t="shared" si="3"/>
        <v>42318.025011574078</v>
      </c>
      <c r="T27" s="14">
        <f t="shared" si="4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Q28" s="6" t="str">
        <f t="shared" si="1"/>
        <v>film &amp; video</v>
      </c>
      <c r="R28" s="6" t="str">
        <f t="shared" si="2"/>
        <v>television</v>
      </c>
      <c r="S28" s="14">
        <f t="shared" si="3"/>
        <v>41828.515555555554</v>
      </c>
      <c r="T28" s="14">
        <f t="shared" si="4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Q29" s="6" t="str">
        <f t="shared" si="1"/>
        <v>film &amp; video</v>
      </c>
      <c r="R29" s="6" t="str">
        <f t="shared" si="2"/>
        <v>television</v>
      </c>
      <c r="S29" s="14">
        <f t="shared" si="3"/>
        <v>41929.164733796293</v>
      </c>
      <c r="T29" s="14">
        <f t="shared" si="4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Q30" s="6" t="str">
        <f t="shared" si="1"/>
        <v>film &amp; video</v>
      </c>
      <c r="R30" s="6" t="str">
        <f t="shared" si="2"/>
        <v>television</v>
      </c>
      <c r="S30" s="14">
        <f t="shared" si="3"/>
        <v>42324.96393518518</v>
      </c>
      <c r="T30" s="14">
        <f t="shared" si="4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Q31" s="6" t="str">
        <f t="shared" si="1"/>
        <v>film &amp; video</v>
      </c>
      <c r="R31" s="6" t="str">
        <f t="shared" si="2"/>
        <v>television</v>
      </c>
      <c r="S31" s="14">
        <f t="shared" si="3"/>
        <v>41812.67324074074</v>
      </c>
      <c r="T31" s="14">
        <f t="shared" si="4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Q32" s="6" t="str">
        <f t="shared" si="1"/>
        <v>film &amp; video</v>
      </c>
      <c r="R32" s="6" t="str">
        <f t="shared" si="2"/>
        <v>television</v>
      </c>
      <c r="S32" s="14">
        <f t="shared" si="3"/>
        <v>41842.292997685188</v>
      </c>
      <c r="T32" s="14">
        <f t="shared" si="4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Q33" s="6" t="str">
        <f t="shared" si="1"/>
        <v>film &amp; video</v>
      </c>
      <c r="R33" s="6" t="str">
        <f t="shared" si="2"/>
        <v>television</v>
      </c>
      <c r="S33" s="14">
        <f t="shared" si="3"/>
        <v>42376.79206018518</v>
      </c>
      <c r="T33" s="14">
        <f t="shared" si="4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Q34" s="6" t="str">
        <f t="shared" si="1"/>
        <v>film &amp; video</v>
      </c>
      <c r="R34" s="6" t="str">
        <f t="shared" si="2"/>
        <v>television</v>
      </c>
      <c r="S34" s="14">
        <f t="shared" si="3"/>
        <v>42461.627511574072</v>
      </c>
      <c r="T34" s="14">
        <f t="shared" si="4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Q35" s="6" t="str">
        <f t="shared" si="1"/>
        <v>film &amp; video</v>
      </c>
      <c r="R35" s="6" t="str">
        <f t="shared" si="2"/>
        <v>television</v>
      </c>
      <c r="S35" s="14">
        <f t="shared" si="3"/>
        <v>42286.660891203705</v>
      </c>
      <c r="T35" s="14">
        <f t="shared" si="4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Q36" s="6" t="str">
        <f t="shared" si="1"/>
        <v>film &amp; video</v>
      </c>
      <c r="R36" s="6" t="str">
        <f t="shared" si="2"/>
        <v>television</v>
      </c>
      <c r="S36" s="14">
        <f t="shared" si="3"/>
        <v>41841.321770833332</v>
      </c>
      <c r="T36" s="14">
        <f t="shared" si="4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Q37" s="6" t="str">
        <f t="shared" si="1"/>
        <v>film &amp; video</v>
      </c>
      <c r="R37" s="6" t="str">
        <f t="shared" si="2"/>
        <v>television</v>
      </c>
      <c r="S37" s="14">
        <f t="shared" si="3"/>
        <v>42098.291828703703</v>
      </c>
      <c r="T37" s="14">
        <f t="shared" si="4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Q38" s="6" t="str">
        <f t="shared" si="1"/>
        <v>film &amp; video</v>
      </c>
      <c r="R38" s="6" t="str">
        <f t="shared" si="2"/>
        <v>television</v>
      </c>
      <c r="S38" s="14">
        <f t="shared" si="3"/>
        <v>42068.307002314818</v>
      </c>
      <c r="T38" s="14">
        <f t="shared" si="4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Q39" s="6" t="str">
        <f t="shared" si="1"/>
        <v>film &amp; video</v>
      </c>
      <c r="R39" s="6" t="str">
        <f t="shared" si="2"/>
        <v>television</v>
      </c>
      <c r="S39" s="14">
        <f t="shared" si="3"/>
        <v>42032.693043981482</v>
      </c>
      <c r="T39" s="14">
        <f t="shared" si="4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Q40" s="6" t="str">
        <f t="shared" si="1"/>
        <v>film &amp; video</v>
      </c>
      <c r="R40" s="6" t="str">
        <f t="shared" si="2"/>
        <v>television</v>
      </c>
      <c r="S40" s="14">
        <f t="shared" si="3"/>
        <v>41375.057222222218</v>
      </c>
      <c r="T40" s="14">
        <f t="shared" si="4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Q41" s="6" t="str">
        <f t="shared" si="1"/>
        <v>film &amp; video</v>
      </c>
      <c r="R41" s="6" t="str">
        <f t="shared" si="2"/>
        <v>television</v>
      </c>
      <c r="S41" s="14">
        <f t="shared" si="3"/>
        <v>41754.047083333331</v>
      </c>
      <c r="T41" s="14">
        <f t="shared" si="4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Q42" s="6" t="str">
        <f t="shared" si="1"/>
        <v>film &amp; video</v>
      </c>
      <c r="R42" s="6" t="str">
        <f t="shared" si="2"/>
        <v>television</v>
      </c>
      <c r="S42" s="14">
        <f t="shared" si="3"/>
        <v>41789.21398148148</v>
      </c>
      <c r="T42" s="14">
        <f t="shared" si="4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Q43" s="6" t="str">
        <f t="shared" si="1"/>
        <v>film &amp; video</v>
      </c>
      <c r="R43" s="6" t="str">
        <f t="shared" si="2"/>
        <v>television</v>
      </c>
      <c r="S43" s="14">
        <f t="shared" si="3"/>
        <v>41887.568912037037</v>
      </c>
      <c r="T43" s="14">
        <f t="shared" si="4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Q44" s="6" t="str">
        <f t="shared" si="1"/>
        <v>film &amp; video</v>
      </c>
      <c r="R44" s="6" t="str">
        <f t="shared" si="2"/>
        <v>television</v>
      </c>
      <c r="S44" s="14">
        <f t="shared" si="3"/>
        <v>41971.639189814814</v>
      </c>
      <c r="T44" s="14">
        <f t="shared" si="4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Q45" s="6" t="str">
        <f t="shared" si="1"/>
        <v>film &amp; video</v>
      </c>
      <c r="R45" s="6" t="str">
        <f t="shared" si="2"/>
        <v>television</v>
      </c>
      <c r="S45" s="14">
        <f t="shared" si="3"/>
        <v>41802.790347222224</v>
      </c>
      <c r="T45" s="14">
        <f t="shared" si="4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Q46" s="6" t="str">
        <f t="shared" si="1"/>
        <v>film &amp; video</v>
      </c>
      <c r="R46" s="6" t="str">
        <f t="shared" si="2"/>
        <v>television</v>
      </c>
      <c r="S46" s="14">
        <f t="shared" si="3"/>
        <v>41874.098807870374</v>
      </c>
      <c r="T46" s="14">
        <f t="shared" si="4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Q47" s="6" t="str">
        <f t="shared" si="1"/>
        <v>film &amp; video</v>
      </c>
      <c r="R47" s="6" t="str">
        <f t="shared" si="2"/>
        <v>television</v>
      </c>
      <c r="S47" s="14">
        <f t="shared" si="3"/>
        <v>42457.623923611114</v>
      </c>
      <c r="T47" s="14">
        <f t="shared" si="4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Q48" s="6" t="str">
        <f t="shared" si="1"/>
        <v>film &amp; video</v>
      </c>
      <c r="R48" s="6" t="str">
        <f t="shared" si="2"/>
        <v>television</v>
      </c>
      <c r="S48" s="14">
        <f t="shared" si="3"/>
        <v>42323.964976851858</v>
      </c>
      <c r="T48" s="14">
        <f t="shared" si="4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Q49" s="6" t="str">
        <f t="shared" si="1"/>
        <v>film &amp; video</v>
      </c>
      <c r="R49" s="6" t="str">
        <f t="shared" si="2"/>
        <v>television</v>
      </c>
      <c r="S49" s="14">
        <f t="shared" si="3"/>
        <v>41932.819525462961</v>
      </c>
      <c r="T49" s="14">
        <f t="shared" si="4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Q50" s="6" t="str">
        <f t="shared" si="1"/>
        <v>film &amp; video</v>
      </c>
      <c r="R50" s="6" t="str">
        <f t="shared" si="2"/>
        <v>television</v>
      </c>
      <c r="S50" s="14">
        <f t="shared" si="3"/>
        <v>42033.516898148147</v>
      </c>
      <c r="T50" s="14">
        <f t="shared" si="4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Q51" s="6" t="str">
        <f t="shared" si="1"/>
        <v>film &amp; video</v>
      </c>
      <c r="R51" s="6" t="str">
        <f t="shared" si="2"/>
        <v>television</v>
      </c>
      <c r="S51" s="14">
        <f t="shared" si="3"/>
        <v>42271.176446759258</v>
      </c>
      <c r="T51" s="14">
        <f t="shared" si="4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Q52" s="6" t="str">
        <f t="shared" si="1"/>
        <v>film &amp; video</v>
      </c>
      <c r="R52" s="6" t="str">
        <f t="shared" si="2"/>
        <v>television</v>
      </c>
      <c r="S52" s="14">
        <f t="shared" si="3"/>
        <v>41995.752986111111</v>
      </c>
      <c r="T52" s="14">
        <f t="shared" si="4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Q53" s="6" t="str">
        <f t="shared" si="1"/>
        <v>film &amp; video</v>
      </c>
      <c r="R53" s="6" t="str">
        <f t="shared" si="2"/>
        <v>television</v>
      </c>
      <c r="S53" s="14">
        <f t="shared" si="3"/>
        <v>42196.928668981483</v>
      </c>
      <c r="T53" s="14">
        <f t="shared" si="4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Q54" s="6" t="str">
        <f t="shared" si="1"/>
        <v>film &amp; video</v>
      </c>
      <c r="R54" s="6" t="str">
        <f t="shared" si="2"/>
        <v>television</v>
      </c>
      <c r="S54" s="14">
        <f t="shared" si="3"/>
        <v>41807.701921296299</v>
      </c>
      <c r="T54" s="14">
        <f t="shared" si="4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Q55" s="6" t="str">
        <f t="shared" si="1"/>
        <v>film &amp; video</v>
      </c>
      <c r="R55" s="6" t="str">
        <f t="shared" si="2"/>
        <v>television</v>
      </c>
      <c r="S55" s="14">
        <f t="shared" si="3"/>
        <v>41719.549131944441</v>
      </c>
      <c r="T55" s="14">
        <f t="shared" si="4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Q56" s="6" t="str">
        <f t="shared" si="1"/>
        <v>film &amp; video</v>
      </c>
      <c r="R56" s="6" t="str">
        <f t="shared" si="2"/>
        <v>television</v>
      </c>
      <c r="S56" s="14">
        <f t="shared" si="3"/>
        <v>42333.713206018518</v>
      </c>
      <c r="T56" s="14">
        <f t="shared" si="4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Q57" s="6" t="str">
        <f t="shared" si="1"/>
        <v>film &amp; video</v>
      </c>
      <c r="R57" s="6" t="str">
        <f t="shared" si="2"/>
        <v>television</v>
      </c>
      <c r="S57" s="14">
        <f t="shared" si="3"/>
        <v>42496.968935185185</v>
      </c>
      <c r="T57" s="14">
        <f t="shared" si="4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Q58" s="6" t="str">
        <f t="shared" si="1"/>
        <v>film &amp; video</v>
      </c>
      <c r="R58" s="6" t="str">
        <f t="shared" si="2"/>
        <v>television</v>
      </c>
      <c r="S58" s="14">
        <f t="shared" si="3"/>
        <v>42149.548888888887</v>
      </c>
      <c r="T58" s="14">
        <f t="shared" si="4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Q59" s="6" t="str">
        <f t="shared" si="1"/>
        <v>film &amp; video</v>
      </c>
      <c r="R59" s="6" t="str">
        <f t="shared" si="2"/>
        <v>television</v>
      </c>
      <c r="S59" s="14">
        <f t="shared" si="3"/>
        <v>42089.83289351852</v>
      </c>
      <c r="T59" s="14">
        <f t="shared" si="4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Q60" s="6" t="str">
        <f t="shared" si="1"/>
        <v>film &amp; video</v>
      </c>
      <c r="R60" s="6" t="str">
        <f t="shared" si="2"/>
        <v>television</v>
      </c>
      <c r="S60" s="14">
        <f t="shared" si="3"/>
        <v>41932.745046296295</v>
      </c>
      <c r="T60" s="14">
        <f t="shared" si="4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Q61" s="6" t="str">
        <f t="shared" si="1"/>
        <v>film &amp; video</v>
      </c>
      <c r="R61" s="6" t="str">
        <f t="shared" si="2"/>
        <v>television</v>
      </c>
      <c r="S61" s="14">
        <f t="shared" si="3"/>
        <v>42230.23583333334</v>
      </c>
      <c r="T61" s="14">
        <f t="shared" si="4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Q62" s="6" t="str">
        <f t="shared" si="1"/>
        <v>film &amp; video</v>
      </c>
      <c r="R62" s="6" t="str">
        <f t="shared" si="2"/>
        <v>shorts</v>
      </c>
      <c r="S62" s="14">
        <f t="shared" si="3"/>
        <v>41701.901817129627</v>
      </c>
      <c r="T62" s="14">
        <f t="shared" si="4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Q63" s="6" t="str">
        <f t="shared" si="1"/>
        <v>film &amp; video</v>
      </c>
      <c r="R63" s="6" t="str">
        <f t="shared" si="2"/>
        <v>shorts</v>
      </c>
      <c r="S63" s="14">
        <f t="shared" si="3"/>
        <v>41409.814317129632</v>
      </c>
      <c r="T63" s="14">
        <f t="shared" si="4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Q64" s="6" t="str">
        <f t="shared" si="1"/>
        <v>film &amp; video</v>
      </c>
      <c r="R64" s="6" t="str">
        <f t="shared" si="2"/>
        <v>shorts</v>
      </c>
      <c r="S64" s="14">
        <f t="shared" si="3"/>
        <v>41311.799513888887</v>
      </c>
      <c r="T64" s="14">
        <f t="shared" si="4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Q65" s="6" t="str">
        <f t="shared" si="1"/>
        <v>film &amp; video</v>
      </c>
      <c r="R65" s="6" t="str">
        <f t="shared" si="2"/>
        <v>shorts</v>
      </c>
      <c r="S65" s="14">
        <f t="shared" si="3"/>
        <v>41612.912187499998</v>
      </c>
      <c r="T65" s="14">
        <f t="shared" si="4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Q66" s="6" t="str">
        <f t="shared" si="1"/>
        <v>film &amp; video</v>
      </c>
      <c r="R66" s="6" t="str">
        <f t="shared" si="2"/>
        <v>shorts</v>
      </c>
      <c r="S66" s="14">
        <f t="shared" si="3"/>
        <v>41433.01829861111</v>
      </c>
      <c r="T66" s="14">
        <f t="shared" si="4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Q67" s="6" t="str">
        <f t="shared" ref="Q67:Q130" si="6">LEFT(N67,FIND("/",N67)-1)</f>
        <v>film &amp; video</v>
      </c>
      <c r="R67" s="6" t="str">
        <f t="shared" ref="R67:R130" si="7">RIGHT(N67,LEN(N67)-FIND("/",N67))</f>
        <v>shorts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Q68" s="6" t="str">
        <f t="shared" si="6"/>
        <v>film &amp; video</v>
      </c>
      <c r="R68" s="6" t="str">
        <f t="shared" si="7"/>
        <v>shorts</v>
      </c>
      <c r="S68" s="14">
        <f t="shared" si="8"/>
        <v>42539.849768518514</v>
      </c>
      <c r="T68" s="14">
        <f t="shared" si="9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Q69" s="6" t="str">
        <f t="shared" si="6"/>
        <v>film &amp; video</v>
      </c>
      <c r="R69" s="6" t="str">
        <f t="shared" si="7"/>
        <v>shorts</v>
      </c>
      <c r="S69" s="14">
        <f t="shared" si="8"/>
        <v>41075.583379629628</v>
      </c>
      <c r="T69" s="14">
        <f t="shared" si="9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Q70" s="6" t="str">
        <f t="shared" si="6"/>
        <v>film &amp; video</v>
      </c>
      <c r="R70" s="6" t="str">
        <f t="shared" si="7"/>
        <v>shorts</v>
      </c>
      <c r="S70" s="14">
        <f t="shared" si="8"/>
        <v>41663.569340277776</v>
      </c>
      <c r="T70" s="14">
        <f t="shared" si="9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Q71" s="6" t="str">
        <f t="shared" si="6"/>
        <v>film &amp; video</v>
      </c>
      <c r="R71" s="6" t="str">
        <f t="shared" si="7"/>
        <v>shorts</v>
      </c>
      <c r="S71" s="14">
        <f t="shared" si="8"/>
        <v>40786.187789351854</v>
      </c>
      <c r="T71" s="14">
        <f t="shared" si="9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Q72" s="6" t="str">
        <f t="shared" si="6"/>
        <v>film &amp; video</v>
      </c>
      <c r="R72" s="6" t="str">
        <f t="shared" si="7"/>
        <v>shorts</v>
      </c>
      <c r="S72" s="14">
        <f t="shared" si="8"/>
        <v>40730.896354166667</v>
      </c>
      <c r="T72" s="14">
        <f t="shared" si="9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Q73" s="6" t="str">
        <f t="shared" si="6"/>
        <v>film &amp; video</v>
      </c>
      <c r="R73" s="6" t="str">
        <f t="shared" si="7"/>
        <v>shorts</v>
      </c>
      <c r="S73" s="14">
        <f t="shared" si="8"/>
        <v>40997.271493055552</v>
      </c>
      <c r="T73" s="14">
        <f t="shared" si="9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Q74" s="6" t="str">
        <f t="shared" si="6"/>
        <v>film &amp; video</v>
      </c>
      <c r="R74" s="6" t="str">
        <f t="shared" si="7"/>
        <v>shorts</v>
      </c>
      <c r="S74" s="14">
        <f t="shared" si="8"/>
        <v>41208.010196759256</v>
      </c>
      <c r="T74" s="14">
        <f t="shared" si="9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Q75" s="6" t="str">
        <f t="shared" si="6"/>
        <v>film &amp; video</v>
      </c>
      <c r="R75" s="6" t="str">
        <f t="shared" si="7"/>
        <v>shorts</v>
      </c>
      <c r="S75" s="14">
        <f t="shared" si="8"/>
        <v>40587.75675925926</v>
      </c>
      <c r="T75" s="14">
        <f t="shared" si="9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Q76" s="6" t="str">
        <f t="shared" si="6"/>
        <v>film &amp; video</v>
      </c>
      <c r="R76" s="6" t="str">
        <f t="shared" si="7"/>
        <v>shorts</v>
      </c>
      <c r="S76" s="14">
        <f t="shared" si="8"/>
        <v>42360.487210648149</v>
      </c>
      <c r="T76" s="14">
        <f t="shared" si="9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Q77" s="6" t="str">
        <f t="shared" si="6"/>
        <v>film &amp; video</v>
      </c>
      <c r="R77" s="6" t="str">
        <f t="shared" si="7"/>
        <v>shorts</v>
      </c>
      <c r="S77" s="14">
        <f t="shared" si="8"/>
        <v>41357.209166666667</v>
      </c>
      <c r="T77" s="14">
        <f t="shared" si="9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Q78" s="6" t="str">
        <f t="shared" si="6"/>
        <v>film &amp; video</v>
      </c>
      <c r="R78" s="6" t="str">
        <f t="shared" si="7"/>
        <v>shorts</v>
      </c>
      <c r="S78" s="14">
        <f t="shared" si="8"/>
        <v>40844.691643518519</v>
      </c>
      <c r="T78" s="14">
        <f t="shared" si="9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Q79" s="6" t="str">
        <f t="shared" si="6"/>
        <v>film &amp; video</v>
      </c>
      <c r="R79" s="6" t="str">
        <f t="shared" si="7"/>
        <v>shorts</v>
      </c>
      <c r="S79" s="14">
        <f t="shared" si="8"/>
        <v>40997.144872685189</v>
      </c>
      <c r="T79" s="14">
        <f t="shared" si="9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Q80" s="6" t="str">
        <f t="shared" si="6"/>
        <v>film &amp; video</v>
      </c>
      <c r="R80" s="6" t="str">
        <f t="shared" si="7"/>
        <v>shorts</v>
      </c>
      <c r="S80" s="14">
        <f t="shared" si="8"/>
        <v>42604.730567129634</v>
      </c>
      <c r="T80" s="14">
        <f t="shared" si="9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Q81" s="6" t="str">
        <f t="shared" si="6"/>
        <v>film &amp; video</v>
      </c>
      <c r="R81" s="6" t="str">
        <f t="shared" si="7"/>
        <v>shorts</v>
      </c>
      <c r="S81" s="14">
        <f t="shared" si="8"/>
        <v>41724.776539351849</v>
      </c>
      <c r="T81" s="14">
        <f t="shared" si="9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Q82" s="6" t="str">
        <f t="shared" si="6"/>
        <v>film &amp; video</v>
      </c>
      <c r="R82" s="6" t="str">
        <f t="shared" si="7"/>
        <v>shorts</v>
      </c>
      <c r="S82" s="14">
        <f t="shared" si="8"/>
        <v>41583.083981481483</v>
      </c>
      <c r="T82" s="14">
        <f t="shared" si="9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Q83" s="6" t="str">
        <f t="shared" si="6"/>
        <v>film &amp; video</v>
      </c>
      <c r="R83" s="6" t="str">
        <f t="shared" si="7"/>
        <v>shorts</v>
      </c>
      <c r="S83" s="14">
        <f t="shared" si="8"/>
        <v>41100.158877314818</v>
      </c>
      <c r="T83" s="14">
        <f t="shared" si="9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Q84" s="6" t="str">
        <f t="shared" si="6"/>
        <v>film &amp; video</v>
      </c>
      <c r="R84" s="6" t="str">
        <f t="shared" si="7"/>
        <v>shorts</v>
      </c>
      <c r="S84" s="14">
        <f t="shared" si="8"/>
        <v>40795.820150462961</v>
      </c>
      <c r="T84" s="14">
        <f t="shared" si="9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Q85" s="6" t="str">
        <f t="shared" si="6"/>
        <v>film &amp; video</v>
      </c>
      <c r="R85" s="6" t="str">
        <f t="shared" si="7"/>
        <v>shorts</v>
      </c>
      <c r="S85" s="14">
        <f t="shared" si="8"/>
        <v>42042.615613425922</v>
      </c>
      <c r="T85" s="14">
        <f t="shared" si="9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Q86" s="6" t="str">
        <f t="shared" si="6"/>
        <v>film &amp; video</v>
      </c>
      <c r="R86" s="6" t="str">
        <f t="shared" si="7"/>
        <v>shorts</v>
      </c>
      <c r="S86" s="14">
        <f t="shared" si="8"/>
        <v>40648.757939814815</v>
      </c>
      <c r="T86" s="14">
        <f t="shared" si="9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Q87" s="6" t="str">
        <f t="shared" si="6"/>
        <v>film &amp; video</v>
      </c>
      <c r="R87" s="6" t="str">
        <f t="shared" si="7"/>
        <v>shorts</v>
      </c>
      <c r="S87" s="14">
        <f t="shared" si="8"/>
        <v>40779.125428240739</v>
      </c>
      <c r="T87" s="14">
        <f t="shared" si="9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Q88" s="6" t="str">
        <f t="shared" si="6"/>
        <v>film &amp; video</v>
      </c>
      <c r="R88" s="6" t="str">
        <f t="shared" si="7"/>
        <v>shorts</v>
      </c>
      <c r="S88" s="14">
        <f t="shared" si="8"/>
        <v>42291.556076388893</v>
      </c>
      <c r="T88" s="14">
        <f t="shared" si="9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Q89" s="6" t="str">
        <f t="shared" si="6"/>
        <v>film &amp; video</v>
      </c>
      <c r="R89" s="6" t="str">
        <f t="shared" si="7"/>
        <v>shorts</v>
      </c>
      <c r="S89" s="14">
        <f t="shared" si="8"/>
        <v>40322.53938657407</v>
      </c>
      <c r="T89" s="14">
        <f t="shared" si="9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Q90" s="6" t="str">
        <f t="shared" si="6"/>
        <v>film &amp; video</v>
      </c>
      <c r="R90" s="6" t="str">
        <f t="shared" si="7"/>
        <v>shorts</v>
      </c>
      <c r="S90" s="14">
        <f t="shared" si="8"/>
        <v>41786.65892361111</v>
      </c>
      <c r="T90" s="14">
        <f t="shared" si="9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Q91" s="6" t="str">
        <f t="shared" si="6"/>
        <v>film &amp; video</v>
      </c>
      <c r="R91" s="6" t="str">
        <f t="shared" si="7"/>
        <v>shorts</v>
      </c>
      <c r="S91" s="14">
        <f t="shared" si="8"/>
        <v>41402.752222222225</v>
      </c>
      <c r="T91" s="14">
        <f t="shared" si="9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Q92" s="6" t="str">
        <f t="shared" si="6"/>
        <v>film &amp; video</v>
      </c>
      <c r="R92" s="6" t="str">
        <f t="shared" si="7"/>
        <v>shorts</v>
      </c>
      <c r="S92" s="14">
        <f t="shared" si="8"/>
        <v>40706.297442129631</v>
      </c>
      <c r="T92" s="14">
        <f t="shared" si="9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Q93" s="6" t="str">
        <f t="shared" si="6"/>
        <v>film &amp; video</v>
      </c>
      <c r="R93" s="6" t="str">
        <f t="shared" si="7"/>
        <v>shorts</v>
      </c>
      <c r="S93" s="14">
        <f t="shared" si="8"/>
        <v>40619.402361111112</v>
      </c>
      <c r="T93" s="14">
        <f t="shared" si="9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Q94" s="6" t="str">
        <f t="shared" si="6"/>
        <v>film &amp; video</v>
      </c>
      <c r="R94" s="6" t="str">
        <f t="shared" si="7"/>
        <v>shorts</v>
      </c>
      <c r="S94" s="14">
        <f t="shared" si="8"/>
        <v>42721.198877314819</v>
      </c>
      <c r="T94" s="14">
        <f t="shared" si="9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Q95" s="6" t="str">
        <f t="shared" si="6"/>
        <v>film &amp; video</v>
      </c>
      <c r="R95" s="6" t="str">
        <f t="shared" si="7"/>
        <v>shorts</v>
      </c>
      <c r="S95" s="14">
        <f t="shared" si="8"/>
        <v>41065.858067129629</v>
      </c>
      <c r="T95" s="14">
        <f t="shared" si="9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Q96" s="6" t="str">
        <f t="shared" si="6"/>
        <v>film &amp; video</v>
      </c>
      <c r="R96" s="6" t="str">
        <f t="shared" si="7"/>
        <v>shorts</v>
      </c>
      <c r="S96" s="14">
        <f t="shared" si="8"/>
        <v>41716.717847222222</v>
      </c>
      <c r="T96" s="14">
        <f t="shared" si="9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Q97" s="6" t="str">
        <f t="shared" si="6"/>
        <v>film &amp; video</v>
      </c>
      <c r="R97" s="6" t="str">
        <f t="shared" si="7"/>
        <v>shorts</v>
      </c>
      <c r="S97" s="14">
        <f t="shared" si="8"/>
        <v>40935.005104166667</v>
      </c>
      <c r="T97" s="14">
        <f t="shared" si="9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Q98" s="6" t="str">
        <f t="shared" si="6"/>
        <v>film &amp; video</v>
      </c>
      <c r="R98" s="6" t="str">
        <f t="shared" si="7"/>
        <v>shorts</v>
      </c>
      <c r="S98" s="14">
        <f t="shared" si="8"/>
        <v>40324.662511574075</v>
      </c>
      <c r="T98" s="14">
        <f t="shared" si="9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Q99" s="6" t="str">
        <f t="shared" si="6"/>
        <v>film &amp; video</v>
      </c>
      <c r="R99" s="6" t="str">
        <f t="shared" si="7"/>
        <v>shorts</v>
      </c>
      <c r="S99" s="14">
        <f t="shared" si="8"/>
        <v>40706.135208333333</v>
      </c>
      <c r="T99" s="14">
        <f t="shared" si="9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Q100" s="6" t="str">
        <f t="shared" si="6"/>
        <v>film &amp; video</v>
      </c>
      <c r="R100" s="6" t="str">
        <f t="shared" si="7"/>
        <v>shorts</v>
      </c>
      <c r="S100" s="14">
        <f t="shared" si="8"/>
        <v>41214.79483796296</v>
      </c>
      <c r="T100" s="14">
        <f t="shared" si="9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Q101" s="6" t="str">
        <f t="shared" si="6"/>
        <v>film &amp; video</v>
      </c>
      <c r="R101" s="6" t="str">
        <f t="shared" si="7"/>
        <v>shorts</v>
      </c>
      <c r="S101" s="14">
        <f t="shared" si="8"/>
        <v>41631.902766203704</v>
      </c>
      <c r="T101" s="14">
        <f t="shared" si="9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Q102" s="6" t="str">
        <f t="shared" si="6"/>
        <v>film &amp; video</v>
      </c>
      <c r="R102" s="6" t="str">
        <f t="shared" si="7"/>
        <v>shorts</v>
      </c>
      <c r="S102" s="14">
        <f t="shared" si="8"/>
        <v>41197.753310185188</v>
      </c>
      <c r="T102" s="14">
        <f t="shared" si="9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Q103" s="6" t="str">
        <f t="shared" si="6"/>
        <v>film &amp; video</v>
      </c>
      <c r="R103" s="6" t="str">
        <f t="shared" si="7"/>
        <v>shorts</v>
      </c>
      <c r="S103" s="14">
        <f t="shared" si="8"/>
        <v>41274.776736111111</v>
      </c>
      <c r="T103" s="14">
        <f t="shared" si="9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Q104" s="6" t="str">
        <f t="shared" si="6"/>
        <v>film &amp; video</v>
      </c>
      <c r="R104" s="6" t="str">
        <f t="shared" si="7"/>
        <v>shorts</v>
      </c>
      <c r="S104" s="14">
        <f t="shared" si="8"/>
        <v>40505.131168981483</v>
      </c>
      <c r="T104" s="14">
        <f t="shared" si="9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Q105" s="6" t="str">
        <f t="shared" si="6"/>
        <v>film &amp; video</v>
      </c>
      <c r="R105" s="6" t="str">
        <f t="shared" si="7"/>
        <v>shorts</v>
      </c>
      <c r="S105" s="14">
        <f t="shared" si="8"/>
        <v>41682.805902777778</v>
      </c>
      <c r="T105" s="14">
        <f t="shared" si="9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Q106" s="6" t="str">
        <f t="shared" si="6"/>
        <v>film &amp; video</v>
      </c>
      <c r="R106" s="6" t="str">
        <f t="shared" si="7"/>
        <v>shorts</v>
      </c>
      <c r="S106" s="14">
        <f t="shared" si="8"/>
        <v>40612.695208333331</v>
      </c>
      <c r="T106" s="14">
        <f t="shared" si="9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Q107" s="6" t="str">
        <f t="shared" si="6"/>
        <v>film &amp; video</v>
      </c>
      <c r="R107" s="6" t="str">
        <f t="shared" si="7"/>
        <v>shorts</v>
      </c>
      <c r="S107" s="14">
        <f t="shared" si="8"/>
        <v>42485.724768518514</v>
      </c>
      <c r="T107" s="14">
        <f t="shared" si="9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Q108" s="6" t="str">
        <f t="shared" si="6"/>
        <v>film &amp; video</v>
      </c>
      <c r="R108" s="6" t="str">
        <f t="shared" si="7"/>
        <v>shorts</v>
      </c>
      <c r="S108" s="14">
        <f t="shared" si="8"/>
        <v>40987.776631944449</v>
      </c>
      <c r="T108" s="14">
        <f t="shared" si="9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Q109" s="6" t="str">
        <f t="shared" si="6"/>
        <v>film &amp; video</v>
      </c>
      <c r="R109" s="6" t="str">
        <f t="shared" si="7"/>
        <v>shorts</v>
      </c>
      <c r="S109" s="14">
        <f t="shared" si="8"/>
        <v>40635.982488425929</v>
      </c>
      <c r="T109" s="14">
        <f t="shared" si="9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Q110" s="6" t="str">
        <f t="shared" si="6"/>
        <v>film &amp; video</v>
      </c>
      <c r="R110" s="6" t="str">
        <f t="shared" si="7"/>
        <v>shorts</v>
      </c>
      <c r="S110" s="14">
        <f t="shared" si="8"/>
        <v>41365.613078703704</v>
      </c>
      <c r="T110" s="14">
        <f t="shared" si="9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Q111" s="6" t="str">
        <f t="shared" si="6"/>
        <v>film &amp; video</v>
      </c>
      <c r="R111" s="6" t="str">
        <f t="shared" si="7"/>
        <v>shorts</v>
      </c>
      <c r="S111" s="14">
        <f t="shared" si="8"/>
        <v>40570.025810185187</v>
      </c>
      <c r="T111" s="14">
        <f t="shared" si="9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Q112" s="6" t="str">
        <f t="shared" si="6"/>
        <v>film &amp; video</v>
      </c>
      <c r="R112" s="6" t="str">
        <f t="shared" si="7"/>
        <v>shorts</v>
      </c>
      <c r="S112" s="14">
        <f t="shared" si="8"/>
        <v>41557.949687500004</v>
      </c>
      <c r="T112" s="14">
        <f t="shared" si="9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Q113" s="6" t="str">
        <f t="shared" si="6"/>
        <v>film &amp; video</v>
      </c>
      <c r="R113" s="6" t="str">
        <f t="shared" si="7"/>
        <v>shorts</v>
      </c>
      <c r="S113" s="14">
        <f t="shared" si="8"/>
        <v>42125.333182870367</v>
      </c>
      <c r="T113" s="14">
        <f t="shared" si="9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Q114" s="6" t="str">
        <f t="shared" si="6"/>
        <v>film &amp; video</v>
      </c>
      <c r="R114" s="6" t="str">
        <f t="shared" si="7"/>
        <v>shorts</v>
      </c>
      <c r="S114" s="14">
        <f t="shared" si="8"/>
        <v>41718.043032407404</v>
      </c>
      <c r="T114" s="14">
        <f t="shared" si="9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Q115" s="6" t="str">
        <f t="shared" si="6"/>
        <v>film &amp; video</v>
      </c>
      <c r="R115" s="6" t="str">
        <f t="shared" si="7"/>
        <v>shorts</v>
      </c>
      <c r="S115" s="14">
        <f t="shared" si="8"/>
        <v>40753.758425925924</v>
      </c>
      <c r="T115" s="14">
        <f t="shared" si="9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Q116" s="6" t="str">
        <f t="shared" si="6"/>
        <v>film &amp; video</v>
      </c>
      <c r="R116" s="6" t="str">
        <f t="shared" si="7"/>
        <v>shorts</v>
      </c>
      <c r="S116" s="14">
        <f t="shared" si="8"/>
        <v>40861.27416666667</v>
      </c>
      <c r="T116" s="14">
        <f t="shared" si="9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Q117" s="6" t="str">
        <f t="shared" si="6"/>
        <v>film &amp; video</v>
      </c>
      <c r="R117" s="6" t="str">
        <f t="shared" si="7"/>
        <v>shorts</v>
      </c>
      <c r="S117" s="14">
        <f t="shared" si="8"/>
        <v>40918.738935185182</v>
      </c>
      <c r="T117" s="14">
        <f t="shared" si="9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Q118" s="6" t="str">
        <f t="shared" si="6"/>
        <v>film &amp; video</v>
      </c>
      <c r="R118" s="6" t="str">
        <f t="shared" si="7"/>
        <v>shorts</v>
      </c>
      <c r="S118" s="14">
        <f t="shared" si="8"/>
        <v>40595.497164351851</v>
      </c>
      <c r="T118" s="14">
        <f t="shared" si="9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Q119" s="6" t="str">
        <f t="shared" si="6"/>
        <v>film &amp; video</v>
      </c>
      <c r="R119" s="6" t="str">
        <f t="shared" si="7"/>
        <v>shorts</v>
      </c>
      <c r="S119" s="14">
        <f t="shared" si="8"/>
        <v>40248.834999999999</v>
      </c>
      <c r="T119" s="14">
        <f t="shared" si="9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Q120" s="6" t="str">
        <f t="shared" si="6"/>
        <v>film &amp; video</v>
      </c>
      <c r="R120" s="6" t="str">
        <f t="shared" si="7"/>
        <v>shorts</v>
      </c>
      <c r="S120" s="14">
        <f t="shared" si="8"/>
        <v>40723.053657407407</v>
      </c>
      <c r="T120" s="14">
        <f t="shared" si="9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Q121" s="6" t="str">
        <f t="shared" si="6"/>
        <v>film &amp; video</v>
      </c>
      <c r="R121" s="6" t="str">
        <f t="shared" si="7"/>
        <v>shorts</v>
      </c>
      <c r="S121" s="14">
        <f t="shared" si="8"/>
        <v>40739.069282407407</v>
      </c>
      <c r="T121" s="14">
        <f t="shared" si="9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Q122" s="6" t="str">
        <f t="shared" si="6"/>
        <v>film &amp; video</v>
      </c>
      <c r="R122" s="6" t="str">
        <f t="shared" si="7"/>
        <v>science fiction</v>
      </c>
      <c r="S122" s="14">
        <f t="shared" si="8"/>
        <v>42616.049849537041</v>
      </c>
      <c r="T122" s="14">
        <f t="shared" si="9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Q123" s="6" t="str">
        <f t="shared" si="6"/>
        <v>film &amp; video</v>
      </c>
      <c r="R123" s="6" t="str">
        <f t="shared" si="7"/>
        <v>science fiction</v>
      </c>
      <c r="S123" s="14">
        <f t="shared" si="8"/>
        <v>42096.704976851848</v>
      </c>
      <c r="T123" s="14">
        <f t="shared" si="9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Q124" s="6" t="str">
        <f t="shared" si="6"/>
        <v>film &amp; video</v>
      </c>
      <c r="R124" s="6" t="str">
        <f t="shared" si="7"/>
        <v>science fiction</v>
      </c>
      <c r="S124" s="14">
        <f t="shared" si="8"/>
        <v>42593.431793981479</v>
      </c>
      <c r="T124" s="14">
        <f t="shared" si="9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Q125" s="6" t="str">
        <f t="shared" si="6"/>
        <v>film &amp; video</v>
      </c>
      <c r="R125" s="6" t="str">
        <f t="shared" si="7"/>
        <v>science fiction</v>
      </c>
      <c r="S125" s="14">
        <f t="shared" si="8"/>
        <v>41904.781990740739</v>
      </c>
      <c r="T125" s="14">
        <f t="shared" si="9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Q126" s="6" t="str">
        <f t="shared" si="6"/>
        <v>film &amp; video</v>
      </c>
      <c r="R126" s="6" t="str">
        <f t="shared" si="7"/>
        <v>science fiction</v>
      </c>
      <c r="S126" s="14">
        <f t="shared" si="8"/>
        <v>42114.928726851853</v>
      </c>
      <c r="T126" s="14">
        <f t="shared" si="9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Q127" s="6" t="str">
        <f t="shared" si="6"/>
        <v>film &amp; video</v>
      </c>
      <c r="R127" s="6" t="str">
        <f t="shared" si="7"/>
        <v>science fiction</v>
      </c>
      <c r="S127" s="14">
        <f t="shared" si="8"/>
        <v>42709.993981481486</v>
      </c>
      <c r="T127" s="14">
        <f t="shared" si="9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Q128" s="6" t="str">
        <f t="shared" si="6"/>
        <v>film &amp; video</v>
      </c>
      <c r="R128" s="6" t="str">
        <f t="shared" si="7"/>
        <v>science fiction</v>
      </c>
      <c r="S128" s="14">
        <f t="shared" si="8"/>
        <v>42135.589548611111</v>
      </c>
      <c r="T128" s="14">
        <f t="shared" si="9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Q129" s="6" t="str">
        <f t="shared" si="6"/>
        <v>film &amp; video</v>
      </c>
      <c r="R129" s="6" t="str">
        <f t="shared" si="7"/>
        <v>science fiction</v>
      </c>
      <c r="S129" s="14">
        <f t="shared" si="8"/>
        <v>42067.62431712963</v>
      </c>
      <c r="T129" s="14">
        <f t="shared" si="9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Q130" s="6" t="str">
        <f t="shared" si="6"/>
        <v>film &amp; video</v>
      </c>
      <c r="R130" s="6" t="str">
        <f t="shared" si="7"/>
        <v>science fiction</v>
      </c>
      <c r="S130" s="14">
        <f t="shared" si="8"/>
        <v>42628.22792824074</v>
      </c>
      <c r="T130" s="14">
        <f t="shared" si="9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Q131" s="6" t="str">
        <f t="shared" ref="Q131:Q194" si="11">LEFT(N131,FIND("/",N131)-1)</f>
        <v>film &amp; video</v>
      </c>
      <c r="R131" s="6" t="str">
        <f t="shared" ref="R131:R194" si="12">RIGHT(N131,LEN(N131)-FIND("/",N131))</f>
        <v>science fiction</v>
      </c>
      <c r="S131" s="14">
        <f t="shared" ref="S131:S161" si="13">(((J131/60)/60)/24)+DATE(1970,1,1)</f>
        <v>41882.937303240738</v>
      </c>
      <c r="T131" s="14">
        <f t="shared" ref="T131:T194" si="14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Q132" s="6" t="str">
        <f t="shared" si="11"/>
        <v>film &amp; video</v>
      </c>
      <c r="R132" s="6" t="str">
        <f t="shared" si="12"/>
        <v>science fiction</v>
      </c>
      <c r="S132" s="14">
        <f t="shared" si="13"/>
        <v>41778.915416666663</v>
      </c>
      <c r="T132" s="14">
        <f t="shared" si="14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Q133" s="6" t="str">
        <f t="shared" si="11"/>
        <v>film &amp; video</v>
      </c>
      <c r="R133" s="6" t="str">
        <f t="shared" si="12"/>
        <v>science fiction</v>
      </c>
      <c r="S133" s="14">
        <f t="shared" si="13"/>
        <v>42541.837511574078</v>
      </c>
      <c r="T133" s="14">
        <f t="shared" si="14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Q134" s="6" t="str">
        <f t="shared" si="11"/>
        <v>film &amp; video</v>
      </c>
      <c r="R134" s="6" t="str">
        <f t="shared" si="12"/>
        <v>science fiction</v>
      </c>
      <c r="S134" s="14">
        <f t="shared" si="13"/>
        <v>41905.812581018516</v>
      </c>
      <c r="T134" s="14">
        <f t="shared" si="14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Q135" s="6" t="str">
        <f t="shared" si="11"/>
        <v>film &amp; video</v>
      </c>
      <c r="R135" s="6" t="str">
        <f t="shared" si="12"/>
        <v>science fiction</v>
      </c>
      <c r="S135" s="14">
        <f t="shared" si="13"/>
        <v>42491.80768518518</v>
      </c>
      <c r="T135" s="14">
        <f t="shared" si="14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Q136" s="6" t="str">
        <f t="shared" si="11"/>
        <v>film &amp; video</v>
      </c>
      <c r="R136" s="6" t="str">
        <f t="shared" si="12"/>
        <v>science fiction</v>
      </c>
      <c r="S136" s="14">
        <f t="shared" si="13"/>
        <v>42221.909930555557</v>
      </c>
      <c r="T136" s="14">
        <f t="shared" si="14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Q137" s="6" t="str">
        <f t="shared" si="11"/>
        <v>film &amp; video</v>
      </c>
      <c r="R137" s="6" t="str">
        <f t="shared" si="12"/>
        <v>science fiction</v>
      </c>
      <c r="S137" s="14">
        <f t="shared" si="13"/>
        <v>41788.381909722222</v>
      </c>
      <c r="T137" s="14">
        <f t="shared" si="14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Q138" s="6" t="str">
        <f t="shared" si="11"/>
        <v>film &amp; video</v>
      </c>
      <c r="R138" s="6" t="str">
        <f t="shared" si="12"/>
        <v>science fiction</v>
      </c>
      <c r="S138" s="14">
        <f t="shared" si="13"/>
        <v>42096.410115740742</v>
      </c>
      <c r="T138" s="14">
        <f t="shared" si="14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Q139" s="6" t="str">
        <f t="shared" si="11"/>
        <v>film &amp; video</v>
      </c>
      <c r="R139" s="6" t="str">
        <f t="shared" si="12"/>
        <v>science fiction</v>
      </c>
      <c r="S139" s="14">
        <f t="shared" si="13"/>
        <v>42239.573993055557</v>
      </c>
      <c r="T139" s="14">
        <f t="shared" si="14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Q140" s="6" t="str">
        <f t="shared" si="11"/>
        <v>film &amp; video</v>
      </c>
      <c r="R140" s="6" t="str">
        <f t="shared" si="12"/>
        <v>science fiction</v>
      </c>
      <c r="S140" s="14">
        <f t="shared" si="13"/>
        <v>42186.257418981477</v>
      </c>
      <c r="T140" s="14">
        <f t="shared" si="14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Q141" s="6" t="str">
        <f t="shared" si="11"/>
        <v>film &amp; video</v>
      </c>
      <c r="R141" s="6" t="str">
        <f t="shared" si="12"/>
        <v>science fiction</v>
      </c>
      <c r="S141" s="14">
        <f t="shared" si="13"/>
        <v>42187.920972222222</v>
      </c>
      <c r="T141" s="14">
        <f t="shared" si="14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Q142" s="6" t="str">
        <f t="shared" si="11"/>
        <v>film &amp; video</v>
      </c>
      <c r="R142" s="6" t="str">
        <f t="shared" si="12"/>
        <v>science fiction</v>
      </c>
      <c r="S142" s="14">
        <f t="shared" si="13"/>
        <v>42053.198287037041</v>
      </c>
      <c r="T142" s="14">
        <f t="shared" si="14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Q143" s="6" t="str">
        <f t="shared" si="11"/>
        <v>film &amp; video</v>
      </c>
      <c r="R143" s="6" t="str">
        <f t="shared" si="12"/>
        <v>science fiction</v>
      </c>
      <c r="S143" s="14">
        <f t="shared" si="13"/>
        <v>42110.153043981481</v>
      </c>
      <c r="T143" s="14">
        <f t="shared" si="14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Q144" s="6" t="str">
        <f t="shared" si="11"/>
        <v>film &amp; video</v>
      </c>
      <c r="R144" s="6" t="str">
        <f t="shared" si="12"/>
        <v>science fiction</v>
      </c>
      <c r="S144" s="14">
        <f t="shared" si="13"/>
        <v>41938.893263888887</v>
      </c>
      <c r="T144" s="14">
        <f t="shared" si="14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Q145" s="6" t="str">
        <f t="shared" si="11"/>
        <v>film &amp; video</v>
      </c>
      <c r="R145" s="6" t="str">
        <f t="shared" si="12"/>
        <v>science fiction</v>
      </c>
      <c r="S145" s="14">
        <f t="shared" si="13"/>
        <v>42559.064143518524</v>
      </c>
      <c r="T145" s="14">
        <f t="shared" si="14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Q146" s="6" t="str">
        <f t="shared" si="11"/>
        <v>film &amp; video</v>
      </c>
      <c r="R146" s="6" t="str">
        <f t="shared" si="12"/>
        <v>science fiction</v>
      </c>
      <c r="S146" s="14">
        <f t="shared" si="13"/>
        <v>42047.762407407412</v>
      </c>
      <c r="T146" s="14">
        <f t="shared" si="14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Q147" s="6" t="str">
        <f t="shared" si="11"/>
        <v>film &amp; video</v>
      </c>
      <c r="R147" s="6" t="str">
        <f t="shared" si="12"/>
        <v>science fiction</v>
      </c>
      <c r="S147" s="14">
        <f t="shared" si="13"/>
        <v>42200.542268518519</v>
      </c>
      <c r="T147" s="14">
        <f t="shared" si="14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Q148" s="6" t="str">
        <f t="shared" si="11"/>
        <v>film &amp; video</v>
      </c>
      <c r="R148" s="6" t="str">
        <f t="shared" si="12"/>
        <v>science fiction</v>
      </c>
      <c r="S148" s="14">
        <f t="shared" si="13"/>
        <v>42693.016180555554</v>
      </c>
      <c r="T148" s="14">
        <f t="shared" si="14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Q149" s="6" t="str">
        <f t="shared" si="11"/>
        <v>film &amp; video</v>
      </c>
      <c r="R149" s="6" t="str">
        <f t="shared" si="12"/>
        <v>science fiction</v>
      </c>
      <c r="S149" s="14">
        <f t="shared" si="13"/>
        <v>41969.767824074079</v>
      </c>
      <c r="T149" s="14">
        <f t="shared" si="14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Q150" s="6" t="str">
        <f t="shared" si="11"/>
        <v>film &amp; video</v>
      </c>
      <c r="R150" s="6" t="str">
        <f t="shared" si="12"/>
        <v>science fiction</v>
      </c>
      <c r="S150" s="14">
        <f t="shared" si="13"/>
        <v>42397.281666666662</v>
      </c>
      <c r="T150" s="14">
        <f t="shared" si="14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Q151" s="6" t="str">
        <f t="shared" si="11"/>
        <v>film &amp; video</v>
      </c>
      <c r="R151" s="6" t="str">
        <f t="shared" si="12"/>
        <v>science fiction</v>
      </c>
      <c r="S151" s="14">
        <f t="shared" si="13"/>
        <v>41968.172106481477</v>
      </c>
      <c r="T151" s="14">
        <f t="shared" si="14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Q152" s="6" t="str">
        <f t="shared" si="11"/>
        <v>film &amp; video</v>
      </c>
      <c r="R152" s="6" t="str">
        <f t="shared" si="12"/>
        <v>science fiction</v>
      </c>
      <c r="S152" s="14">
        <f t="shared" si="13"/>
        <v>42090.161828703705</v>
      </c>
      <c r="T152" s="14">
        <f t="shared" si="14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Q153" s="6" t="str">
        <f t="shared" si="11"/>
        <v>film &amp; video</v>
      </c>
      <c r="R153" s="6" t="str">
        <f t="shared" si="12"/>
        <v>science fiction</v>
      </c>
      <c r="S153" s="14">
        <f t="shared" si="13"/>
        <v>42113.550821759258</v>
      </c>
      <c r="T153" s="14">
        <f t="shared" si="14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Q154" s="6" t="str">
        <f t="shared" si="11"/>
        <v>film &amp; video</v>
      </c>
      <c r="R154" s="6" t="str">
        <f t="shared" si="12"/>
        <v>science fiction</v>
      </c>
      <c r="S154" s="14">
        <f t="shared" si="13"/>
        <v>41875.077546296299</v>
      </c>
      <c r="T154" s="14">
        <f t="shared" si="14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Q155" s="6" t="str">
        <f t="shared" si="11"/>
        <v>film &amp; video</v>
      </c>
      <c r="R155" s="6" t="str">
        <f t="shared" si="12"/>
        <v>science fiction</v>
      </c>
      <c r="S155" s="14">
        <f t="shared" si="13"/>
        <v>41933.586157407408</v>
      </c>
      <c r="T155" s="14">
        <f t="shared" si="14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Q156" s="6" t="str">
        <f t="shared" si="11"/>
        <v>film &amp; video</v>
      </c>
      <c r="R156" s="6" t="str">
        <f t="shared" si="12"/>
        <v>science fiction</v>
      </c>
      <c r="S156" s="14">
        <f t="shared" si="13"/>
        <v>42115.547395833331</v>
      </c>
      <c r="T156" s="14">
        <f t="shared" si="14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Q157" s="6" t="str">
        <f t="shared" si="11"/>
        <v>film &amp; video</v>
      </c>
      <c r="R157" s="6" t="str">
        <f t="shared" si="12"/>
        <v>science fiction</v>
      </c>
      <c r="S157" s="14">
        <f t="shared" si="13"/>
        <v>42168.559432870374</v>
      </c>
      <c r="T157" s="14">
        <f t="shared" si="14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Q158" s="6" t="str">
        <f t="shared" si="11"/>
        <v>film &amp; video</v>
      </c>
      <c r="R158" s="6" t="str">
        <f t="shared" si="12"/>
        <v>science fiction</v>
      </c>
      <c r="S158" s="14">
        <f t="shared" si="13"/>
        <v>41794.124953703707</v>
      </c>
      <c r="T158" s="14">
        <f t="shared" si="14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Q159" s="6" t="str">
        <f t="shared" si="11"/>
        <v>film &amp; video</v>
      </c>
      <c r="R159" s="6" t="str">
        <f t="shared" si="12"/>
        <v>science fiction</v>
      </c>
      <c r="S159" s="14">
        <f t="shared" si="13"/>
        <v>42396.911712962959</v>
      </c>
      <c r="T159" s="14">
        <f t="shared" si="14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Q160" s="6" t="str">
        <f t="shared" si="11"/>
        <v>film &amp; video</v>
      </c>
      <c r="R160" s="6" t="str">
        <f t="shared" si="12"/>
        <v>science fiction</v>
      </c>
      <c r="S160" s="14">
        <f t="shared" si="13"/>
        <v>41904.07671296296</v>
      </c>
      <c r="T160" s="14">
        <f t="shared" si="14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Q161" s="6" t="str">
        <f t="shared" si="11"/>
        <v>film &amp; video</v>
      </c>
      <c r="R161" s="6" t="str">
        <f t="shared" si="12"/>
        <v>science fiction</v>
      </c>
      <c r="S161" s="14">
        <f t="shared" si="13"/>
        <v>42514.434548611112</v>
      </c>
      <c r="T161" s="14">
        <f t="shared" si="14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Q162" s="6" t="str">
        <f t="shared" si="11"/>
        <v>film &amp; video</v>
      </c>
      <c r="R162" s="6" t="str">
        <f t="shared" si="12"/>
        <v>drama</v>
      </c>
      <c r="S162" s="14">
        <f>(((I162/60)/60)/24)+DATE(1970,1,1)</f>
        <v>42231.913090277783</v>
      </c>
      <c r="T162" s="14">
        <f t="shared" si="14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Q163" s="6" t="str">
        <f t="shared" si="11"/>
        <v>film &amp; video</v>
      </c>
      <c r="R163" s="6" t="str">
        <f t="shared" si="12"/>
        <v>drama</v>
      </c>
      <c r="S163" s="14">
        <f t="shared" ref="S163:S226" si="15">(((I163/60)/60)/24)+DATE(1970,1,1)</f>
        <v>41822.687442129631</v>
      </c>
      <c r="T163" s="14">
        <f t="shared" si="14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Q164" s="6" t="str">
        <f t="shared" si="11"/>
        <v>film &amp; video</v>
      </c>
      <c r="R164" s="6" t="str">
        <f t="shared" si="12"/>
        <v>drama</v>
      </c>
      <c r="S164" s="14">
        <f t="shared" si="15"/>
        <v>41867.987500000003</v>
      </c>
      <c r="T164" s="14">
        <f t="shared" si="14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Q165" s="6" t="str">
        <f t="shared" si="11"/>
        <v>film &amp; video</v>
      </c>
      <c r="R165" s="6" t="str">
        <f t="shared" si="12"/>
        <v>drama</v>
      </c>
      <c r="S165" s="14">
        <f t="shared" si="15"/>
        <v>42278</v>
      </c>
      <c r="T165" s="14">
        <f t="shared" si="14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Q166" s="6" t="str">
        <f t="shared" si="11"/>
        <v>film &amp; video</v>
      </c>
      <c r="R166" s="6" t="str">
        <f t="shared" si="12"/>
        <v>drama</v>
      </c>
      <c r="S166" s="14">
        <f t="shared" si="15"/>
        <v>41901.762743055559</v>
      </c>
      <c r="T166" s="14">
        <f t="shared" si="14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Q167" s="6" t="str">
        <f t="shared" si="11"/>
        <v>film &amp; video</v>
      </c>
      <c r="R167" s="6" t="str">
        <f t="shared" si="12"/>
        <v>drama</v>
      </c>
      <c r="S167" s="14">
        <f t="shared" si="15"/>
        <v>42381.658842592587</v>
      </c>
      <c r="T167" s="14">
        <f t="shared" si="14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Q168" s="6" t="str">
        <f t="shared" si="11"/>
        <v>film &amp; video</v>
      </c>
      <c r="R168" s="6" t="str">
        <f t="shared" si="12"/>
        <v>drama</v>
      </c>
      <c r="S168" s="14">
        <f t="shared" si="15"/>
        <v>42751.075949074075</v>
      </c>
      <c r="T168" s="14">
        <f t="shared" si="14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Q169" s="6" t="str">
        <f t="shared" si="11"/>
        <v>film &amp; video</v>
      </c>
      <c r="R169" s="6" t="str">
        <f t="shared" si="12"/>
        <v>drama</v>
      </c>
      <c r="S169" s="14">
        <f t="shared" si="15"/>
        <v>42220.927488425921</v>
      </c>
      <c r="T169" s="14">
        <f t="shared" si="14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Q170" s="6" t="str">
        <f t="shared" si="11"/>
        <v>film &amp; video</v>
      </c>
      <c r="R170" s="6" t="str">
        <f t="shared" si="12"/>
        <v>drama</v>
      </c>
      <c r="S170" s="14">
        <f t="shared" si="15"/>
        <v>42082.793634259258</v>
      </c>
      <c r="T170" s="14">
        <f t="shared" si="14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Q171" s="6" t="str">
        <f t="shared" si="11"/>
        <v>film &amp; video</v>
      </c>
      <c r="R171" s="6" t="str">
        <f t="shared" si="12"/>
        <v>drama</v>
      </c>
      <c r="S171" s="14">
        <f t="shared" si="15"/>
        <v>41930.505312499998</v>
      </c>
      <c r="T171" s="14">
        <f t="shared" si="14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Q172" s="6" t="str">
        <f t="shared" si="11"/>
        <v>film &amp; video</v>
      </c>
      <c r="R172" s="6" t="str">
        <f t="shared" si="12"/>
        <v>drama</v>
      </c>
      <c r="S172" s="14">
        <f t="shared" si="15"/>
        <v>42246.227777777778</v>
      </c>
      <c r="T172" s="14">
        <f t="shared" si="14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Q173" s="6" t="str">
        <f t="shared" si="11"/>
        <v>film &amp; video</v>
      </c>
      <c r="R173" s="6" t="str">
        <f t="shared" si="12"/>
        <v>drama</v>
      </c>
      <c r="S173" s="14">
        <f t="shared" si="15"/>
        <v>42594.180717592593</v>
      </c>
      <c r="T173" s="14">
        <f t="shared" si="14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Q174" s="6" t="str">
        <f t="shared" si="11"/>
        <v>film &amp; video</v>
      </c>
      <c r="R174" s="6" t="str">
        <f t="shared" si="12"/>
        <v>drama</v>
      </c>
      <c r="S174" s="14">
        <f t="shared" si="15"/>
        <v>42082.353275462956</v>
      </c>
      <c r="T174" s="14">
        <f t="shared" si="14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Q175" s="6" t="str">
        <f t="shared" si="11"/>
        <v>film &amp; video</v>
      </c>
      <c r="R175" s="6" t="str">
        <f t="shared" si="12"/>
        <v>drama</v>
      </c>
      <c r="S175" s="14">
        <f t="shared" si="15"/>
        <v>42063.573009259257</v>
      </c>
      <c r="T175" s="14">
        <f t="shared" si="14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Q176" s="6" t="str">
        <f t="shared" si="11"/>
        <v>film &amp; video</v>
      </c>
      <c r="R176" s="6" t="str">
        <f t="shared" si="12"/>
        <v>drama</v>
      </c>
      <c r="S176" s="14">
        <f t="shared" si="15"/>
        <v>42132.758981481486</v>
      </c>
      <c r="T176" s="14">
        <f t="shared" si="14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Q177" s="6" t="str">
        <f t="shared" si="11"/>
        <v>film &amp; video</v>
      </c>
      <c r="R177" s="6" t="str">
        <f t="shared" si="12"/>
        <v>drama</v>
      </c>
      <c r="S177" s="14">
        <f t="shared" si="15"/>
        <v>41880.777905092589</v>
      </c>
      <c r="T177" s="14">
        <f t="shared" si="14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Q178" s="6" t="str">
        <f t="shared" si="11"/>
        <v>film &amp; video</v>
      </c>
      <c r="R178" s="6" t="str">
        <f t="shared" si="12"/>
        <v>drama</v>
      </c>
      <c r="S178" s="14">
        <f t="shared" si="15"/>
        <v>42221.824062500003</v>
      </c>
      <c r="T178" s="14">
        <f t="shared" si="14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Q179" s="6" t="str">
        <f t="shared" si="11"/>
        <v>film &amp; video</v>
      </c>
      <c r="R179" s="6" t="str">
        <f t="shared" si="12"/>
        <v>drama</v>
      </c>
      <c r="S179" s="14">
        <f t="shared" si="15"/>
        <v>42087.00608796296</v>
      </c>
      <c r="T179" s="14">
        <f t="shared" si="14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Q180" s="6" t="str">
        <f t="shared" si="11"/>
        <v>film &amp; video</v>
      </c>
      <c r="R180" s="6" t="str">
        <f t="shared" si="12"/>
        <v>drama</v>
      </c>
      <c r="S180" s="14">
        <f t="shared" si="15"/>
        <v>42334.997048611112</v>
      </c>
      <c r="T180" s="14">
        <f t="shared" si="14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Q181" s="6" t="str">
        <f t="shared" si="11"/>
        <v>film &amp; video</v>
      </c>
      <c r="R181" s="6" t="str">
        <f t="shared" si="12"/>
        <v>drama</v>
      </c>
      <c r="S181" s="14">
        <f t="shared" si="15"/>
        <v>42433.080497685187</v>
      </c>
      <c r="T181" s="14">
        <f t="shared" si="14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Q182" s="6" t="str">
        <f t="shared" si="11"/>
        <v>film &amp; video</v>
      </c>
      <c r="R182" s="6" t="str">
        <f t="shared" si="12"/>
        <v>drama</v>
      </c>
      <c r="S182" s="14">
        <f t="shared" si="15"/>
        <v>42107.791666666672</v>
      </c>
      <c r="T182" s="14">
        <f t="shared" si="14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Q183" s="6" t="str">
        <f t="shared" si="11"/>
        <v>film &amp; video</v>
      </c>
      <c r="R183" s="6" t="str">
        <f t="shared" si="12"/>
        <v>drama</v>
      </c>
      <c r="S183" s="14">
        <f t="shared" si="15"/>
        <v>42177.741840277777</v>
      </c>
      <c r="T183" s="14">
        <f t="shared" si="14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Q184" s="6" t="str">
        <f t="shared" si="11"/>
        <v>film &amp; video</v>
      </c>
      <c r="R184" s="6" t="str">
        <f t="shared" si="12"/>
        <v>drama</v>
      </c>
      <c r="S184" s="14">
        <f t="shared" si="15"/>
        <v>42742.011944444443</v>
      </c>
      <c r="T184" s="14">
        <f t="shared" si="14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Q185" s="6" t="str">
        <f t="shared" si="11"/>
        <v>film &amp; video</v>
      </c>
      <c r="R185" s="6" t="str">
        <f t="shared" si="12"/>
        <v>drama</v>
      </c>
      <c r="S185" s="14">
        <f t="shared" si="15"/>
        <v>41969.851967592593</v>
      </c>
      <c r="T185" s="14">
        <f t="shared" si="14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Q186" s="6" t="str">
        <f t="shared" si="11"/>
        <v>film &amp; video</v>
      </c>
      <c r="R186" s="6" t="str">
        <f t="shared" si="12"/>
        <v>drama</v>
      </c>
      <c r="S186" s="14">
        <f t="shared" si="15"/>
        <v>41883.165972222225</v>
      </c>
      <c r="T186" s="14">
        <f t="shared" si="14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Q187" s="6" t="str">
        <f t="shared" si="11"/>
        <v>film &amp; video</v>
      </c>
      <c r="R187" s="6" t="str">
        <f t="shared" si="12"/>
        <v>drama</v>
      </c>
      <c r="S187" s="14">
        <f t="shared" si="15"/>
        <v>42600.91133101852</v>
      </c>
      <c r="T187" s="14">
        <f t="shared" si="14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Q188" s="6" t="str">
        <f t="shared" si="11"/>
        <v>film &amp; video</v>
      </c>
      <c r="R188" s="6" t="str">
        <f t="shared" si="12"/>
        <v>drama</v>
      </c>
      <c r="S188" s="14">
        <f t="shared" si="15"/>
        <v>42797.833333333328</v>
      </c>
      <c r="T188" s="14">
        <f t="shared" si="14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Q189" s="6" t="str">
        <f t="shared" si="11"/>
        <v>film &amp; video</v>
      </c>
      <c r="R189" s="6" t="str">
        <f t="shared" si="12"/>
        <v>drama</v>
      </c>
      <c r="S189" s="14">
        <f t="shared" si="15"/>
        <v>42206.290972222225</v>
      </c>
      <c r="T189" s="14">
        <f t="shared" si="14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Q190" s="6" t="str">
        <f t="shared" si="11"/>
        <v>film &amp; video</v>
      </c>
      <c r="R190" s="6" t="str">
        <f t="shared" si="12"/>
        <v>drama</v>
      </c>
      <c r="S190" s="14">
        <f t="shared" si="15"/>
        <v>41887.18304398148</v>
      </c>
      <c r="T190" s="14">
        <f t="shared" si="14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Q191" s="6" t="str">
        <f t="shared" si="11"/>
        <v>film &amp; video</v>
      </c>
      <c r="R191" s="6" t="str">
        <f t="shared" si="12"/>
        <v>drama</v>
      </c>
      <c r="S191" s="14">
        <f t="shared" si="15"/>
        <v>42616.690706018519</v>
      </c>
      <c r="T191" s="14">
        <f t="shared" si="14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Q192" s="6" t="str">
        <f t="shared" si="11"/>
        <v>film &amp; video</v>
      </c>
      <c r="R192" s="6" t="str">
        <f t="shared" si="12"/>
        <v>drama</v>
      </c>
      <c r="S192" s="14">
        <f t="shared" si="15"/>
        <v>42537.650995370372</v>
      </c>
      <c r="T192" s="14">
        <f t="shared" si="14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Q193" s="6" t="str">
        <f t="shared" si="11"/>
        <v>film &amp; video</v>
      </c>
      <c r="R193" s="6" t="str">
        <f t="shared" si="12"/>
        <v>drama</v>
      </c>
      <c r="S193" s="14">
        <f t="shared" si="15"/>
        <v>42279.441412037035</v>
      </c>
      <c r="T193" s="14">
        <f t="shared" si="14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Q194" s="6" t="str">
        <f t="shared" si="11"/>
        <v>film &amp; video</v>
      </c>
      <c r="R194" s="6" t="str">
        <f t="shared" si="12"/>
        <v>drama</v>
      </c>
      <c r="S194" s="14">
        <f t="shared" si="15"/>
        <v>41929.792037037041</v>
      </c>
      <c r="T194" s="14">
        <f t="shared" si="14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6">(E195/D195)*100</f>
        <v>0</v>
      </c>
      <c r="Q195" s="6" t="str">
        <f t="shared" ref="Q195:Q258" si="17">LEFT(N195,FIND("/",N195)-1)</f>
        <v>film &amp; video</v>
      </c>
      <c r="R195" s="6" t="str">
        <f t="shared" ref="R195:R258" si="18">RIGHT(N195,LEN(N195)-FIND("/",N195))</f>
        <v>drama</v>
      </c>
      <c r="S195" s="14">
        <f t="shared" si="15"/>
        <v>41971.976458333331</v>
      </c>
      <c r="T195" s="14">
        <f t="shared" ref="T195:T258" si="19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6"/>
        <v>0.12</v>
      </c>
      <c r="Q196" s="6" t="str">
        <f t="shared" si="17"/>
        <v>film &amp; video</v>
      </c>
      <c r="R196" s="6" t="str">
        <f t="shared" si="18"/>
        <v>drama</v>
      </c>
      <c r="S196" s="14">
        <f t="shared" si="15"/>
        <v>42435.996886574074</v>
      </c>
      <c r="T196" s="14">
        <f t="shared" si="19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6"/>
        <v>0</v>
      </c>
      <c r="Q197" s="6" t="str">
        <f t="shared" si="17"/>
        <v>film &amp; video</v>
      </c>
      <c r="R197" s="6" t="str">
        <f t="shared" si="18"/>
        <v>drama</v>
      </c>
      <c r="S197" s="14">
        <f t="shared" si="15"/>
        <v>42195.67050925926</v>
      </c>
      <c r="T197" s="14">
        <f t="shared" si="19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6"/>
        <v>41.857142857142861</v>
      </c>
      <c r="Q198" s="6" t="str">
        <f t="shared" si="17"/>
        <v>film &amp; video</v>
      </c>
      <c r="R198" s="6" t="str">
        <f t="shared" si="18"/>
        <v>drama</v>
      </c>
      <c r="S198" s="14">
        <f t="shared" si="15"/>
        <v>42287.875</v>
      </c>
      <c r="T198" s="14">
        <f t="shared" si="19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6"/>
        <v>10.48</v>
      </c>
      <c r="Q199" s="6" t="str">
        <f t="shared" si="17"/>
        <v>film &amp; video</v>
      </c>
      <c r="R199" s="6" t="str">
        <f t="shared" si="18"/>
        <v>drama</v>
      </c>
      <c r="S199" s="14">
        <f t="shared" si="15"/>
        <v>42783.875</v>
      </c>
      <c r="T199" s="14">
        <f t="shared" si="19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6"/>
        <v>1.1159999999999999</v>
      </c>
      <c r="Q200" s="6" t="str">
        <f t="shared" si="17"/>
        <v>film &amp; video</v>
      </c>
      <c r="R200" s="6" t="str">
        <f t="shared" si="18"/>
        <v>drama</v>
      </c>
      <c r="S200" s="14">
        <f t="shared" si="15"/>
        <v>41917.383356481485</v>
      </c>
      <c r="T200" s="14">
        <f t="shared" si="19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6"/>
        <v>0</v>
      </c>
      <c r="Q201" s="6" t="str">
        <f t="shared" si="17"/>
        <v>film &amp; video</v>
      </c>
      <c r="R201" s="6" t="str">
        <f t="shared" si="18"/>
        <v>drama</v>
      </c>
      <c r="S201" s="14">
        <f t="shared" si="15"/>
        <v>42614.123865740738</v>
      </c>
      <c r="T201" s="14">
        <f t="shared" si="19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6"/>
        <v>26.192500000000003</v>
      </c>
      <c r="Q202" s="6" t="str">
        <f t="shared" si="17"/>
        <v>film &amp; video</v>
      </c>
      <c r="R202" s="6" t="str">
        <f t="shared" si="18"/>
        <v>drama</v>
      </c>
      <c r="S202" s="14">
        <f t="shared" si="15"/>
        <v>41897.083368055559</v>
      </c>
      <c r="T202" s="14">
        <f t="shared" si="19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6"/>
        <v>58.461538461538467</v>
      </c>
      <c r="Q203" s="6" t="str">
        <f t="shared" si="17"/>
        <v>film &amp; video</v>
      </c>
      <c r="R203" s="6" t="str">
        <f t="shared" si="18"/>
        <v>drama</v>
      </c>
      <c r="S203" s="14">
        <f t="shared" si="15"/>
        <v>42043.818622685183</v>
      </c>
      <c r="T203" s="14">
        <f t="shared" si="19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6"/>
        <v>0</v>
      </c>
      <c r="Q204" s="6" t="str">
        <f t="shared" si="17"/>
        <v>film &amp; video</v>
      </c>
      <c r="R204" s="6" t="str">
        <f t="shared" si="18"/>
        <v>drama</v>
      </c>
      <c r="S204" s="14">
        <f t="shared" si="15"/>
        <v>42285.874305555553</v>
      </c>
      <c r="T204" s="14">
        <f t="shared" si="19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6"/>
        <v>29.84</v>
      </c>
      <c r="Q205" s="6" t="str">
        <f t="shared" si="17"/>
        <v>film &amp; video</v>
      </c>
      <c r="R205" s="6" t="str">
        <f t="shared" si="18"/>
        <v>drama</v>
      </c>
      <c r="S205" s="14">
        <f t="shared" si="15"/>
        <v>42033.847962962958</v>
      </c>
      <c r="T205" s="14">
        <f t="shared" si="19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6"/>
        <v>50.721666666666664</v>
      </c>
      <c r="Q206" s="6" t="str">
        <f t="shared" si="17"/>
        <v>film &amp; video</v>
      </c>
      <c r="R206" s="6" t="str">
        <f t="shared" si="18"/>
        <v>drama</v>
      </c>
      <c r="S206" s="14">
        <f t="shared" si="15"/>
        <v>42586.583368055552</v>
      </c>
      <c r="T206" s="14">
        <f t="shared" si="19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16.25</v>
      </c>
      <c r="Q207" s="6" t="str">
        <f t="shared" si="17"/>
        <v>film &amp; video</v>
      </c>
      <c r="R207" s="6" t="str">
        <f t="shared" si="18"/>
        <v>drama</v>
      </c>
      <c r="S207" s="14">
        <f t="shared" si="15"/>
        <v>42283.632199074069</v>
      </c>
      <c r="T207" s="14">
        <f t="shared" si="19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Q208" s="6" t="str">
        <f t="shared" si="17"/>
        <v>film &amp; video</v>
      </c>
      <c r="R208" s="6" t="str">
        <f t="shared" si="18"/>
        <v>drama</v>
      </c>
      <c r="S208" s="14">
        <f t="shared" si="15"/>
        <v>42588.004432870366</v>
      </c>
      <c r="T208" s="14">
        <f t="shared" si="19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15.214285714285714</v>
      </c>
      <c r="Q209" s="6" t="str">
        <f t="shared" si="17"/>
        <v>film &amp; video</v>
      </c>
      <c r="R209" s="6" t="str">
        <f t="shared" si="18"/>
        <v>drama</v>
      </c>
      <c r="S209" s="14">
        <f t="shared" si="15"/>
        <v>42008.197199074071</v>
      </c>
      <c r="T209" s="14">
        <f t="shared" si="19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Q210" s="6" t="str">
        <f t="shared" si="17"/>
        <v>film &amp; video</v>
      </c>
      <c r="R210" s="6" t="str">
        <f t="shared" si="18"/>
        <v>drama</v>
      </c>
      <c r="S210" s="14">
        <f t="shared" si="15"/>
        <v>41989.369988425926</v>
      </c>
      <c r="T210" s="14">
        <f t="shared" si="19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Q211" s="6" t="str">
        <f t="shared" si="17"/>
        <v>film &amp; video</v>
      </c>
      <c r="R211" s="6" t="str">
        <f t="shared" si="18"/>
        <v>drama</v>
      </c>
      <c r="S211" s="14">
        <f t="shared" si="15"/>
        <v>42195.922858796301</v>
      </c>
      <c r="T211" s="14">
        <f t="shared" si="19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25.25</v>
      </c>
      <c r="Q212" s="6" t="str">
        <f t="shared" si="17"/>
        <v>film &amp; video</v>
      </c>
      <c r="R212" s="6" t="str">
        <f t="shared" si="18"/>
        <v>drama</v>
      </c>
      <c r="S212" s="14">
        <f t="shared" si="15"/>
        <v>42278.208333333328</v>
      </c>
      <c r="T212" s="14">
        <f t="shared" si="19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44.6</v>
      </c>
      <c r="Q213" s="6" t="str">
        <f t="shared" si="17"/>
        <v>film &amp; video</v>
      </c>
      <c r="R213" s="6" t="str">
        <f t="shared" si="18"/>
        <v>drama</v>
      </c>
      <c r="S213" s="14">
        <f t="shared" si="15"/>
        <v>42266.159918981488</v>
      </c>
      <c r="T213" s="14">
        <f t="shared" si="19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1.5873015873015872E-2</v>
      </c>
      <c r="Q214" s="6" t="str">
        <f t="shared" si="17"/>
        <v>film &amp; video</v>
      </c>
      <c r="R214" s="6" t="str">
        <f t="shared" si="18"/>
        <v>drama</v>
      </c>
      <c r="S214" s="14">
        <f t="shared" si="15"/>
        <v>42476.839351851857</v>
      </c>
      <c r="T214" s="14">
        <f t="shared" si="19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0.04</v>
      </c>
      <c r="Q215" s="6" t="str">
        <f t="shared" si="17"/>
        <v>film &amp; video</v>
      </c>
      <c r="R215" s="6" t="str">
        <f t="shared" si="18"/>
        <v>drama</v>
      </c>
      <c r="S215" s="14">
        <f t="shared" si="15"/>
        <v>42232.587974537033</v>
      </c>
      <c r="T215" s="14">
        <f t="shared" si="19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8.0000000000000002E-3</v>
      </c>
      <c r="Q216" s="6" t="str">
        <f t="shared" si="17"/>
        <v>film &amp; video</v>
      </c>
      <c r="R216" s="6" t="str">
        <f t="shared" si="18"/>
        <v>drama</v>
      </c>
      <c r="S216" s="14">
        <f t="shared" si="15"/>
        <v>42069.64061342593</v>
      </c>
      <c r="T216" s="14">
        <f t="shared" si="19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0.22727272727272727</v>
      </c>
      <c r="Q217" s="6" t="str">
        <f t="shared" si="17"/>
        <v>film &amp; video</v>
      </c>
      <c r="R217" s="6" t="str">
        <f t="shared" si="18"/>
        <v>drama</v>
      </c>
      <c r="S217" s="14">
        <f t="shared" si="15"/>
        <v>42417.999305555553</v>
      </c>
      <c r="T217" s="14">
        <f t="shared" si="19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55.698440000000005</v>
      </c>
      <c r="Q218" s="6" t="str">
        <f t="shared" si="17"/>
        <v>film &amp; video</v>
      </c>
      <c r="R218" s="6" t="str">
        <f t="shared" si="18"/>
        <v>drama</v>
      </c>
      <c r="S218" s="14">
        <f t="shared" si="15"/>
        <v>42116.917094907403</v>
      </c>
      <c r="T218" s="14">
        <f t="shared" si="19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11.943</v>
      </c>
      <c r="Q219" s="6" t="str">
        <f t="shared" si="17"/>
        <v>film &amp; video</v>
      </c>
      <c r="R219" s="6" t="str">
        <f t="shared" si="18"/>
        <v>drama</v>
      </c>
      <c r="S219" s="14">
        <f t="shared" si="15"/>
        <v>42001.64061342593</v>
      </c>
      <c r="T219" s="14">
        <f t="shared" si="19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Q220" s="6" t="str">
        <f t="shared" si="17"/>
        <v>film &amp; video</v>
      </c>
      <c r="R220" s="6" t="str">
        <f t="shared" si="18"/>
        <v>drama</v>
      </c>
      <c r="S220" s="14">
        <f t="shared" si="15"/>
        <v>42139.628344907411</v>
      </c>
      <c r="T220" s="14">
        <f t="shared" si="19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17.630000000000003</v>
      </c>
      <c r="Q221" s="6" t="str">
        <f t="shared" si="17"/>
        <v>film &amp; video</v>
      </c>
      <c r="R221" s="6" t="str">
        <f t="shared" si="18"/>
        <v>drama</v>
      </c>
      <c r="S221" s="14">
        <f t="shared" si="15"/>
        <v>42461.290972222225</v>
      </c>
      <c r="T221" s="14">
        <f t="shared" si="19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0.72</v>
      </c>
      <c r="Q222" s="6" t="str">
        <f t="shared" si="17"/>
        <v>film &amp; video</v>
      </c>
      <c r="R222" s="6" t="str">
        <f t="shared" si="18"/>
        <v>drama</v>
      </c>
      <c r="S222" s="14">
        <f t="shared" si="15"/>
        <v>42236.837499999994</v>
      </c>
      <c r="T222" s="14">
        <f t="shared" si="19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Q223" s="6" t="str">
        <f t="shared" si="17"/>
        <v>film &amp; video</v>
      </c>
      <c r="R223" s="6" t="str">
        <f t="shared" si="18"/>
        <v>drama</v>
      </c>
      <c r="S223" s="14">
        <f t="shared" si="15"/>
        <v>42091.79587962963</v>
      </c>
      <c r="T223" s="14">
        <f t="shared" si="19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Q224" s="6" t="str">
        <f t="shared" si="17"/>
        <v>film &amp; video</v>
      </c>
      <c r="R224" s="6" t="str">
        <f t="shared" si="18"/>
        <v>drama</v>
      </c>
      <c r="S224" s="14">
        <f t="shared" si="15"/>
        <v>42090.110416666663</v>
      </c>
      <c r="T224" s="14">
        <f t="shared" si="19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Q225" s="6" t="str">
        <f t="shared" si="17"/>
        <v>film &amp; video</v>
      </c>
      <c r="R225" s="6" t="str">
        <f t="shared" si="18"/>
        <v>drama</v>
      </c>
      <c r="S225" s="14">
        <f t="shared" si="15"/>
        <v>42512.045138888891</v>
      </c>
      <c r="T225" s="14">
        <f t="shared" si="19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Q226" s="6" t="str">
        <f t="shared" si="17"/>
        <v>film &amp; video</v>
      </c>
      <c r="R226" s="6" t="str">
        <f t="shared" si="18"/>
        <v>drama</v>
      </c>
      <c r="S226" s="14">
        <f t="shared" si="15"/>
        <v>42195.235254629632</v>
      </c>
      <c r="T226" s="14">
        <f t="shared" si="19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Q227" s="6" t="str">
        <f t="shared" si="17"/>
        <v>film &amp; video</v>
      </c>
      <c r="R227" s="6" t="str">
        <f t="shared" si="18"/>
        <v>drama</v>
      </c>
      <c r="S227" s="14">
        <f t="shared" ref="S227:S290" si="20">(((I227/60)/60)/24)+DATE(1970,1,1)</f>
        <v>42468.919606481482</v>
      </c>
      <c r="T227" s="14">
        <f t="shared" si="19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0.86206896551724133</v>
      </c>
      <c r="Q228" s="6" t="str">
        <f t="shared" si="17"/>
        <v>film &amp; video</v>
      </c>
      <c r="R228" s="6" t="str">
        <f t="shared" si="18"/>
        <v>drama</v>
      </c>
      <c r="S228" s="14">
        <f t="shared" si="20"/>
        <v>42155.395138888889</v>
      </c>
      <c r="T228" s="14">
        <f t="shared" si="19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Q229" s="6" t="str">
        <f t="shared" si="17"/>
        <v>film &amp; video</v>
      </c>
      <c r="R229" s="6" t="str">
        <f t="shared" si="18"/>
        <v>drama</v>
      </c>
      <c r="S229" s="14">
        <f t="shared" si="20"/>
        <v>42194.893993055557</v>
      </c>
      <c r="T229" s="14">
        <f t="shared" si="19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Q230" s="6" t="str">
        <f t="shared" si="17"/>
        <v>film &amp; video</v>
      </c>
      <c r="R230" s="6" t="str">
        <f t="shared" si="18"/>
        <v>drama</v>
      </c>
      <c r="S230" s="14">
        <f t="shared" si="20"/>
        <v>42156.686400462961</v>
      </c>
      <c r="T230" s="14">
        <f t="shared" si="19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Q231" s="6" t="str">
        <f t="shared" si="17"/>
        <v>film &amp; video</v>
      </c>
      <c r="R231" s="6" t="str">
        <f t="shared" si="18"/>
        <v>drama</v>
      </c>
      <c r="S231" s="14">
        <f t="shared" si="20"/>
        <v>42413.933993055558</v>
      </c>
      <c r="T231" s="14">
        <f t="shared" si="19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0.4</v>
      </c>
      <c r="Q232" s="6" t="str">
        <f t="shared" si="17"/>
        <v>film &amp; video</v>
      </c>
      <c r="R232" s="6" t="str">
        <f t="shared" si="18"/>
        <v>drama</v>
      </c>
      <c r="S232" s="14">
        <f t="shared" si="20"/>
        <v>42159.777210648142</v>
      </c>
      <c r="T232" s="14">
        <f t="shared" si="19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Q233" s="6" t="str">
        <f t="shared" si="17"/>
        <v>film &amp; video</v>
      </c>
      <c r="R233" s="6" t="str">
        <f t="shared" si="18"/>
        <v>drama</v>
      </c>
      <c r="S233" s="14">
        <f t="shared" si="20"/>
        <v>42371.958923611113</v>
      </c>
      <c r="T233" s="14">
        <f t="shared" si="19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2.75</v>
      </c>
      <c r="Q234" s="6" t="str">
        <f t="shared" si="17"/>
        <v>film &amp; video</v>
      </c>
      <c r="R234" s="6" t="str">
        <f t="shared" si="18"/>
        <v>drama</v>
      </c>
      <c r="S234" s="14">
        <f t="shared" si="20"/>
        <v>42062.82576388889</v>
      </c>
      <c r="T234" s="14">
        <f t="shared" si="19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Q235" s="6" t="str">
        <f t="shared" si="17"/>
        <v>film &amp; video</v>
      </c>
      <c r="R235" s="6" t="str">
        <f t="shared" si="18"/>
        <v>drama</v>
      </c>
      <c r="S235" s="14">
        <f t="shared" si="20"/>
        <v>42642.911712962959</v>
      </c>
      <c r="T235" s="14">
        <f t="shared" si="19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40.1</v>
      </c>
      <c r="Q236" s="6" t="str">
        <f t="shared" si="17"/>
        <v>film &amp; video</v>
      </c>
      <c r="R236" s="6" t="str">
        <f t="shared" si="18"/>
        <v>drama</v>
      </c>
      <c r="S236" s="14">
        <f t="shared" si="20"/>
        <v>42176.035405092596</v>
      </c>
      <c r="T236" s="14">
        <f t="shared" si="19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Q237" s="6" t="str">
        <f t="shared" si="17"/>
        <v>film &amp; video</v>
      </c>
      <c r="R237" s="6" t="str">
        <f t="shared" si="18"/>
        <v>drama</v>
      </c>
      <c r="S237" s="14">
        <f t="shared" si="20"/>
        <v>42194.908530092594</v>
      </c>
      <c r="T237" s="14">
        <f t="shared" si="19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Q238" s="6" t="str">
        <f t="shared" si="17"/>
        <v>film &amp; video</v>
      </c>
      <c r="R238" s="6" t="str">
        <f t="shared" si="18"/>
        <v>drama</v>
      </c>
      <c r="S238" s="14">
        <f t="shared" si="20"/>
        <v>42374</v>
      </c>
      <c r="T238" s="14">
        <f t="shared" si="19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0.33333333333333337</v>
      </c>
      <c r="Q239" s="6" t="str">
        <f t="shared" si="17"/>
        <v>film &amp; video</v>
      </c>
      <c r="R239" s="6" t="str">
        <f t="shared" si="18"/>
        <v>drama</v>
      </c>
      <c r="S239" s="14">
        <f t="shared" si="20"/>
        <v>42437.577187499999</v>
      </c>
      <c r="T239" s="14">
        <f t="shared" si="19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Q240" s="6" t="str">
        <f t="shared" si="17"/>
        <v>film &amp; video</v>
      </c>
      <c r="R240" s="6" t="str">
        <f t="shared" si="18"/>
        <v>drama</v>
      </c>
      <c r="S240" s="14">
        <f t="shared" si="20"/>
        <v>42734.375</v>
      </c>
      <c r="T240" s="14">
        <f t="shared" si="19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Q241" s="6" t="str">
        <f t="shared" si="17"/>
        <v>film &amp; video</v>
      </c>
      <c r="R241" s="6" t="str">
        <f t="shared" si="18"/>
        <v>drama</v>
      </c>
      <c r="S241" s="14">
        <f t="shared" si="20"/>
        <v>42316.5</v>
      </c>
      <c r="T241" s="14">
        <f t="shared" si="19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107.63413333333334</v>
      </c>
      <c r="Q242" s="6" t="str">
        <f t="shared" si="17"/>
        <v>film &amp; video</v>
      </c>
      <c r="R242" s="6" t="str">
        <f t="shared" si="18"/>
        <v>documentary</v>
      </c>
      <c r="S242" s="14">
        <f t="shared" si="20"/>
        <v>41399.708460648151</v>
      </c>
      <c r="T242" s="14">
        <f t="shared" si="19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112.63736263736264</v>
      </c>
      <c r="Q243" s="6" t="str">
        <f t="shared" si="17"/>
        <v>film &amp; video</v>
      </c>
      <c r="R243" s="6" t="str">
        <f t="shared" si="18"/>
        <v>documentary</v>
      </c>
      <c r="S243" s="14">
        <f t="shared" si="20"/>
        <v>41994.697962962964</v>
      </c>
      <c r="T243" s="14">
        <f t="shared" si="19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113.46153846153845</v>
      </c>
      <c r="Q244" s="6" t="str">
        <f t="shared" si="17"/>
        <v>film &amp; video</v>
      </c>
      <c r="R244" s="6" t="str">
        <f t="shared" si="18"/>
        <v>documentary</v>
      </c>
      <c r="S244" s="14">
        <f t="shared" si="20"/>
        <v>40897.492939814816</v>
      </c>
      <c r="T244" s="14">
        <f t="shared" si="19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102.592</v>
      </c>
      <c r="Q245" s="6" t="str">
        <f t="shared" si="17"/>
        <v>film &amp; video</v>
      </c>
      <c r="R245" s="6" t="str">
        <f t="shared" si="18"/>
        <v>documentary</v>
      </c>
      <c r="S245" s="14">
        <f t="shared" si="20"/>
        <v>41692.047500000001</v>
      </c>
      <c r="T245" s="14">
        <f t="shared" si="19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113.75714285714287</v>
      </c>
      <c r="Q246" s="6" t="str">
        <f t="shared" si="17"/>
        <v>film &amp; video</v>
      </c>
      <c r="R246" s="6" t="str">
        <f t="shared" si="18"/>
        <v>documentary</v>
      </c>
      <c r="S246" s="14">
        <f t="shared" si="20"/>
        <v>40253.29583333333</v>
      </c>
      <c r="T246" s="14">
        <f t="shared" si="19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103.71999999999998</v>
      </c>
      <c r="Q247" s="6" t="str">
        <f t="shared" si="17"/>
        <v>film &amp; video</v>
      </c>
      <c r="R247" s="6" t="str">
        <f t="shared" si="18"/>
        <v>documentary</v>
      </c>
      <c r="S247" s="14">
        <f t="shared" si="20"/>
        <v>41137.053067129629</v>
      </c>
      <c r="T247" s="14">
        <f t="shared" si="19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305.46000000000004</v>
      </c>
      <c r="Q248" s="6" t="str">
        <f t="shared" si="17"/>
        <v>film &amp; video</v>
      </c>
      <c r="R248" s="6" t="str">
        <f t="shared" si="18"/>
        <v>documentary</v>
      </c>
      <c r="S248" s="14">
        <f t="shared" si="20"/>
        <v>40530.405150462961</v>
      </c>
      <c r="T248" s="14">
        <f t="shared" si="19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134.1</v>
      </c>
      <c r="Q249" s="6" t="str">
        <f t="shared" si="17"/>
        <v>film &amp; video</v>
      </c>
      <c r="R249" s="6" t="str">
        <f t="shared" si="18"/>
        <v>documentary</v>
      </c>
      <c r="S249" s="14">
        <f t="shared" si="20"/>
        <v>40467.152083333334</v>
      </c>
      <c r="T249" s="14">
        <f t="shared" si="19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101.33294117647058</v>
      </c>
      <c r="Q250" s="6" t="str">
        <f t="shared" si="17"/>
        <v>film &amp; video</v>
      </c>
      <c r="R250" s="6" t="str">
        <f t="shared" si="18"/>
        <v>documentary</v>
      </c>
      <c r="S250" s="14">
        <f t="shared" si="20"/>
        <v>40915.774409722224</v>
      </c>
      <c r="T250" s="14">
        <f t="shared" si="19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112.92</v>
      </c>
      <c r="Q251" s="6" t="str">
        <f t="shared" si="17"/>
        <v>film &amp; video</v>
      </c>
      <c r="R251" s="6" t="str">
        <f t="shared" si="18"/>
        <v>documentary</v>
      </c>
      <c r="S251" s="14">
        <f t="shared" si="20"/>
        <v>40412.736111111109</v>
      </c>
      <c r="T251" s="14">
        <f t="shared" si="19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105.58333333333334</v>
      </c>
      <c r="Q252" s="6" t="str">
        <f t="shared" si="17"/>
        <v>film &amp; video</v>
      </c>
      <c r="R252" s="6" t="str">
        <f t="shared" si="18"/>
        <v>documentary</v>
      </c>
      <c r="S252" s="14">
        <f t="shared" si="20"/>
        <v>41431.565868055557</v>
      </c>
      <c r="T252" s="14">
        <f t="shared" si="19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125.57142857142858</v>
      </c>
      <c r="Q253" s="6" t="str">
        <f t="shared" si="17"/>
        <v>film &amp; video</v>
      </c>
      <c r="R253" s="6" t="str">
        <f t="shared" si="18"/>
        <v>documentary</v>
      </c>
      <c r="S253" s="14">
        <f t="shared" si="20"/>
        <v>41045.791666666664</v>
      </c>
      <c r="T253" s="14">
        <f t="shared" si="19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184.56</v>
      </c>
      <c r="Q254" s="6" t="str">
        <f t="shared" si="17"/>
        <v>film &amp; video</v>
      </c>
      <c r="R254" s="6" t="str">
        <f t="shared" si="18"/>
        <v>documentary</v>
      </c>
      <c r="S254" s="14">
        <f t="shared" si="20"/>
        <v>40330.165972222225</v>
      </c>
      <c r="T254" s="14">
        <f t="shared" si="19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100.73333333333335</v>
      </c>
      <c r="Q255" s="6" t="str">
        <f t="shared" si="17"/>
        <v>film &amp; video</v>
      </c>
      <c r="R255" s="6" t="str">
        <f t="shared" si="18"/>
        <v>documentary</v>
      </c>
      <c r="S255" s="14">
        <f t="shared" si="20"/>
        <v>40954.650868055556</v>
      </c>
      <c r="T255" s="14">
        <f t="shared" si="19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116.94725</v>
      </c>
      <c r="Q256" s="6" t="str">
        <f t="shared" si="17"/>
        <v>film &amp; video</v>
      </c>
      <c r="R256" s="6" t="str">
        <f t="shared" si="18"/>
        <v>documentary</v>
      </c>
      <c r="S256" s="14">
        <f t="shared" si="20"/>
        <v>42294.083333333328</v>
      </c>
      <c r="T256" s="14">
        <f t="shared" si="19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106.73325</v>
      </c>
      <c r="Q257" s="6" t="str">
        <f t="shared" si="17"/>
        <v>film &amp; video</v>
      </c>
      <c r="R257" s="6" t="str">
        <f t="shared" si="18"/>
        <v>documentary</v>
      </c>
      <c r="S257" s="14">
        <f t="shared" si="20"/>
        <v>40618.48474537037</v>
      </c>
      <c r="T257" s="14">
        <f t="shared" si="19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139.1</v>
      </c>
      <c r="Q258" s="6" t="str">
        <f t="shared" si="17"/>
        <v>film &amp; video</v>
      </c>
      <c r="R258" s="6" t="str">
        <f t="shared" si="18"/>
        <v>documentary</v>
      </c>
      <c r="S258" s="14">
        <f t="shared" si="20"/>
        <v>41349.769293981481</v>
      </c>
      <c r="T258" s="14">
        <f t="shared" si="19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1">(E259/D259)*100</f>
        <v>106.72648571428572</v>
      </c>
      <c r="Q259" s="6" t="str">
        <f t="shared" ref="Q259:Q322" si="22">LEFT(N259,FIND("/",N259)-1)</f>
        <v>film &amp; video</v>
      </c>
      <c r="R259" s="6" t="str">
        <f t="shared" ref="R259:R322" si="23">RIGHT(N259,LEN(N259)-FIND("/",N259))</f>
        <v>documentary</v>
      </c>
      <c r="S259" s="14">
        <f t="shared" si="20"/>
        <v>42509.626875000002</v>
      </c>
      <c r="T259" s="14">
        <f t="shared" ref="T259:T322" si="24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1"/>
        <v>191.14</v>
      </c>
      <c r="Q260" s="6" t="str">
        <f t="shared" si="22"/>
        <v>film &amp; video</v>
      </c>
      <c r="R260" s="6" t="str">
        <f t="shared" si="23"/>
        <v>documentary</v>
      </c>
      <c r="S260" s="14">
        <f t="shared" si="20"/>
        <v>40712.051689814813</v>
      </c>
      <c r="T260" s="14">
        <f t="shared" si="24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1"/>
        <v>131.93789333333334</v>
      </c>
      <c r="Q261" s="6" t="str">
        <f t="shared" si="22"/>
        <v>film &amp; video</v>
      </c>
      <c r="R261" s="6" t="str">
        <f t="shared" si="23"/>
        <v>documentary</v>
      </c>
      <c r="S261" s="14">
        <f t="shared" si="20"/>
        <v>42102.738067129627</v>
      </c>
      <c r="T261" s="14">
        <f t="shared" si="24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1"/>
        <v>106.4</v>
      </c>
      <c r="Q262" s="6" t="str">
        <f t="shared" si="22"/>
        <v>film &amp; video</v>
      </c>
      <c r="R262" s="6" t="str">
        <f t="shared" si="23"/>
        <v>documentary</v>
      </c>
      <c r="S262" s="14">
        <f t="shared" si="20"/>
        <v>40376.415972222225</v>
      </c>
      <c r="T262" s="14">
        <f t="shared" si="24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1"/>
        <v>107.4</v>
      </c>
      <c r="Q263" s="6" t="str">
        <f t="shared" si="22"/>
        <v>film &amp; video</v>
      </c>
      <c r="R263" s="6" t="str">
        <f t="shared" si="23"/>
        <v>documentary</v>
      </c>
      <c r="S263" s="14">
        <f t="shared" si="20"/>
        <v>41067.621527777781</v>
      </c>
      <c r="T263" s="14">
        <f t="shared" si="24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1"/>
        <v>240</v>
      </c>
      <c r="Q264" s="6" t="str">
        <f t="shared" si="22"/>
        <v>film &amp; video</v>
      </c>
      <c r="R264" s="6" t="str">
        <f t="shared" si="23"/>
        <v>documentary</v>
      </c>
      <c r="S264" s="14">
        <f t="shared" si="20"/>
        <v>40600.24800925926</v>
      </c>
      <c r="T264" s="14">
        <f t="shared" si="24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1"/>
        <v>118.08108</v>
      </c>
      <c r="Q265" s="6" t="str">
        <f t="shared" si="22"/>
        <v>film &amp; video</v>
      </c>
      <c r="R265" s="6" t="str">
        <f t="shared" si="23"/>
        <v>documentary</v>
      </c>
      <c r="S265" s="14">
        <f t="shared" si="20"/>
        <v>41179.954791666663</v>
      </c>
      <c r="T265" s="14">
        <f t="shared" si="24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1"/>
        <v>118.19999999999999</v>
      </c>
      <c r="Q266" s="6" t="str">
        <f t="shared" si="22"/>
        <v>film &amp; video</v>
      </c>
      <c r="R266" s="6" t="str">
        <f t="shared" si="23"/>
        <v>documentary</v>
      </c>
      <c r="S266" s="14">
        <f t="shared" si="20"/>
        <v>41040.620312500003</v>
      </c>
      <c r="T266" s="14">
        <f t="shared" si="24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1"/>
        <v>111.1</v>
      </c>
      <c r="Q267" s="6" t="str">
        <f t="shared" si="22"/>
        <v>film &amp; video</v>
      </c>
      <c r="R267" s="6" t="str">
        <f t="shared" si="23"/>
        <v>documentary</v>
      </c>
      <c r="S267" s="14">
        <f t="shared" si="20"/>
        <v>40308.844444444447</v>
      </c>
      <c r="T267" s="14">
        <f t="shared" si="24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1"/>
        <v>145.5</v>
      </c>
      <c r="Q268" s="6" t="str">
        <f t="shared" si="22"/>
        <v>film &amp; video</v>
      </c>
      <c r="R268" s="6" t="str">
        <f t="shared" si="23"/>
        <v>documentary</v>
      </c>
      <c r="S268" s="14">
        <f t="shared" si="20"/>
        <v>40291.160416666666</v>
      </c>
      <c r="T268" s="14">
        <f t="shared" si="24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1"/>
        <v>131.62883248730967</v>
      </c>
      <c r="Q269" s="6" t="str">
        <f t="shared" si="22"/>
        <v>film &amp; video</v>
      </c>
      <c r="R269" s="6" t="str">
        <f t="shared" si="23"/>
        <v>documentary</v>
      </c>
      <c r="S269" s="14">
        <f t="shared" si="20"/>
        <v>41815.452534722222</v>
      </c>
      <c r="T269" s="14">
        <f t="shared" si="24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1"/>
        <v>111.4</v>
      </c>
      <c r="Q270" s="6" t="str">
        <f t="shared" si="22"/>
        <v>film &amp; video</v>
      </c>
      <c r="R270" s="6" t="str">
        <f t="shared" si="23"/>
        <v>documentary</v>
      </c>
      <c r="S270" s="14">
        <f t="shared" si="20"/>
        <v>40854.194189814814</v>
      </c>
      <c r="T270" s="14">
        <f t="shared" si="24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1"/>
        <v>147.23376999999999</v>
      </c>
      <c r="Q271" s="6" t="str">
        <f t="shared" si="22"/>
        <v>film &amp; video</v>
      </c>
      <c r="R271" s="6" t="str">
        <f t="shared" si="23"/>
        <v>documentary</v>
      </c>
      <c r="S271" s="14">
        <f t="shared" si="20"/>
        <v>42788.197013888886</v>
      </c>
      <c r="T271" s="14">
        <f t="shared" si="24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1"/>
        <v>152.60869565217391</v>
      </c>
      <c r="Q272" s="6" t="str">
        <f t="shared" si="22"/>
        <v>film &amp; video</v>
      </c>
      <c r="R272" s="6" t="str">
        <f t="shared" si="23"/>
        <v>documentary</v>
      </c>
      <c r="S272" s="14">
        <f t="shared" si="20"/>
        <v>40688.166666666664</v>
      </c>
      <c r="T272" s="14">
        <f t="shared" si="24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1"/>
        <v>104.67999999999999</v>
      </c>
      <c r="Q273" s="6" t="str">
        <f t="shared" si="22"/>
        <v>film &amp; video</v>
      </c>
      <c r="R273" s="6" t="str">
        <f t="shared" si="23"/>
        <v>documentary</v>
      </c>
      <c r="S273" s="14">
        <f t="shared" si="20"/>
        <v>41641.333333333336</v>
      </c>
      <c r="T273" s="14">
        <f t="shared" si="24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1"/>
        <v>177.43366666666668</v>
      </c>
      <c r="Q274" s="6" t="str">
        <f t="shared" si="22"/>
        <v>film &amp; video</v>
      </c>
      <c r="R274" s="6" t="str">
        <f t="shared" si="23"/>
        <v>documentary</v>
      </c>
      <c r="S274" s="14">
        <f t="shared" si="20"/>
        <v>40296.78402777778</v>
      </c>
      <c r="T274" s="14">
        <f t="shared" si="24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1"/>
        <v>107.7758</v>
      </c>
      <c r="Q275" s="6" t="str">
        <f t="shared" si="22"/>
        <v>film &amp; video</v>
      </c>
      <c r="R275" s="6" t="str">
        <f t="shared" si="23"/>
        <v>documentary</v>
      </c>
      <c r="S275" s="14">
        <f t="shared" si="20"/>
        <v>40727.498449074075</v>
      </c>
      <c r="T275" s="14">
        <f t="shared" si="24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1"/>
        <v>156</v>
      </c>
      <c r="Q276" s="6" t="str">
        <f t="shared" si="22"/>
        <v>film &amp; video</v>
      </c>
      <c r="R276" s="6" t="str">
        <f t="shared" si="23"/>
        <v>documentary</v>
      </c>
      <c r="S276" s="14">
        <f t="shared" si="20"/>
        <v>41004.290972222225</v>
      </c>
      <c r="T276" s="14">
        <f t="shared" si="24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1"/>
        <v>108.395</v>
      </c>
      <c r="Q277" s="6" t="str">
        <f t="shared" si="22"/>
        <v>film &amp; video</v>
      </c>
      <c r="R277" s="6" t="str">
        <f t="shared" si="23"/>
        <v>documentary</v>
      </c>
      <c r="S277" s="14">
        <f t="shared" si="20"/>
        <v>41223.073680555557</v>
      </c>
      <c r="T277" s="14">
        <f t="shared" si="24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1"/>
        <v>147.6</v>
      </c>
      <c r="Q278" s="6" t="str">
        <f t="shared" si="22"/>
        <v>film &amp; video</v>
      </c>
      <c r="R278" s="6" t="str">
        <f t="shared" si="23"/>
        <v>documentary</v>
      </c>
      <c r="S278" s="14">
        <f t="shared" si="20"/>
        <v>41027.040208333332</v>
      </c>
      <c r="T278" s="14">
        <f t="shared" si="24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1"/>
        <v>110.38153846153847</v>
      </c>
      <c r="Q279" s="6" t="str">
        <f t="shared" si="22"/>
        <v>film &amp; video</v>
      </c>
      <c r="R279" s="6" t="str">
        <f t="shared" si="23"/>
        <v>documentary</v>
      </c>
      <c r="S279" s="14">
        <f t="shared" si="20"/>
        <v>42147.891423611116</v>
      </c>
      <c r="T279" s="14">
        <f t="shared" si="24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1"/>
        <v>150.34814814814814</v>
      </c>
      <c r="Q280" s="6" t="str">
        <f t="shared" si="22"/>
        <v>film &amp; video</v>
      </c>
      <c r="R280" s="6" t="str">
        <f t="shared" si="23"/>
        <v>documentary</v>
      </c>
      <c r="S280" s="14">
        <f t="shared" si="20"/>
        <v>41194.040960648148</v>
      </c>
      <c r="T280" s="14">
        <f t="shared" si="24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1"/>
        <v>157.31829411764707</v>
      </c>
      <c r="Q281" s="6" t="str">
        <f t="shared" si="22"/>
        <v>film &amp; video</v>
      </c>
      <c r="R281" s="6" t="str">
        <f t="shared" si="23"/>
        <v>documentary</v>
      </c>
      <c r="S281" s="14">
        <f t="shared" si="20"/>
        <v>42793.084027777775</v>
      </c>
      <c r="T281" s="14">
        <f t="shared" si="24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1"/>
        <v>156.14400000000001</v>
      </c>
      <c r="Q282" s="6" t="str">
        <f t="shared" si="22"/>
        <v>film &amp; video</v>
      </c>
      <c r="R282" s="6" t="str">
        <f t="shared" si="23"/>
        <v>documentary</v>
      </c>
      <c r="S282" s="14">
        <f t="shared" si="20"/>
        <v>41789.590682870366</v>
      </c>
      <c r="T282" s="14">
        <f t="shared" si="24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1"/>
        <v>120.58763636363636</v>
      </c>
      <c r="Q283" s="6" t="str">
        <f t="shared" si="22"/>
        <v>film &amp; video</v>
      </c>
      <c r="R283" s="6" t="str">
        <f t="shared" si="23"/>
        <v>documentary</v>
      </c>
      <c r="S283" s="14">
        <f t="shared" si="20"/>
        <v>40035.80972222222</v>
      </c>
      <c r="T283" s="14">
        <f t="shared" si="24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1"/>
        <v>101.18888888888888</v>
      </c>
      <c r="Q284" s="6" t="str">
        <f t="shared" si="22"/>
        <v>film &amp; video</v>
      </c>
      <c r="R284" s="6" t="str">
        <f t="shared" si="23"/>
        <v>documentary</v>
      </c>
      <c r="S284" s="14">
        <f t="shared" si="20"/>
        <v>40231.916666666664</v>
      </c>
      <c r="T284" s="14">
        <f t="shared" si="24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1"/>
        <v>114.27249999999999</v>
      </c>
      <c r="Q285" s="6" t="str">
        <f t="shared" si="22"/>
        <v>film &amp; video</v>
      </c>
      <c r="R285" s="6" t="str">
        <f t="shared" si="23"/>
        <v>documentary</v>
      </c>
      <c r="S285" s="14">
        <f t="shared" si="20"/>
        <v>40695.207638888889</v>
      </c>
      <c r="T285" s="14">
        <f t="shared" si="24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1"/>
        <v>104.62615</v>
      </c>
      <c r="Q286" s="6" t="str">
        <f t="shared" si="22"/>
        <v>film &amp; video</v>
      </c>
      <c r="R286" s="6" t="str">
        <f t="shared" si="23"/>
        <v>documentary</v>
      </c>
      <c r="S286" s="14">
        <f t="shared" si="20"/>
        <v>40929.738194444442</v>
      </c>
      <c r="T286" s="14">
        <f t="shared" si="24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1"/>
        <v>228.82507142857142</v>
      </c>
      <c r="Q287" s="6" t="str">
        <f t="shared" si="22"/>
        <v>film &amp; video</v>
      </c>
      <c r="R287" s="6" t="str">
        <f t="shared" si="23"/>
        <v>documentary</v>
      </c>
      <c r="S287" s="14">
        <f t="shared" si="20"/>
        <v>41536.756111111114</v>
      </c>
      <c r="T287" s="14">
        <f t="shared" si="24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1"/>
        <v>109.15333333333332</v>
      </c>
      <c r="Q288" s="6" t="str">
        <f t="shared" si="22"/>
        <v>film &amp; video</v>
      </c>
      <c r="R288" s="6" t="str">
        <f t="shared" si="23"/>
        <v>documentary</v>
      </c>
      <c r="S288" s="14">
        <f t="shared" si="20"/>
        <v>41358.774583333332</v>
      </c>
      <c r="T288" s="14">
        <f t="shared" si="24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1"/>
        <v>176.29999999999998</v>
      </c>
      <c r="Q289" s="6" t="str">
        <f t="shared" si="22"/>
        <v>film &amp; video</v>
      </c>
      <c r="R289" s="6" t="str">
        <f t="shared" si="23"/>
        <v>documentary</v>
      </c>
      <c r="S289" s="14">
        <f t="shared" si="20"/>
        <v>41215.166666666664</v>
      </c>
      <c r="T289" s="14">
        <f t="shared" si="24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1"/>
        <v>103.21061999999999</v>
      </c>
      <c r="Q290" s="6" t="str">
        <f t="shared" si="22"/>
        <v>film &amp; video</v>
      </c>
      <c r="R290" s="6" t="str">
        <f t="shared" si="23"/>
        <v>documentary</v>
      </c>
      <c r="S290" s="14">
        <f t="shared" si="20"/>
        <v>41086.168900462959</v>
      </c>
      <c r="T290" s="14">
        <f t="shared" si="24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1"/>
        <v>104.82000000000001</v>
      </c>
      <c r="Q291" s="6" t="str">
        <f t="shared" si="22"/>
        <v>film &amp; video</v>
      </c>
      <c r="R291" s="6" t="str">
        <f t="shared" si="23"/>
        <v>documentary</v>
      </c>
      <c r="S291" s="14">
        <f t="shared" ref="S291:S354" si="25">(((I291/60)/60)/24)+DATE(1970,1,1)</f>
        <v>41580.456412037034</v>
      </c>
      <c r="T291" s="14">
        <f t="shared" si="24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1"/>
        <v>106.68444444444445</v>
      </c>
      <c r="Q292" s="6" t="str">
        <f t="shared" si="22"/>
        <v>film &amp; video</v>
      </c>
      <c r="R292" s="6" t="str">
        <f t="shared" si="23"/>
        <v>documentary</v>
      </c>
      <c r="S292" s="14">
        <f t="shared" si="25"/>
        <v>40576.332638888889</v>
      </c>
      <c r="T292" s="14">
        <f t="shared" si="24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1"/>
        <v>120.02</v>
      </c>
      <c r="Q293" s="6" t="str">
        <f t="shared" si="22"/>
        <v>film &amp; video</v>
      </c>
      <c r="R293" s="6" t="str">
        <f t="shared" si="23"/>
        <v>documentary</v>
      </c>
      <c r="S293" s="14">
        <f t="shared" si="25"/>
        <v>41395.000694444447</v>
      </c>
      <c r="T293" s="14">
        <f t="shared" si="24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1"/>
        <v>101.50693333333334</v>
      </c>
      <c r="Q294" s="6" t="str">
        <f t="shared" si="22"/>
        <v>film &amp; video</v>
      </c>
      <c r="R294" s="6" t="str">
        <f t="shared" si="23"/>
        <v>documentary</v>
      </c>
      <c r="S294" s="14">
        <f t="shared" si="25"/>
        <v>40845.165972222225</v>
      </c>
      <c r="T294" s="14">
        <f t="shared" si="24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1"/>
        <v>101.38461538461539</v>
      </c>
      <c r="Q295" s="6" t="str">
        <f t="shared" si="22"/>
        <v>film &amp; video</v>
      </c>
      <c r="R295" s="6" t="str">
        <f t="shared" si="23"/>
        <v>documentary</v>
      </c>
      <c r="S295" s="14">
        <f t="shared" si="25"/>
        <v>41749.667986111112</v>
      </c>
      <c r="T295" s="14">
        <f t="shared" si="24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1"/>
        <v>100</v>
      </c>
      <c r="Q296" s="6" t="str">
        <f t="shared" si="22"/>
        <v>film &amp; video</v>
      </c>
      <c r="R296" s="6" t="str">
        <f t="shared" si="23"/>
        <v>documentary</v>
      </c>
      <c r="S296" s="14">
        <f t="shared" si="25"/>
        <v>40378.666666666664</v>
      </c>
      <c r="T296" s="14">
        <f t="shared" si="24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1"/>
        <v>133.10911999999999</v>
      </c>
      <c r="Q297" s="6" t="str">
        <f t="shared" si="22"/>
        <v>film &amp; video</v>
      </c>
      <c r="R297" s="6" t="str">
        <f t="shared" si="23"/>
        <v>documentary</v>
      </c>
      <c r="S297" s="14">
        <f t="shared" si="25"/>
        <v>41579</v>
      </c>
      <c r="T297" s="14">
        <f t="shared" si="24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1"/>
        <v>118.72620000000001</v>
      </c>
      <c r="Q298" s="6" t="str">
        <f t="shared" si="22"/>
        <v>film &amp; video</v>
      </c>
      <c r="R298" s="6" t="str">
        <f t="shared" si="23"/>
        <v>documentary</v>
      </c>
      <c r="S298" s="14">
        <f t="shared" si="25"/>
        <v>41159.475497685184</v>
      </c>
      <c r="T298" s="14">
        <f t="shared" si="24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1"/>
        <v>100.64</v>
      </c>
      <c r="Q299" s="6" t="str">
        <f t="shared" si="22"/>
        <v>film &amp; video</v>
      </c>
      <c r="R299" s="6" t="str">
        <f t="shared" si="23"/>
        <v>documentary</v>
      </c>
      <c r="S299" s="14">
        <f t="shared" si="25"/>
        <v>42125.165972222225</v>
      </c>
      <c r="T299" s="14">
        <f t="shared" si="24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1"/>
        <v>108.93241269841269</v>
      </c>
      <c r="Q300" s="6" t="str">
        <f t="shared" si="22"/>
        <v>film &amp; video</v>
      </c>
      <c r="R300" s="6" t="str">
        <f t="shared" si="23"/>
        <v>documentary</v>
      </c>
      <c r="S300" s="14">
        <f t="shared" si="25"/>
        <v>41768.875</v>
      </c>
      <c r="T300" s="14">
        <f t="shared" si="24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1"/>
        <v>178.95250000000001</v>
      </c>
      <c r="Q301" s="6" t="str">
        <f t="shared" si="22"/>
        <v>film &amp; video</v>
      </c>
      <c r="R301" s="6" t="str">
        <f t="shared" si="23"/>
        <v>documentary</v>
      </c>
      <c r="S301" s="14">
        <f t="shared" si="25"/>
        <v>40499.266898148147</v>
      </c>
      <c r="T301" s="14">
        <f t="shared" si="24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1"/>
        <v>101.72264</v>
      </c>
      <c r="Q302" s="6" t="str">
        <f t="shared" si="22"/>
        <v>film &amp; video</v>
      </c>
      <c r="R302" s="6" t="str">
        <f t="shared" si="23"/>
        <v>documentary</v>
      </c>
      <c r="S302" s="14">
        <f t="shared" si="25"/>
        <v>40657.959930555553</v>
      </c>
      <c r="T302" s="14">
        <f t="shared" si="24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1"/>
        <v>118.73499999999999</v>
      </c>
      <c r="Q303" s="6" t="str">
        <f t="shared" si="22"/>
        <v>film &amp; video</v>
      </c>
      <c r="R303" s="6" t="str">
        <f t="shared" si="23"/>
        <v>documentary</v>
      </c>
      <c r="S303" s="14">
        <f t="shared" si="25"/>
        <v>41352.696006944447</v>
      </c>
      <c r="T303" s="14">
        <f t="shared" si="24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1"/>
        <v>100.46</v>
      </c>
      <c r="Q304" s="6" t="str">
        <f t="shared" si="22"/>
        <v>film &amp; video</v>
      </c>
      <c r="R304" s="6" t="str">
        <f t="shared" si="23"/>
        <v>documentary</v>
      </c>
      <c r="S304" s="14">
        <f t="shared" si="25"/>
        <v>40963.856921296298</v>
      </c>
      <c r="T304" s="14">
        <f t="shared" si="24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1"/>
        <v>137.46666666666667</v>
      </c>
      <c r="Q305" s="6" t="str">
        <f t="shared" si="22"/>
        <v>film &amp; video</v>
      </c>
      <c r="R305" s="6" t="str">
        <f t="shared" si="23"/>
        <v>documentary</v>
      </c>
      <c r="S305" s="14">
        <f t="shared" si="25"/>
        <v>41062.071134259262</v>
      </c>
      <c r="T305" s="14">
        <f t="shared" si="24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1"/>
        <v>231.64705882352939</v>
      </c>
      <c r="Q306" s="6" t="str">
        <f t="shared" si="22"/>
        <v>film &amp; video</v>
      </c>
      <c r="R306" s="6" t="str">
        <f t="shared" si="23"/>
        <v>documentary</v>
      </c>
      <c r="S306" s="14">
        <f t="shared" si="25"/>
        <v>41153.083333333336</v>
      </c>
      <c r="T306" s="14">
        <f t="shared" si="24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1"/>
        <v>130.33333333333331</v>
      </c>
      <c r="Q307" s="6" t="str">
        <f t="shared" si="22"/>
        <v>film &amp; video</v>
      </c>
      <c r="R307" s="6" t="str">
        <f t="shared" si="23"/>
        <v>documentary</v>
      </c>
      <c r="S307" s="14">
        <f t="shared" si="25"/>
        <v>40978.630196759259</v>
      </c>
      <c r="T307" s="14">
        <f t="shared" si="24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1"/>
        <v>292.89999999999998</v>
      </c>
      <c r="Q308" s="6" t="str">
        <f t="shared" si="22"/>
        <v>film &amp; video</v>
      </c>
      <c r="R308" s="6" t="str">
        <f t="shared" si="23"/>
        <v>documentary</v>
      </c>
      <c r="S308" s="14">
        <f t="shared" si="25"/>
        <v>41353.795520833337</v>
      </c>
      <c r="T308" s="14">
        <f t="shared" si="24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1"/>
        <v>111.31818181818183</v>
      </c>
      <c r="Q309" s="6" t="str">
        <f t="shared" si="22"/>
        <v>film &amp; video</v>
      </c>
      <c r="R309" s="6" t="str">
        <f t="shared" si="23"/>
        <v>documentary</v>
      </c>
      <c r="S309" s="14">
        <f t="shared" si="25"/>
        <v>41312.944456018515</v>
      </c>
      <c r="T309" s="14">
        <f t="shared" si="24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1"/>
        <v>105.56666666666668</v>
      </c>
      <c r="Q310" s="6" t="str">
        <f t="shared" si="22"/>
        <v>film &amp; video</v>
      </c>
      <c r="R310" s="6" t="str">
        <f t="shared" si="23"/>
        <v>documentary</v>
      </c>
      <c r="S310" s="14">
        <f t="shared" si="25"/>
        <v>40612.694560185184</v>
      </c>
      <c r="T310" s="14">
        <f t="shared" si="24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1"/>
        <v>118.94444444444446</v>
      </c>
      <c r="Q311" s="6" t="str">
        <f t="shared" si="22"/>
        <v>film &amp; video</v>
      </c>
      <c r="R311" s="6" t="str">
        <f t="shared" si="23"/>
        <v>documentary</v>
      </c>
      <c r="S311" s="14">
        <f t="shared" si="25"/>
        <v>41155.751550925925</v>
      </c>
      <c r="T311" s="14">
        <f t="shared" si="24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1"/>
        <v>104.129</v>
      </c>
      <c r="Q312" s="6" t="str">
        <f t="shared" si="22"/>
        <v>film &amp; video</v>
      </c>
      <c r="R312" s="6" t="str">
        <f t="shared" si="23"/>
        <v>documentary</v>
      </c>
      <c r="S312" s="14">
        <f t="shared" si="25"/>
        <v>40836.083333333336</v>
      </c>
      <c r="T312" s="14">
        <f t="shared" si="24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1"/>
        <v>104.10165000000001</v>
      </c>
      <c r="Q313" s="6" t="str">
        <f t="shared" si="22"/>
        <v>film &amp; video</v>
      </c>
      <c r="R313" s="6" t="str">
        <f t="shared" si="23"/>
        <v>documentary</v>
      </c>
      <c r="S313" s="14">
        <f t="shared" si="25"/>
        <v>40909.332638888889</v>
      </c>
      <c r="T313" s="14">
        <f t="shared" si="24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1"/>
        <v>111.87499999999999</v>
      </c>
      <c r="Q314" s="6" t="str">
        <f t="shared" si="22"/>
        <v>film &amp; video</v>
      </c>
      <c r="R314" s="6" t="str">
        <f t="shared" si="23"/>
        <v>documentary</v>
      </c>
      <c r="S314" s="14">
        <f t="shared" si="25"/>
        <v>41378.877685185187</v>
      </c>
      <c r="T314" s="14">
        <f t="shared" si="24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1"/>
        <v>104.73529411764706</v>
      </c>
      <c r="Q315" s="6" t="str">
        <f t="shared" si="22"/>
        <v>film &amp; video</v>
      </c>
      <c r="R315" s="6" t="str">
        <f t="shared" si="23"/>
        <v>documentary</v>
      </c>
      <c r="S315" s="14">
        <f t="shared" si="25"/>
        <v>40401.665972222225</v>
      </c>
      <c r="T315" s="14">
        <f t="shared" si="24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1"/>
        <v>385.15000000000003</v>
      </c>
      <c r="Q316" s="6" t="str">
        <f t="shared" si="22"/>
        <v>film &amp; video</v>
      </c>
      <c r="R316" s="6" t="str">
        <f t="shared" si="23"/>
        <v>documentary</v>
      </c>
      <c r="S316" s="14">
        <f t="shared" si="25"/>
        <v>41334.833194444444</v>
      </c>
      <c r="T316" s="14">
        <f t="shared" si="24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1"/>
        <v>101.248</v>
      </c>
      <c r="Q317" s="6" t="str">
        <f t="shared" si="22"/>
        <v>film &amp; video</v>
      </c>
      <c r="R317" s="6" t="str">
        <f t="shared" si="23"/>
        <v>documentary</v>
      </c>
      <c r="S317" s="14">
        <f t="shared" si="25"/>
        <v>41143.77238425926</v>
      </c>
      <c r="T317" s="14">
        <f t="shared" si="24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1"/>
        <v>113.77333333333333</v>
      </c>
      <c r="Q318" s="6" t="str">
        <f t="shared" si="22"/>
        <v>film &amp; video</v>
      </c>
      <c r="R318" s="6" t="str">
        <f t="shared" si="23"/>
        <v>documentary</v>
      </c>
      <c r="S318" s="14">
        <f t="shared" si="25"/>
        <v>41984.207638888889</v>
      </c>
      <c r="T318" s="14">
        <f t="shared" si="24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1"/>
        <v>100.80333333333333</v>
      </c>
      <c r="Q319" s="6" t="str">
        <f t="shared" si="22"/>
        <v>film &amp; video</v>
      </c>
      <c r="R319" s="6" t="str">
        <f t="shared" si="23"/>
        <v>documentary</v>
      </c>
      <c r="S319" s="14">
        <f t="shared" si="25"/>
        <v>41619.676886574074</v>
      </c>
      <c r="T319" s="14">
        <f t="shared" si="24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1"/>
        <v>283.32</v>
      </c>
      <c r="Q320" s="6" t="str">
        <f t="shared" si="22"/>
        <v>film &amp; video</v>
      </c>
      <c r="R320" s="6" t="str">
        <f t="shared" si="23"/>
        <v>documentary</v>
      </c>
      <c r="S320" s="14">
        <f t="shared" si="25"/>
        <v>41359.997118055559</v>
      </c>
      <c r="T320" s="14">
        <f t="shared" si="24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1"/>
        <v>112.68</v>
      </c>
      <c r="Q321" s="6" t="str">
        <f t="shared" si="22"/>
        <v>film &amp; video</v>
      </c>
      <c r="R321" s="6" t="str">
        <f t="shared" si="23"/>
        <v>documentary</v>
      </c>
      <c r="S321" s="14">
        <f t="shared" si="25"/>
        <v>40211.332638888889</v>
      </c>
      <c r="T321" s="14">
        <f t="shared" si="24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1"/>
        <v>106.58000000000001</v>
      </c>
      <c r="Q322" s="6" t="str">
        <f t="shared" si="22"/>
        <v>film &amp; video</v>
      </c>
      <c r="R322" s="6" t="str">
        <f t="shared" si="23"/>
        <v>documentary</v>
      </c>
      <c r="S322" s="14">
        <f t="shared" si="25"/>
        <v>42360.958333333328</v>
      </c>
      <c r="T322" s="14">
        <f t="shared" si="24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6">(E323/D323)*100</f>
        <v>102.66285714285715</v>
      </c>
      <c r="Q323" s="6" t="str">
        <f t="shared" ref="Q323:Q386" si="27">LEFT(N323,FIND("/",N323)-1)</f>
        <v>film &amp; video</v>
      </c>
      <c r="R323" s="6" t="str">
        <f t="shared" ref="R323:R386" si="28">RIGHT(N323,LEN(N323)-FIND("/",N323))</f>
        <v>documentary</v>
      </c>
      <c r="S323" s="14">
        <f t="shared" si="25"/>
        <v>42682.488263888896</v>
      </c>
      <c r="T323" s="14">
        <f t="shared" ref="T323:T386" si="29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6"/>
        <v>107.91200000000001</v>
      </c>
      <c r="Q324" s="6" t="str">
        <f t="shared" si="27"/>
        <v>film &amp; video</v>
      </c>
      <c r="R324" s="6" t="str">
        <f t="shared" si="28"/>
        <v>documentary</v>
      </c>
      <c r="S324" s="14">
        <f t="shared" si="25"/>
        <v>42503.57</v>
      </c>
      <c r="T324" s="14">
        <f t="shared" si="29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6"/>
        <v>123.07407407407408</v>
      </c>
      <c r="Q325" s="6" t="str">
        <f t="shared" si="27"/>
        <v>film &amp; video</v>
      </c>
      <c r="R325" s="6" t="str">
        <f t="shared" si="28"/>
        <v>documentary</v>
      </c>
      <c r="S325" s="14">
        <f t="shared" si="25"/>
        <v>42725.332638888889</v>
      </c>
      <c r="T325" s="14">
        <f t="shared" si="29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6"/>
        <v>101.6</v>
      </c>
      <c r="Q326" s="6" t="str">
        <f t="shared" si="27"/>
        <v>film &amp; video</v>
      </c>
      <c r="R326" s="6" t="str">
        <f t="shared" si="28"/>
        <v>documentary</v>
      </c>
      <c r="S326" s="14">
        <f t="shared" si="25"/>
        <v>42217.626250000001</v>
      </c>
      <c r="T326" s="14">
        <f t="shared" si="29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6"/>
        <v>104.396</v>
      </c>
      <c r="Q327" s="6" t="str">
        <f t="shared" si="27"/>
        <v>film &amp; video</v>
      </c>
      <c r="R327" s="6" t="str">
        <f t="shared" si="28"/>
        <v>documentary</v>
      </c>
      <c r="S327" s="14">
        <f t="shared" si="25"/>
        <v>42724.187881944439</v>
      </c>
      <c r="T327" s="14">
        <f t="shared" si="29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6"/>
        <v>112.92973333333333</v>
      </c>
      <c r="Q328" s="6" t="str">
        <f t="shared" si="27"/>
        <v>film &amp; video</v>
      </c>
      <c r="R328" s="6" t="str">
        <f t="shared" si="28"/>
        <v>documentary</v>
      </c>
      <c r="S328" s="14">
        <f t="shared" si="25"/>
        <v>42808.956250000003</v>
      </c>
      <c r="T328" s="14">
        <f t="shared" si="29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6"/>
        <v>136.4</v>
      </c>
      <c r="Q329" s="6" t="str">
        <f t="shared" si="27"/>
        <v>film &amp; video</v>
      </c>
      <c r="R329" s="6" t="str">
        <f t="shared" si="28"/>
        <v>documentary</v>
      </c>
      <c r="S329" s="14">
        <f t="shared" si="25"/>
        <v>42085.333333333328</v>
      </c>
      <c r="T329" s="14">
        <f t="shared" si="29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6"/>
        <v>103.61439999999999</v>
      </c>
      <c r="Q330" s="6" t="str">
        <f t="shared" si="27"/>
        <v>film &amp; video</v>
      </c>
      <c r="R330" s="6" t="str">
        <f t="shared" si="28"/>
        <v>documentary</v>
      </c>
      <c r="S330" s="14">
        <f t="shared" si="25"/>
        <v>42309.166666666672</v>
      </c>
      <c r="T330" s="14">
        <f t="shared" si="29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6"/>
        <v>105.5</v>
      </c>
      <c r="Q331" s="6" t="str">
        <f t="shared" si="27"/>
        <v>film &amp; video</v>
      </c>
      <c r="R331" s="6" t="str">
        <f t="shared" si="28"/>
        <v>documentary</v>
      </c>
      <c r="S331" s="14">
        <f t="shared" si="25"/>
        <v>42315.166666666672</v>
      </c>
      <c r="T331" s="14">
        <f t="shared" si="29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6"/>
        <v>101.82857142857142</v>
      </c>
      <c r="Q332" s="6" t="str">
        <f t="shared" si="27"/>
        <v>film &amp; video</v>
      </c>
      <c r="R332" s="6" t="str">
        <f t="shared" si="28"/>
        <v>documentary</v>
      </c>
      <c r="S332" s="14">
        <f t="shared" si="25"/>
        <v>41411.165972222225</v>
      </c>
      <c r="T332" s="14">
        <f t="shared" si="29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6"/>
        <v>106.60499999999999</v>
      </c>
      <c r="Q333" s="6" t="str">
        <f t="shared" si="27"/>
        <v>film &amp; video</v>
      </c>
      <c r="R333" s="6" t="str">
        <f t="shared" si="28"/>
        <v>documentary</v>
      </c>
      <c r="S333" s="14">
        <f t="shared" si="25"/>
        <v>42538.581412037034</v>
      </c>
      <c r="T333" s="14">
        <f t="shared" si="29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6"/>
        <v>113.015</v>
      </c>
      <c r="Q334" s="6" t="str">
        <f t="shared" si="27"/>
        <v>film &amp; video</v>
      </c>
      <c r="R334" s="6" t="str">
        <f t="shared" si="28"/>
        <v>documentary</v>
      </c>
      <c r="S334" s="14">
        <f t="shared" si="25"/>
        <v>42305.333333333328</v>
      </c>
      <c r="T334" s="14">
        <f t="shared" si="29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6"/>
        <v>125.22750000000001</v>
      </c>
      <c r="Q335" s="6" t="str">
        <f t="shared" si="27"/>
        <v>film &amp; video</v>
      </c>
      <c r="R335" s="6" t="str">
        <f t="shared" si="28"/>
        <v>documentary</v>
      </c>
      <c r="S335" s="14">
        <f t="shared" si="25"/>
        <v>42467.59480324074</v>
      </c>
      <c r="T335" s="14">
        <f t="shared" si="29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6"/>
        <v>101.19</v>
      </c>
      <c r="Q336" s="6" t="str">
        <f t="shared" si="27"/>
        <v>film &amp; video</v>
      </c>
      <c r="R336" s="6" t="str">
        <f t="shared" si="28"/>
        <v>documentary</v>
      </c>
      <c r="S336" s="14">
        <f t="shared" si="25"/>
        <v>42139.791666666672</v>
      </c>
      <c r="T336" s="14">
        <f t="shared" si="29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6"/>
        <v>102.76470588235294</v>
      </c>
      <c r="Q337" s="6" t="str">
        <f t="shared" si="27"/>
        <v>film &amp; video</v>
      </c>
      <c r="R337" s="6" t="str">
        <f t="shared" si="28"/>
        <v>documentary</v>
      </c>
      <c r="S337" s="14">
        <f t="shared" si="25"/>
        <v>42132.916666666672</v>
      </c>
      <c r="T337" s="14">
        <f t="shared" si="29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6"/>
        <v>116.83911999999998</v>
      </c>
      <c r="Q338" s="6" t="str">
        <f t="shared" si="27"/>
        <v>film &amp; video</v>
      </c>
      <c r="R338" s="6" t="str">
        <f t="shared" si="28"/>
        <v>documentary</v>
      </c>
      <c r="S338" s="14">
        <f t="shared" si="25"/>
        <v>42321.637939814813</v>
      </c>
      <c r="T338" s="14">
        <f t="shared" si="29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6"/>
        <v>101.16833333333335</v>
      </c>
      <c r="Q339" s="6" t="str">
        <f t="shared" si="27"/>
        <v>film &amp; video</v>
      </c>
      <c r="R339" s="6" t="str">
        <f t="shared" si="28"/>
        <v>documentary</v>
      </c>
      <c r="S339" s="14">
        <f t="shared" si="25"/>
        <v>42077.086898148147</v>
      </c>
      <c r="T339" s="14">
        <f t="shared" si="29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6"/>
        <v>110.13360000000002</v>
      </c>
      <c r="Q340" s="6" t="str">
        <f t="shared" si="27"/>
        <v>film &amp; video</v>
      </c>
      <c r="R340" s="6" t="str">
        <f t="shared" si="28"/>
        <v>documentary</v>
      </c>
      <c r="S340" s="14">
        <f t="shared" si="25"/>
        <v>42616.041666666672</v>
      </c>
      <c r="T340" s="14">
        <f t="shared" si="29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6"/>
        <v>108.08333333333333</v>
      </c>
      <c r="Q341" s="6" t="str">
        <f t="shared" si="27"/>
        <v>film &amp; video</v>
      </c>
      <c r="R341" s="6" t="str">
        <f t="shared" si="28"/>
        <v>documentary</v>
      </c>
      <c r="S341" s="14">
        <f t="shared" si="25"/>
        <v>42123.760046296295</v>
      </c>
      <c r="T341" s="14">
        <f t="shared" si="29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6"/>
        <v>125.02285714285715</v>
      </c>
      <c r="Q342" s="6" t="str">
        <f t="shared" si="27"/>
        <v>film &amp; video</v>
      </c>
      <c r="R342" s="6" t="str">
        <f t="shared" si="28"/>
        <v>documentary</v>
      </c>
      <c r="S342" s="14">
        <f t="shared" si="25"/>
        <v>42802.875</v>
      </c>
      <c r="T342" s="14">
        <f t="shared" si="29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6"/>
        <v>106.71428571428572</v>
      </c>
      <c r="Q343" s="6" t="str">
        <f t="shared" si="27"/>
        <v>film &amp; video</v>
      </c>
      <c r="R343" s="6" t="str">
        <f t="shared" si="28"/>
        <v>documentary</v>
      </c>
      <c r="S343" s="14">
        <f t="shared" si="25"/>
        <v>41913.165972222225</v>
      </c>
      <c r="T343" s="14">
        <f t="shared" si="29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6"/>
        <v>100.36639999999998</v>
      </c>
      <c r="Q344" s="6" t="str">
        <f t="shared" si="27"/>
        <v>film &amp; video</v>
      </c>
      <c r="R344" s="6" t="str">
        <f t="shared" si="28"/>
        <v>documentary</v>
      </c>
      <c r="S344" s="14">
        <f t="shared" si="25"/>
        <v>42489.780844907407</v>
      </c>
      <c r="T344" s="14">
        <f t="shared" si="29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6"/>
        <v>102.02863333333335</v>
      </c>
      <c r="Q345" s="6" t="str">
        <f t="shared" si="27"/>
        <v>film &amp; video</v>
      </c>
      <c r="R345" s="6" t="str">
        <f t="shared" si="28"/>
        <v>documentary</v>
      </c>
      <c r="S345" s="14">
        <f t="shared" si="25"/>
        <v>41957.125</v>
      </c>
      <c r="T345" s="14">
        <f t="shared" si="29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6"/>
        <v>102.08358208955224</v>
      </c>
      <c r="Q346" s="6" t="str">
        <f t="shared" si="27"/>
        <v>film &amp; video</v>
      </c>
      <c r="R346" s="6" t="str">
        <f t="shared" si="28"/>
        <v>documentary</v>
      </c>
      <c r="S346" s="14">
        <f t="shared" si="25"/>
        <v>42156.097222222219</v>
      </c>
      <c r="T346" s="14">
        <f t="shared" si="29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6"/>
        <v>123.27586206896552</v>
      </c>
      <c r="Q347" s="6" t="str">
        <f t="shared" si="27"/>
        <v>film &amp; video</v>
      </c>
      <c r="R347" s="6" t="str">
        <f t="shared" si="28"/>
        <v>documentary</v>
      </c>
      <c r="S347" s="14">
        <f t="shared" si="25"/>
        <v>42144.944328703699</v>
      </c>
      <c r="T347" s="14">
        <f t="shared" si="29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6"/>
        <v>170.28880000000001</v>
      </c>
      <c r="Q348" s="6" t="str">
        <f t="shared" si="27"/>
        <v>film &amp; video</v>
      </c>
      <c r="R348" s="6" t="str">
        <f t="shared" si="28"/>
        <v>documentary</v>
      </c>
      <c r="S348" s="14">
        <f t="shared" si="25"/>
        <v>42291.500243055561</v>
      </c>
      <c r="T348" s="14">
        <f t="shared" si="29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6"/>
        <v>111.59049999999999</v>
      </c>
      <c r="Q349" s="6" t="str">
        <f t="shared" si="27"/>
        <v>film &amp; video</v>
      </c>
      <c r="R349" s="6" t="str">
        <f t="shared" si="28"/>
        <v>documentary</v>
      </c>
      <c r="S349" s="14">
        <f t="shared" si="25"/>
        <v>42322.537141203706</v>
      </c>
      <c r="T349" s="14">
        <f t="shared" si="29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6"/>
        <v>103</v>
      </c>
      <c r="Q350" s="6" t="str">
        <f t="shared" si="27"/>
        <v>film &amp; video</v>
      </c>
      <c r="R350" s="6" t="str">
        <f t="shared" si="28"/>
        <v>documentary</v>
      </c>
      <c r="S350" s="14">
        <f t="shared" si="25"/>
        <v>42237.58699074074</v>
      </c>
      <c r="T350" s="14">
        <f t="shared" si="29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6"/>
        <v>106.63570159857905</v>
      </c>
      <c r="Q351" s="6" t="str">
        <f t="shared" si="27"/>
        <v>film &amp; video</v>
      </c>
      <c r="R351" s="6" t="str">
        <f t="shared" si="28"/>
        <v>documentary</v>
      </c>
      <c r="S351" s="14">
        <f t="shared" si="25"/>
        <v>42790.498935185184</v>
      </c>
      <c r="T351" s="14">
        <f t="shared" si="29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6"/>
        <v>114.75999999999999</v>
      </c>
      <c r="Q352" s="6" t="str">
        <f t="shared" si="27"/>
        <v>film &amp; video</v>
      </c>
      <c r="R352" s="6" t="str">
        <f t="shared" si="28"/>
        <v>documentary</v>
      </c>
      <c r="S352" s="14">
        <f t="shared" si="25"/>
        <v>42624.165972222225</v>
      </c>
      <c r="T352" s="14">
        <f t="shared" si="29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6"/>
        <v>127.34117647058822</v>
      </c>
      <c r="Q353" s="6" t="str">
        <f t="shared" si="27"/>
        <v>film &amp; video</v>
      </c>
      <c r="R353" s="6" t="str">
        <f t="shared" si="28"/>
        <v>documentary</v>
      </c>
      <c r="S353" s="14">
        <f t="shared" si="25"/>
        <v>42467.923078703709</v>
      </c>
      <c r="T353" s="14">
        <f t="shared" si="29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6"/>
        <v>116.56</v>
      </c>
      <c r="Q354" s="6" t="str">
        <f t="shared" si="27"/>
        <v>film &amp; video</v>
      </c>
      <c r="R354" s="6" t="str">
        <f t="shared" si="28"/>
        <v>documentary</v>
      </c>
      <c r="S354" s="14">
        <f t="shared" si="25"/>
        <v>41920.167453703703</v>
      </c>
      <c r="T354" s="14">
        <f t="shared" si="29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6"/>
        <v>108.61819426615318</v>
      </c>
      <c r="Q355" s="6" t="str">
        <f t="shared" si="27"/>
        <v>film &amp; video</v>
      </c>
      <c r="R355" s="6" t="str">
        <f t="shared" si="28"/>
        <v>documentary</v>
      </c>
      <c r="S355" s="14">
        <f t="shared" ref="S355:S418" si="30">(((I355/60)/60)/24)+DATE(1970,1,1)</f>
        <v>42327.833553240736</v>
      </c>
      <c r="T355" s="14">
        <f t="shared" si="29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6"/>
        <v>103.94285714285714</v>
      </c>
      <c r="Q356" s="6" t="str">
        <f t="shared" si="27"/>
        <v>film &amp; video</v>
      </c>
      <c r="R356" s="6" t="str">
        <f t="shared" si="28"/>
        <v>documentary</v>
      </c>
      <c r="S356" s="14">
        <f t="shared" si="30"/>
        <v>42468.786122685182</v>
      </c>
      <c r="T356" s="14">
        <f t="shared" si="29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6"/>
        <v>116.25714285714285</v>
      </c>
      <c r="Q357" s="6" t="str">
        <f t="shared" si="27"/>
        <v>film &amp; video</v>
      </c>
      <c r="R357" s="6" t="str">
        <f t="shared" si="28"/>
        <v>documentary</v>
      </c>
      <c r="S357" s="14">
        <f t="shared" si="30"/>
        <v>41974.3355787037</v>
      </c>
      <c r="T357" s="14">
        <f t="shared" si="29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6"/>
        <v>102.69239999999999</v>
      </c>
      <c r="Q358" s="6" t="str">
        <f t="shared" si="27"/>
        <v>film &amp; video</v>
      </c>
      <c r="R358" s="6" t="str">
        <f t="shared" si="28"/>
        <v>documentary</v>
      </c>
      <c r="S358" s="14">
        <f t="shared" si="30"/>
        <v>42445.761493055557</v>
      </c>
      <c r="T358" s="14">
        <f t="shared" si="29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6"/>
        <v>174</v>
      </c>
      <c r="Q359" s="6" t="str">
        <f t="shared" si="27"/>
        <v>film &amp; video</v>
      </c>
      <c r="R359" s="6" t="str">
        <f t="shared" si="28"/>
        <v>documentary</v>
      </c>
      <c r="S359" s="14">
        <f t="shared" si="30"/>
        <v>42118.222187499996</v>
      </c>
      <c r="T359" s="14">
        <f t="shared" si="29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6"/>
        <v>103.08800000000001</v>
      </c>
      <c r="Q360" s="6" t="str">
        <f t="shared" si="27"/>
        <v>film &amp; video</v>
      </c>
      <c r="R360" s="6" t="str">
        <f t="shared" si="28"/>
        <v>documentary</v>
      </c>
      <c r="S360" s="14">
        <f t="shared" si="30"/>
        <v>42536.625</v>
      </c>
      <c r="T360" s="14">
        <f t="shared" si="29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6"/>
        <v>104.85537190082646</v>
      </c>
      <c r="Q361" s="6" t="str">
        <f t="shared" si="27"/>
        <v>film &amp; video</v>
      </c>
      <c r="R361" s="6" t="str">
        <f t="shared" si="28"/>
        <v>documentary</v>
      </c>
      <c r="S361" s="14">
        <f t="shared" si="30"/>
        <v>41957.216666666667</v>
      </c>
      <c r="T361" s="14">
        <f t="shared" si="29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6"/>
        <v>101.375</v>
      </c>
      <c r="Q362" s="6" t="str">
        <f t="shared" si="27"/>
        <v>film &amp; video</v>
      </c>
      <c r="R362" s="6" t="str">
        <f t="shared" si="28"/>
        <v>documentary</v>
      </c>
      <c r="S362" s="14">
        <f t="shared" si="30"/>
        <v>42208.132638888885</v>
      </c>
      <c r="T362" s="14">
        <f t="shared" si="29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6"/>
        <v>111.07699999999998</v>
      </c>
      <c r="Q363" s="6" t="str">
        <f t="shared" si="27"/>
        <v>film &amp; video</v>
      </c>
      <c r="R363" s="6" t="str">
        <f t="shared" si="28"/>
        <v>documentary</v>
      </c>
      <c r="S363" s="14">
        <f t="shared" si="30"/>
        <v>41966.042893518519</v>
      </c>
      <c r="T363" s="14">
        <f t="shared" si="29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6"/>
        <v>124.15933781686496</v>
      </c>
      <c r="Q364" s="6" t="str">
        <f t="shared" si="27"/>
        <v>film &amp; video</v>
      </c>
      <c r="R364" s="6" t="str">
        <f t="shared" si="28"/>
        <v>documentary</v>
      </c>
      <c r="S364" s="14">
        <f t="shared" si="30"/>
        <v>41859</v>
      </c>
      <c r="T364" s="14">
        <f t="shared" si="29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6"/>
        <v>101.33333333333334</v>
      </c>
      <c r="Q365" s="6" t="str">
        <f t="shared" si="27"/>
        <v>film &amp; video</v>
      </c>
      <c r="R365" s="6" t="str">
        <f t="shared" si="28"/>
        <v>documentary</v>
      </c>
      <c r="S365" s="14">
        <f t="shared" si="30"/>
        <v>40300.806944444441</v>
      </c>
      <c r="T365" s="14">
        <f t="shared" si="29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6"/>
        <v>110.16142857142856</v>
      </c>
      <c r="Q366" s="6" t="str">
        <f t="shared" si="27"/>
        <v>film &amp; video</v>
      </c>
      <c r="R366" s="6" t="str">
        <f t="shared" si="28"/>
        <v>documentary</v>
      </c>
      <c r="S366" s="14">
        <f t="shared" si="30"/>
        <v>41811.165972222225</v>
      </c>
      <c r="T366" s="14">
        <f t="shared" si="29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6"/>
        <v>103.97333333333334</v>
      </c>
      <c r="Q367" s="6" t="str">
        <f t="shared" si="27"/>
        <v>film &amp; video</v>
      </c>
      <c r="R367" s="6" t="str">
        <f t="shared" si="28"/>
        <v>documentary</v>
      </c>
      <c r="S367" s="14">
        <f t="shared" si="30"/>
        <v>41698.606469907405</v>
      </c>
      <c r="T367" s="14">
        <f t="shared" si="29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6"/>
        <v>101.31578947368421</v>
      </c>
      <c r="Q368" s="6" t="str">
        <f t="shared" si="27"/>
        <v>film &amp; video</v>
      </c>
      <c r="R368" s="6" t="str">
        <f t="shared" si="28"/>
        <v>documentary</v>
      </c>
      <c r="S368" s="14">
        <f t="shared" si="30"/>
        <v>41049.793032407404</v>
      </c>
      <c r="T368" s="14">
        <f t="shared" si="29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6"/>
        <v>103.3501</v>
      </c>
      <c r="Q369" s="6" t="str">
        <f t="shared" si="27"/>
        <v>film &amp; video</v>
      </c>
      <c r="R369" s="6" t="str">
        <f t="shared" si="28"/>
        <v>documentary</v>
      </c>
      <c r="S369" s="14">
        <f t="shared" si="30"/>
        <v>41395.207638888889</v>
      </c>
      <c r="T369" s="14">
        <f t="shared" si="29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6"/>
        <v>104.11200000000001</v>
      </c>
      <c r="Q370" s="6" t="str">
        <f t="shared" si="27"/>
        <v>film &amp; video</v>
      </c>
      <c r="R370" s="6" t="str">
        <f t="shared" si="28"/>
        <v>documentary</v>
      </c>
      <c r="S370" s="14">
        <f t="shared" si="30"/>
        <v>42078.563912037032</v>
      </c>
      <c r="T370" s="14">
        <f t="shared" si="29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6"/>
        <v>110.15569230769231</v>
      </c>
      <c r="Q371" s="6" t="str">
        <f t="shared" si="27"/>
        <v>film &amp; video</v>
      </c>
      <c r="R371" s="6" t="str">
        <f t="shared" si="28"/>
        <v>documentary</v>
      </c>
      <c r="S371" s="14">
        <f t="shared" si="30"/>
        <v>40923.551724537036</v>
      </c>
      <c r="T371" s="14">
        <f t="shared" si="29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6"/>
        <v>122.02</v>
      </c>
      <c r="Q372" s="6" t="str">
        <f t="shared" si="27"/>
        <v>film &amp; video</v>
      </c>
      <c r="R372" s="6" t="str">
        <f t="shared" si="28"/>
        <v>documentary</v>
      </c>
      <c r="S372" s="14">
        <f t="shared" si="30"/>
        <v>42741.795138888891</v>
      </c>
      <c r="T372" s="14">
        <f t="shared" si="29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6"/>
        <v>114.16866666666667</v>
      </c>
      <c r="Q373" s="6" t="str">
        <f t="shared" si="27"/>
        <v>film &amp; video</v>
      </c>
      <c r="R373" s="6" t="str">
        <f t="shared" si="28"/>
        <v>documentary</v>
      </c>
      <c r="S373" s="14">
        <f t="shared" si="30"/>
        <v>41306.767812500002</v>
      </c>
      <c r="T373" s="14">
        <f t="shared" si="29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6"/>
        <v>125.33333333333334</v>
      </c>
      <c r="Q374" s="6" t="str">
        <f t="shared" si="27"/>
        <v>film &amp; video</v>
      </c>
      <c r="R374" s="6" t="str">
        <f t="shared" si="28"/>
        <v>documentary</v>
      </c>
      <c r="S374" s="14">
        <f t="shared" si="30"/>
        <v>42465.666666666672</v>
      </c>
      <c r="T374" s="14">
        <f t="shared" si="29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6"/>
        <v>106.66666666666667</v>
      </c>
      <c r="Q375" s="6" t="str">
        <f t="shared" si="27"/>
        <v>film &amp; video</v>
      </c>
      <c r="R375" s="6" t="str">
        <f t="shared" si="28"/>
        <v>documentary</v>
      </c>
      <c r="S375" s="14">
        <f t="shared" si="30"/>
        <v>41108.91201388889</v>
      </c>
      <c r="T375" s="14">
        <f t="shared" si="29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6"/>
        <v>130.65</v>
      </c>
      <c r="Q376" s="6" t="str">
        <f t="shared" si="27"/>
        <v>film &amp; video</v>
      </c>
      <c r="R376" s="6" t="str">
        <f t="shared" si="28"/>
        <v>documentary</v>
      </c>
      <c r="S376" s="14">
        <f t="shared" si="30"/>
        <v>40802.889247685183</v>
      </c>
      <c r="T376" s="14">
        <f t="shared" si="29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6"/>
        <v>120</v>
      </c>
      <c r="Q377" s="6" t="str">
        <f t="shared" si="27"/>
        <v>film &amp; video</v>
      </c>
      <c r="R377" s="6" t="str">
        <f t="shared" si="28"/>
        <v>documentary</v>
      </c>
      <c r="S377" s="14">
        <f t="shared" si="30"/>
        <v>41699.720833333333</v>
      </c>
      <c r="T377" s="14">
        <f t="shared" si="29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6"/>
        <v>105.9591836734694</v>
      </c>
      <c r="Q378" s="6" t="str">
        <f t="shared" si="27"/>
        <v>film &amp; video</v>
      </c>
      <c r="R378" s="6" t="str">
        <f t="shared" si="28"/>
        <v>documentary</v>
      </c>
      <c r="S378" s="14">
        <f t="shared" si="30"/>
        <v>42607.452731481477</v>
      </c>
      <c r="T378" s="14">
        <f t="shared" si="29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6"/>
        <v>114.39999999999999</v>
      </c>
      <c r="Q379" s="6" t="str">
        <f t="shared" si="27"/>
        <v>film &amp; video</v>
      </c>
      <c r="R379" s="6" t="str">
        <f t="shared" si="28"/>
        <v>documentary</v>
      </c>
      <c r="S379" s="14">
        <f t="shared" si="30"/>
        <v>42322.292361111111</v>
      </c>
      <c r="T379" s="14">
        <f t="shared" si="29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6"/>
        <v>111.76666666666665</v>
      </c>
      <c r="Q380" s="6" t="str">
        <f t="shared" si="27"/>
        <v>film &amp; video</v>
      </c>
      <c r="R380" s="6" t="str">
        <f t="shared" si="28"/>
        <v>documentary</v>
      </c>
      <c r="S380" s="14">
        <f t="shared" si="30"/>
        <v>42394.994444444441</v>
      </c>
      <c r="T380" s="14">
        <f t="shared" si="29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6"/>
        <v>116.08000000000001</v>
      </c>
      <c r="Q381" s="6" t="str">
        <f t="shared" si="27"/>
        <v>film &amp; video</v>
      </c>
      <c r="R381" s="6" t="str">
        <f t="shared" si="28"/>
        <v>documentary</v>
      </c>
      <c r="S381" s="14">
        <f t="shared" si="30"/>
        <v>41032.688333333332</v>
      </c>
      <c r="T381" s="14">
        <f t="shared" si="29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6"/>
        <v>141.5</v>
      </c>
      <c r="Q382" s="6" t="str">
        <f t="shared" si="27"/>
        <v>film &amp; video</v>
      </c>
      <c r="R382" s="6" t="str">
        <f t="shared" si="28"/>
        <v>documentary</v>
      </c>
      <c r="S382" s="14">
        <f t="shared" si="30"/>
        <v>42392.719814814816</v>
      </c>
      <c r="T382" s="14">
        <f t="shared" si="29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6"/>
        <v>104.72999999999999</v>
      </c>
      <c r="Q383" s="6" t="str">
        <f t="shared" si="27"/>
        <v>film &amp; video</v>
      </c>
      <c r="R383" s="6" t="str">
        <f t="shared" si="28"/>
        <v>documentary</v>
      </c>
      <c r="S383" s="14">
        <f t="shared" si="30"/>
        <v>41120.208333333336</v>
      </c>
      <c r="T383" s="14">
        <f t="shared" si="29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6"/>
        <v>255.83333333333331</v>
      </c>
      <c r="Q384" s="6" t="str">
        <f t="shared" si="27"/>
        <v>film &amp; video</v>
      </c>
      <c r="R384" s="6" t="str">
        <f t="shared" si="28"/>
        <v>documentary</v>
      </c>
      <c r="S384" s="14">
        <f t="shared" si="30"/>
        <v>41158.709490740745</v>
      </c>
      <c r="T384" s="14">
        <f t="shared" si="29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6"/>
        <v>206.70670670670671</v>
      </c>
      <c r="Q385" s="6" t="str">
        <f t="shared" si="27"/>
        <v>film &amp; video</v>
      </c>
      <c r="R385" s="6" t="str">
        <f t="shared" si="28"/>
        <v>documentary</v>
      </c>
      <c r="S385" s="14">
        <f t="shared" si="30"/>
        <v>41778.117581018516</v>
      </c>
      <c r="T385" s="14">
        <f t="shared" si="29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6"/>
        <v>112.105</v>
      </c>
      <c r="Q386" s="6" t="str">
        <f t="shared" si="27"/>
        <v>film &amp; video</v>
      </c>
      <c r="R386" s="6" t="str">
        <f t="shared" si="28"/>
        <v>documentary</v>
      </c>
      <c r="S386" s="14">
        <f t="shared" si="30"/>
        <v>42010.781793981485</v>
      </c>
      <c r="T386" s="14">
        <f t="shared" si="29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1">(E387/D387)*100</f>
        <v>105.982</v>
      </c>
      <c r="Q387" s="6" t="str">
        <f t="shared" ref="Q387:Q450" si="32">LEFT(N387,FIND("/",N387)-1)</f>
        <v>film &amp; video</v>
      </c>
      <c r="R387" s="6" t="str">
        <f t="shared" ref="R387:R450" si="33">RIGHT(N387,LEN(N387)-FIND("/",N387))</f>
        <v>documentary</v>
      </c>
      <c r="S387" s="14">
        <f t="shared" si="30"/>
        <v>41964.626168981486</v>
      </c>
      <c r="T387" s="14">
        <f t="shared" ref="T387:T450" si="34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1"/>
        <v>100.16666666666667</v>
      </c>
      <c r="Q388" s="6" t="str">
        <f t="shared" si="32"/>
        <v>film &amp; video</v>
      </c>
      <c r="R388" s="6" t="str">
        <f t="shared" si="33"/>
        <v>documentary</v>
      </c>
      <c r="S388" s="14">
        <f t="shared" si="30"/>
        <v>42226.951284722221</v>
      </c>
      <c r="T388" s="14">
        <f t="shared" si="34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1"/>
        <v>213.98947368421051</v>
      </c>
      <c r="Q389" s="6" t="str">
        <f t="shared" si="32"/>
        <v>film &amp; video</v>
      </c>
      <c r="R389" s="6" t="str">
        <f t="shared" si="33"/>
        <v>documentary</v>
      </c>
      <c r="S389" s="14">
        <f t="shared" si="30"/>
        <v>42231.25</v>
      </c>
      <c r="T389" s="14">
        <f t="shared" si="34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1"/>
        <v>126.16000000000001</v>
      </c>
      <c r="Q390" s="6" t="str">
        <f t="shared" si="32"/>
        <v>film &amp; video</v>
      </c>
      <c r="R390" s="6" t="str">
        <f t="shared" si="33"/>
        <v>documentary</v>
      </c>
      <c r="S390" s="14">
        <f t="shared" si="30"/>
        <v>42579.076157407413</v>
      </c>
      <c r="T390" s="14">
        <f t="shared" si="34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1"/>
        <v>181.53547058823528</v>
      </c>
      <c r="Q391" s="6" t="str">
        <f t="shared" si="32"/>
        <v>film &amp; video</v>
      </c>
      <c r="R391" s="6" t="str">
        <f t="shared" si="33"/>
        <v>documentary</v>
      </c>
      <c r="S391" s="14">
        <f t="shared" si="30"/>
        <v>41705.957638888889</v>
      </c>
      <c r="T391" s="14">
        <f t="shared" si="34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1"/>
        <v>100</v>
      </c>
      <c r="Q392" s="6" t="str">
        <f t="shared" si="32"/>
        <v>film &amp; video</v>
      </c>
      <c r="R392" s="6" t="str">
        <f t="shared" si="33"/>
        <v>documentary</v>
      </c>
      <c r="S392" s="14">
        <f t="shared" si="30"/>
        <v>42132.036712962959</v>
      </c>
      <c r="T392" s="14">
        <f t="shared" si="34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1"/>
        <v>100.61</v>
      </c>
      <c r="Q393" s="6" t="str">
        <f t="shared" si="32"/>
        <v>film &amp; video</v>
      </c>
      <c r="R393" s="6" t="str">
        <f t="shared" si="33"/>
        <v>documentary</v>
      </c>
      <c r="S393" s="14">
        <f t="shared" si="30"/>
        <v>40895.040972222225</v>
      </c>
      <c r="T393" s="14">
        <f t="shared" si="34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1"/>
        <v>100.9027027027027</v>
      </c>
      <c r="Q394" s="6" t="str">
        <f t="shared" si="32"/>
        <v>film &amp; video</v>
      </c>
      <c r="R394" s="6" t="str">
        <f t="shared" si="33"/>
        <v>documentary</v>
      </c>
      <c r="S394" s="14">
        <f t="shared" si="30"/>
        <v>40794.125</v>
      </c>
      <c r="T394" s="14">
        <f t="shared" si="34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1"/>
        <v>110.446</v>
      </c>
      <c r="Q395" s="6" t="str">
        <f t="shared" si="32"/>
        <v>film &amp; video</v>
      </c>
      <c r="R395" s="6" t="str">
        <f t="shared" si="33"/>
        <v>documentary</v>
      </c>
      <c r="S395" s="14">
        <f t="shared" si="30"/>
        <v>41557.708935185183</v>
      </c>
      <c r="T395" s="14">
        <f t="shared" si="34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1"/>
        <v>111.8936170212766</v>
      </c>
      <c r="Q396" s="6" t="str">
        <f t="shared" si="32"/>
        <v>film &amp; video</v>
      </c>
      <c r="R396" s="6" t="str">
        <f t="shared" si="33"/>
        <v>documentary</v>
      </c>
      <c r="S396" s="14">
        <f t="shared" si="30"/>
        <v>42477.776412037041</v>
      </c>
      <c r="T396" s="14">
        <f t="shared" si="34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1"/>
        <v>108.04450000000001</v>
      </c>
      <c r="Q397" s="6" t="str">
        <f t="shared" si="32"/>
        <v>film &amp; video</v>
      </c>
      <c r="R397" s="6" t="str">
        <f t="shared" si="33"/>
        <v>documentary</v>
      </c>
      <c r="S397" s="14">
        <f t="shared" si="30"/>
        <v>41026.897222222222</v>
      </c>
      <c r="T397" s="14">
        <f t="shared" si="34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1"/>
        <v>106.66666666666667</v>
      </c>
      <c r="Q398" s="6" t="str">
        <f t="shared" si="32"/>
        <v>film &amp; video</v>
      </c>
      <c r="R398" s="6" t="str">
        <f t="shared" si="33"/>
        <v>documentary</v>
      </c>
      <c r="S398" s="14">
        <f t="shared" si="30"/>
        <v>41097.564884259256</v>
      </c>
      <c r="T398" s="14">
        <f t="shared" si="34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1"/>
        <v>103.90027322404372</v>
      </c>
      <c r="Q399" s="6" t="str">
        <f t="shared" si="32"/>
        <v>film &amp; video</v>
      </c>
      <c r="R399" s="6" t="str">
        <f t="shared" si="33"/>
        <v>documentary</v>
      </c>
      <c r="S399" s="14">
        <f t="shared" si="30"/>
        <v>40422.155555555553</v>
      </c>
      <c r="T399" s="14">
        <f t="shared" si="34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1"/>
        <v>125.16000000000001</v>
      </c>
      <c r="Q400" s="6" t="str">
        <f t="shared" si="32"/>
        <v>film &amp; video</v>
      </c>
      <c r="R400" s="6" t="str">
        <f t="shared" si="33"/>
        <v>documentary</v>
      </c>
      <c r="S400" s="14">
        <f t="shared" si="30"/>
        <v>42123.793124999997</v>
      </c>
      <c r="T400" s="14">
        <f t="shared" si="34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1"/>
        <v>106.80499999999999</v>
      </c>
      <c r="Q401" s="6" t="str">
        <f t="shared" si="32"/>
        <v>film &amp; video</v>
      </c>
      <c r="R401" s="6" t="str">
        <f t="shared" si="33"/>
        <v>documentary</v>
      </c>
      <c r="S401" s="14">
        <f t="shared" si="30"/>
        <v>42718.5</v>
      </c>
      <c r="T401" s="14">
        <f t="shared" si="34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1"/>
        <v>112.30249999999999</v>
      </c>
      <c r="Q402" s="6" t="str">
        <f t="shared" si="32"/>
        <v>film &amp; video</v>
      </c>
      <c r="R402" s="6" t="str">
        <f t="shared" si="33"/>
        <v>documentary</v>
      </c>
      <c r="S402" s="14">
        <f t="shared" si="30"/>
        <v>41776.145833333336</v>
      </c>
      <c r="T402" s="14">
        <f t="shared" si="34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1"/>
        <v>103.812</v>
      </c>
      <c r="Q403" s="6" t="str">
        <f t="shared" si="32"/>
        <v>film &amp; video</v>
      </c>
      <c r="R403" s="6" t="str">
        <f t="shared" si="33"/>
        <v>documentary</v>
      </c>
      <c r="S403" s="14">
        <f t="shared" si="30"/>
        <v>40762.842245370368</v>
      </c>
      <c r="T403" s="14">
        <f t="shared" si="34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1"/>
        <v>141.65</v>
      </c>
      <c r="Q404" s="6" t="str">
        <f t="shared" si="32"/>
        <v>film &amp; video</v>
      </c>
      <c r="R404" s="6" t="str">
        <f t="shared" si="33"/>
        <v>documentary</v>
      </c>
      <c r="S404" s="14">
        <f t="shared" si="30"/>
        <v>42313.58121527778</v>
      </c>
      <c r="T404" s="14">
        <f t="shared" si="34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1"/>
        <v>105.25999999999999</v>
      </c>
      <c r="Q405" s="6" t="str">
        <f t="shared" si="32"/>
        <v>film &amp; video</v>
      </c>
      <c r="R405" s="6" t="str">
        <f t="shared" si="33"/>
        <v>documentary</v>
      </c>
      <c r="S405" s="14">
        <f t="shared" si="30"/>
        <v>40765.297222222223</v>
      </c>
      <c r="T405" s="14">
        <f t="shared" si="34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1"/>
        <v>103.09142857142857</v>
      </c>
      <c r="Q406" s="6" t="str">
        <f t="shared" si="32"/>
        <v>film &amp; video</v>
      </c>
      <c r="R406" s="6" t="str">
        <f t="shared" si="33"/>
        <v>documentary</v>
      </c>
      <c r="S406" s="14">
        <f t="shared" si="30"/>
        <v>41675.961111111108</v>
      </c>
      <c r="T406" s="14">
        <f t="shared" si="34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1"/>
        <v>107.65957446808511</v>
      </c>
      <c r="Q407" s="6" t="str">
        <f t="shared" si="32"/>
        <v>film &amp; video</v>
      </c>
      <c r="R407" s="6" t="str">
        <f t="shared" si="33"/>
        <v>documentary</v>
      </c>
      <c r="S407" s="14">
        <f t="shared" si="30"/>
        <v>41704.08494212963</v>
      </c>
      <c r="T407" s="14">
        <f t="shared" si="34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1"/>
        <v>107.70464285714286</v>
      </c>
      <c r="Q408" s="6" t="str">
        <f t="shared" si="32"/>
        <v>film &amp; video</v>
      </c>
      <c r="R408" s="6" t="str">
        <f t="shared" si="33"/>
        <v>documentary</v>
      </c>
      <c r="S408" s="14">
        <f t="shared" si="30"/>
        <v>40672.249305555553</v>
      </c>
      <c r="T408" s="14">
        <f t="shared" si="34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1"/>
        <v>101.55000000000001</v>
      </c>
      <c r="Q409" s="6" t="str">
        <f t="shared" si="32"/>
        <v>film &amp; video</v>
      </c>
      <c r="R409" s="6" t="str">
        <f t="shared" si="33"/>
        <v>documentary</v>
      </c>
      <c r="S409" s="14">
        <f t="shared" si="30"/>
        <v>40866.912615740745</v>
      </c>
      <c r="T409" s="14">
        <f t="shared" si="34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1"/>
        <v>101.43766666666667</v>
      </c>
      <c r="Q410" s="6" t="str">
        <f t="shared" si="32"/>
        <v>film &amp; video</v>
      </c>
      <c r="R410" s="6" t="str">
        <f t="shared" si="33"/>
        <v>documentary</v>
      </c>
      <c r="S410" s="14">
        <f t="shared" si="30"/>
        <v>41583.777662037035</v>
      </c>
      <c r="T410" s="14">
        <f t="shared" si="34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1"/>
        <v>136.80000000000001</v>
      </c>
      <c r="Q411" s="6" t="str">
        <f t="shared" si="32"/>
        <v>film &amp; video</v>
      </c>
      <c r="R411" s="6" t="str">
        <f t="shared" si="33"/>
        <v>documentary</v>
      </c>
      <c r="S411" s="14">
        <f t="shared" si="30"/>
        <v>42573.862777777773</v>
      </c>
      <c r="T411" s="14">
        <f t="shared" si="34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1"/>
        <v>128.29999999999998</v>
      </c>
      <c r="Q412" s="6" t="str">
        <f t="shared" si="32"/>
        <v>film &amp; video</v>
      </c>
      <c r="R412" s="6" t="str">
        <f t="shared" si="33"/>
        <v>documentary</v>
      </c>
      <c r="S412" s="14">
        <f t="shared" si="30"/>
        <v>42173.981446759266</v>
      </c>
      <c r="T412" s="14">
        <f t="shared" si="34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1"/>
        <v>101.05</v>
      </c>
      <c r="Q413" s="6" t="str">
        <f t="shared" si="32"/>
        <v>film &amp; video</v>
      </c>
      <c r="R413" s="6" t="str">
        <f t="shared" si="33"/>
        <v>documentary</v>
      </c>
      <c r="S413" s="14">
        <f t="shared" si="30"/>
        <v>41630.208333333336</v>
      </c>
      <c r="T413" s="14">
        <f t="shared" si="34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1"/>
        <v>126.84</v>
      </c>
      <c r="Q414" s="6" t="str">
        <f t="shared" si="32"/>
        <v>film &amp; video</v>
      </c>
      <c r="R414" s="6" t="str">
        <f t="shared" si="33"/>
        <v>documentary</v>
      </c>
      <c r="S414" s="14">
        <f t="shared" si="30"/>
        <v>41115.742800925924</v>
      </c>
      <c r="T414" s="14">
        <f t="shared" si="34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1"/>
        <v>105.0859375</v>
      </c>
      <c r="Q415" s="6" t="str">
        <f t="shared" si="32"/>
        <v>film &amp; video</v>
      </c>
      <c r="R415" s="6" t="str">
        <f t="shared" si="33"/>
        <v>documentary</v>
      </c>
      <c r="S415" s="14">
        <f t="shared" si="30"/>
        <v>41109.877442129626</v>
      </c>
      <c r="T415" s="14">
        <f t="shared" si="34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1"/>
        <v>102.85405405405406</v>
      </c>
      <c r="Q416" s="6" t="str">
        <f t="shared" si="32"/>
        <v>film &amp; video</v>
      </c>
      <c r="R416" s="6" t="str">
        <f t="shared" si="33"/>
        <v>documentary</v>
      </c>
      <c r="S416" s="14">
        <f t="shared" si="30"/>
        <v>41559.063252314816</v>
      </c>
      <c r="T416" s="14">
        <f t="shared" si="34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1"/>
        <v>102.14714285714285</v>
      </c>
      <c r="Q417" s="6" t="str">
        <f t="shared" si="32"/>
        <v>film &amp; video</v>
      </c>
      <c r="R417" s="6" t="str">
        <f t="shared" si="33"/>
        <v>documentary</v>
      </c>
      <c r="S417" s="14">
        <f t="shared" si="30"/>
        <v>41929.5</v>
      </c>
      <c r="T417" s="14">
        <f t="shared" si="34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1"/>
        <v>120.21700000000001</v>
      </c>
      <c r="Q418" s="6" t="str">
        <f t="shared" si="32"/>
        <v>film &amp; video</v>
      </c>
      <c r="R418" s="6" t="str">
        <f t="shared" si="33"/>
        <v>documentary</v>
      </c>
      <c r="S418" s="14">
        <f t="shared" si="30"/>
        <v>41678.396192129629</v>
      </c>
      <c r="T418" s="14">
        <f t="shared" si="34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1"/>
        <v>100.24761904761905</v>
      </c>
      <c r="Q419" s="6" t="str">
        <f t="shared" si="32"/>
        <v>film &amp; video</v>
      </c>
      <c r="R419" s="6" t="str">
        <f t="shared" si="33"/>
        <v>documentary</v>
      </c>
      <c r="S419" s="14">
        <f t="shared" ref="S419:S482" si="35">(((I419/60)/60)/24)+DATE(1970,1,1)</f>
        <v>41372.189583333333</v>
      </c>
      <c r="T419" s="14">
        <f t="shared" si="34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1"/>
        <v>100.63392857142857</v>
      </c>
      <c r="Q420" s="6" t="str">
        <f t="shared" si="32"/>
        <v>film &amp; video</v>
      </c>
      <c r="R420" s="6" t="str">
        <f t="shared" si="33"/>
        <v>documentary</v>
      </c>
      <c r="S420" s="14">
        <f t="shared" si="35"/>
        <v>42208.282372685186</v>
      </c>
      <c r="T420" s="14">
        <f t="shared" si="34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1"/>
        <v>100.4375</v>
      </c>
      <c r="Q421" s="6" t="str">
        <f t="shared" si="32"/>
        <v>film &amp; video</v>
      </c>
      <c r="R421" s="6" t="str">
        <f t="shared" si="33"/>
        <v>documentary</v>
      </c>
      <c r="S421" s="14">
        <f t="shared" si="35"/>
        <v>41454.842442129629</v>
      </c>
      <c r="T421" s="14">
        <f t="shared" si="34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1"/>
        <v>0.43939393939393934</v>
      </c>
      <c r="Q422" s="6" t="str">
        <f t="shared" si="32"/>
        <v>film &amp; video</v>
      </c>
      <c r="R422" s="6" t="str">
        <f t="shared" si="33"/>
        <v>animation</v>
      </c>
      <c r="S422" s="14">
        <f t="shared" si="35"/>
        <v>41712.194803240738</v>
      </c>
      <c r="T422" s="14">
        <f t="shared" si="34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1"/>
        <v>2.0066666666666668</v>
      </c>
      <c r="Q423" s="6" t="str">
        <f t="shared" si="32"/>
        <v>film &amp; video</v>
      </c>
      <c r="R423" s="6" t="str">
        <f t="shared" si="33"/>
        <v>animation</v>
      </c>
      <c r="S423" s="14">
        <f t="shared" si="35"/>
        <v>42237.491388888884</v>
      </c>
      <c r="T423" s="14">
        <f t="shared" si="34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1"/>
        <v>1.075</v>
      </c>
      <c r="Q424" s="6" t="str">
        <f t="shared" si="32"/>
        <v>film &amp; video</v>
      </c>
      <c r="R424" s="6" t="str">
        <f t="shared" si="33"/>
        <v>animation</v>
      </c>
      <c r="S424" s="14">
        <f t="shared" si="35"/>
        <v>41893.260381944441</v>
      </c>
      <c r="T424" s="14">
        <f t="shared" si="34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1"/>
        <v>0.76500000000000001</v>
      </c>
      <c r="Q425" s="6" t="str">
        <f t="shared" si="32"/>
        <v>film &amp; video</v>
      </c>
      <c r="R425" s="6" t="str">
        <f t="shared" si="33"/>
        <v>animation</v>
      </c>
      <c r="S425" s="14">
        <f t="shared" si="35"/>
        <v>41430.92627314815</v>
      </c>
      <c r="T425" s="14">
        <f t="shared" si="34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1"/>
        <v>6.7966666666666677</v>
      </c>
      <c r="Q426" s="6" t="str">
        <f t="shared" si="32"/>
        <v>film &amp; video</v>
      </c>
      <c r="R426" s="6" t="str">
        <f t="shared" si="33"/>
        <v>animation</v>
      </c>
      <c r="S426" s="14">
        <f t="shared" si="35"/>
        <v>40994.334479166668</v>
      </c>
      <c r="T426" s="14">
        <f t="shared" si="34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1"/>
        <v>1.2E-2</v>
      </c>
      <c r="Q427" s="6" t="str">
        <f t="shared" si="32"/>
        <v>film &amp; video</v>
      </c>
      <c r="R427" s="6" t="str">
        <f t="shared" si="33"/>
        <v>animation</v>
      </c>
      <c r="S427" s="14">
        <f t="shared" si="35"/>
        <v>42335.902824074074</v>
      </c>
      <c r="T427" s="14">
        <f t="shared" si="34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1"/>
        <v>1.3299999999999998</v>
      </c>
      <c r="Q428" s="6" t="str">
        <f t="shared" si="32"/>
        <v>film &amp; video</v>
      </c>
      <c r="R428" s="6" t="str">
        <f t="shared" si="33"/>
        <v>animation</v>
      </c>
      <c r="S428" s="14">
        <f t="shared" si="35"/>
        <v>42430.711967592593</v>
      </c>
      <c r="T428" s="14">
        <f t="shared" si="34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1"/>
        <v>0</v>
      </c>
      <c r="Q429" s="6" t="str">
        <f t="shared" si="32"/>
        <v>film &amp; video</v>
      </c>
      <c r="R429" s="6" t="str">
        <f t="shared" si="33"/>
        <v>animation</v>
      </c>
      <c r="S429" s="14">
        <f t="shared" si="35"/>
        <v>42299.790972222225</v>
      </c>
      <c r="T429" s="14">
        <f t="shared" si="34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1"/>
        <v>5.6333333333333329</v>
      </c>
      <c r="Q430" s="6" t="str">
        <f t="shared" si="32"/>
        <v>film &amp; video</v>
      </c>
      <c r="R430" s="6" t="str">
        <f t="shared" si="33"/>
        <v>animation</v>
      </c>
      <c r="S430" s="14">
        <f t="shared" si="35"/>
        <v>41806.916666666664</v>
      </c>
      <c r="T430" s="14">
        <f t="shared" si="34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1"/>
        <v>0</v>
      </c>
      <c r="Q431" s="6" t="str">
        <f t="shared" si="32"/>
        <v>film &amp; video</v>
      </c>
      <c r="R431" s="6" t="str">
        <f t="shared" si="33"/>
        <v>animation</v>
      </c>
      <c r="S431" s="14">
        <f t="shared" si="35"/>
        <v>40144.207638888889</v>
      </c>
      <c r="T431" s="14">
        <f t="shared" si="34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1"/>
        <v>2.4</v>
      </c>
      <c r="Q432" s="6" t="str">
        <f t="shared" si="32"/>
        <v>film &amp; video</v>
      </c>
      <c r="R432" s="6" t="str">
        <f t="shared" si="33"/>
        <v>animation</v>
      </c>
      <c r="S432" s="14">
        <f t="shared" si="35"/>
        <v>41528.107256944444</v>
      </c>
      <c r="T432" s="14">
        <f t="shared" si="34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1"/>
        <v>13.833333333333334</v>
      </c>
      <c r="Q433" s="6" t="str">
        <f t="shared" si="32"/>
        <v>film &amp; video</v>
      </c>
      <c r="R433" s="6" t="str">
        <f t="shared" si="33"/>
        <v>animation</v>
      </c>
      <c r="S433" s="14">
        <f t="shared" si="35"/>
        <v>42556.871331018512</v>
      </c>
      <c r="T433" s="14">
        <f t="shared" si="34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1"/>
        <v>9.5</v>
      </c>
      <c r="Q434" s="6" t="str">
        <f t="shared" si="32"/>
        <v>film &amp; video</v>
      </c>
      <c r="R434" s="6" t="str">
        <f t="shared" si="33"/>
        <v>animation</v>
      </c>
      <c r="S434" s="14">
        <f t="shared" si="35"/>
        <v>42298.726631944446</v>
      </c>
      <c r="T434" s="14">
        <f t="shared" si="34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1"/>
        <v>0</v>
      </c>
      <c r="Q435" s="6" t="str">
        <f t="shared" si="32"/>
        <v>film &amp; video</v>
      </c>
      <c r="R435" s="6" t="str">
        <f t="shared" si="33"/>
        <v>animation</v>
      </c>
      <c r="S435" s="14">
        <f t="shared" si="35"/>
        <v>42288.629884259266</v>
      </c>
      <c r="T435" s="14">
        <f t="shared" si="34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1"/>
        <v>5</v>
      </c>
      <c r="Q436" s="6" t="str">
        <f t="shared" si="32"/>
        <v>film &amp; video</v>
      </c>
      <c r="R436" s="6" t="str">
        <f t="shared" si="33"/>
        <v>animation</v>
      </c>
      <c r="S436" s="14">
        <f t="shared" si="35"/>
        <v>41609.876180555555</v>
      </c>
      <c r="T436" s="14">
        <f t="shared" si="34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1"/>
        <v>2.7272727272727275E-3</v>
      </c>
      <c r="Q437" s="6" t="str">
        <f t="shared" si="32"/>
        <v>film &amp; video</v>
      </c>
      <c r="R437" s="6" t="str">
        <f t="shared" si="33"/>
        <v>animation</v>
      </c>
      <c r="S437" s="14">
        <f t="shared" si="35"/>
        <v>41530.747453703705</v>
      </c>
      <c r="T437" s="14">
        <f t="shared" si="34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1"/>
        <v>0</v>
      </c>
      <c r="Q438" s="6" t="str">
        <f t="shared" si="32"/>
        <v>film &amp; video</v>
      </c>
      <c r="R438" s="6" t="str">
        <f t="shared" si="33"/>
        <v>animation</v>
      </c>
      <c r="S438" s="14">
        <f t="shared" si="35"/>
        <v>41486.36241898148</v>
      </c>
      <c r="T438" s="14">
        <f t="shared" si="34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1"/>
        <v>0</v>
      </c>
      <c r="Q439" s="6" t="str">
        <f t="shared" si="32"/>
        <v>film &amp; video</v>
      </c>
      <c r="R439" s="6" t="str">
        <f t="shared" si="33"/>
        <v>animation</v>
      </c>
      <c r="S439" s="14">
        <f t="shared" si="35"/>
        <v>42651.31858796296</v>
      </c>
      <c r="T439" s="14">
        <f t="shared" si="34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1"/>
        <v>9.379999999999999</v>
      </c>
      <c r="Q440" s="6" t="str">
        <f t="shared" si="32"/>
        <v>film &amp; video</v>
      </c>
      <c r="R440" s="6" t="str">
        <f t="shared" si="33"/>
        <v>animation</v>
      </c>
      <c r="S440" s="14">
        <f t="shared" si="35"/>
        <v>42326.302754629629</v>
      </c>
      <c r="T440" s="14">
        <f t="shared" si="34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1"/>
        <v>0</v>
      </c>
      <c r="Q441" s="6" t="str">
        <f t="shared" si="32"/>
        <v>film &amp; video</v>
      </c>
      <c r="R441" s="6" t="str">
        <f t="shared" si="33"/>
        <v>animation</v>
      </c>
      <c r="S441" s="14">
        <f t="shared" si="35"/>
        <v>41929.761782407404</v>
      </c>
      <c r="T441" s="14">
        <f t="shared" si="34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1"/>
        <v>0.1</v>
      </c>
      <c r="Q442" s="6" t="str">
        <f t="shared" si="32"/>
        <v>film &amp; video</v>
      </c>
      <c r="R442" s="6" t="str">
        <f t="shared" si="33"/>
        <v>animation</v>
      </c>
      <c r="S442" s="14">
        <f t="shared" si="35"/>
        <v>42453.943900462968</v>
      </c>
      <c r="T442" s="14">
        <f t="shared" si="34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1"/>
        <v>0</v>
      </c>
      <c r="Q443" s="6" t="str">
        <f t="shared" si="32"/>
        <v>film &amp; video</v>
      </c>
      <c r="R443" s="6" t="str">
        <f t="shared" si="33"/>
        <v>animation</v>
      </c>
      <c r="S443" s="14">
        <f t="shared" si="35"/>
        <v>41580.793935185182</v>
      </c>
      <c r="T443" s="14">
        <f t="shared" si="34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1"/>
        <v>39.358823529411765</v>
      </c>
      <c r="Q444" s="6" t="str">
        <f t="shared" si="32"/>
        <v>film &amp; video</v>
      </c>
      <c r="R444" s="6" t="str">
        <f t="shared" si="33"/>
        <v>animation</v>
      </c>
      <c r="S444" s="14">
        <f t="shared" si="35"/>
        <v>42054.888692129629</v>
      </c>
      <c r="T444" s="14">
        <f t="shared" si="34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1"/>
        <v>0.1</v>
      </c>
      <c r="Q445" s="6" t="str">
        <f t="shared" si="32"/>
        <v>film &amp; video</v>
      </c>
      <c r="R445" s="6" t="str">
        <f t="shared" si="33"/>
        <v>animation</v>
      </c>
      <c r="S445" s="14">
        <f t="shared" si="35"/>
        <v>41680.015057870369</v>
      </c>
      <c r="T445" s="14">
        <f t="shared" si="34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1"/>
        <v>5</v>
      </c>
      <c r="Q446" s="6" t="str">
        <f t="shared" si="32"/>
        <v>film &amp; video</v>
      </c>
      <c r="R446" s="6" t="str">
        <f t="shared" si="33"/>
        <v>animation</v>
      </c>
      <c r="S446" s="14">
        <f t="shared" si="35"/>
        <v>40954.906956018516</v>
      </c>
      <c r="T446" s="14">
        <f t="shared" si="34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1"/>
        <v>3.3333333333333335E-3</v>
      </c>
      <c r="Q447" s="6" t="str">
        <f t="shared" si="32"/>
        <v>film &amp; video</v>
      </c>
      <c r="R447" s="6" t="str">
        <f t="shared" si="33"/>
        <v>animation</v>
      </c>
      <c r="S447" s="14">
        <f t="shared" si="35"/>
        <v>42145.335358796292</v>
      </c>
      <c r="T447" s="14">
        <f t="shared" si="34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1"/>
        <v>7.2952380952380951</v>
      </c>
      <c r="Q448" s="6" t="str">
        <f t="shared" si="32"/>
        <v>film &amp; video</v>
      </c>
      <c r="R448" s="6" t="str">
        <f t="shared" si="33"/>
        <v>animation</v>
      </c>
      <c r="S448" s="14">
        <f t="shared" si="35"/>
        <v>42067.083564814813</v>
      </c>
      <c r="T448" s="14">
        <f t="shared" si="34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1"/>
        <v>1.6666666666666666E-2</v>
      </c>
      <c r="Q449" s="6" t="str">
        <f t="shared" si="32"/>
        <v>film &amp; video</v>
      </c>
      <c r="R449" s="6" t="str">
        <f t="shared" si="33"/>
        <v>animation</v>
      </c>
      <c r="S449" s="14">
        <f t="shared" si="35"/>
        <v>41356.513460648144</v>
      </c>
      <c r="T449" s="14">
        <f t="shared" si="34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1"/>
        <v>3.2804000000000002</v>
      </c>
      <c r="Q450" s="6" t="str">
        <f t="shared" si="32"/>
        <v>film &amp; video</v>
      </c>
      <c r="R450" s="6" t="str">
        <f t="shared" si="33"/>
        <v>animation</v>
      </c>
      <c r="S450" s="14">
        <f t="shared" si="35"/>
        <v>41773.758043981477</v>
      </c>
      <c r="T450" s="14">
        <f t="shared" si="34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6">(E451/D451)*100</f>
        <v>2.25</v>
      </c>
      <c r="Q451" s="6" t="str">
        <f t="shared" ref="Q451:Q514" si="37">LEFT(N451,FIND("/",N451)-1)</f>
        <v>film &amp; video</v>
      </c>
      <c r="R451" s="6" t="str">
        <f t="shared" ref="R451:R514" si="38">RIGHT(N451,LEN(N451)-FIND("/",N451))</f>
        <v>animation</v>
      </c>
      <c r="S451" s="14">
        <f t="shared" si="35"/>
        <v>41564.568113425928</v>
      </c>
      <c r="T451" s="14">
        <f t="shared" ref="T451:T514" si="39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6"/>
        <v>0.79200000000000004</v>
      </c>
      <c r="Q452" s="6" t="str">
        <f t="shared" si="37"/>
        <v>film &amp; video</v>
      </c>
      <c r="R452" s="6" t="str">
        <f t="shared" si="38"/>
        <v>animation</v>
      </c>
      <c r="S452" s="14">
        <f t="shared" si="35"/>
        <v>41684.946759259255</v>
      </c>
      <c r="T452" s="14">
        <f t="shared" si="39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6"/>
        <v>0</v>
      </c>
      <c r="Q453" s="6" t="str">
        <f t="shared" si="37"/>
        <v>film &amp; video</v>
      </c>
      <c r="R453" s="6" t="str">
        <f t="shared" si="38"/>
        <v>animation</v>
      </c>
      <c r="S453" s="14">
        <f t="shared" si="35"/>
        <v>41664.715173611112</v>
      </c>
      <c r="T453" s="14">
        <f t="shared" si="39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6"/>
        <v>64</v>
      </c>
      <c r="Q454" s="6" t="str">
        <f t="shared" si="37"/>
        <v>film &amp; video</v>
      </c>
      <c r="R454" s="6" t="str">
        <f t="shared" si="38"/>
        <v>animation</v>
      </c>
      <c r="S454" s="14">
        <f t="shared" si="35"/>
        <v>42137.703877314809</v>
      </c>
      <c r="T454" s="14">
        <f t="shared" si="39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6"/>
        <v>2.7404479578392621E-2</v>
      </c>
      <c r="Q455" s="6" t="str">
        <f t="shared" si="37"/>
        <v>film &amp; video</v>
      </c>
      <c r="R455" s="6" t="str">
        <f t="shared" si="38"/>
        <v>animation</v>
      </c>
      <c r="S455" s="14">
        <f t="shared" si="35"/>
        <v>42054.824988425928</v>
      </c>
      <c r="T455" s="14">
        <f t="shared" si="39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6"/>
        <v>0.82000000000000006</v>
      </c>
      <c r="Q456" s="6" t="str">
        <f t="shared" si="37"/>
        <v>film &amp; video</v>
      </c>
      <c r="R456" s="6" t="str">
        <f t="shared" si="38"/>
        <v>animation</v>
      </c>
      <c r="S456" s="14">
        <f t="shared" si="35"/>
        <v>41969.551388888889</v>
      </c>
      <c r="T456" s="14">
        <f t="shared" si="39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6"/>
        <v>6.9230769230769221E-2</v>
      </c>
      <c r="Q457" s="6" t="str">
        <f t="shared" si="37"/>
        <v>film &amp; video</v>
      </c>
      <c r="R457" s="6" t="str">
        <f t="shared" si="38"/>
        <v>animation</v>
      </c>
      <c r="S457" s="14">
        <f t="shared" si="35"/>
        <v>41016.021527777775</v>
      </c>
      <c r="T457" s="14">
        <f t="shared" si="39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6"/>
        <v>0.68631863186318631</v>
      </c>
      <c r="Q458" s="6" t="str">
        <f t="shared" si="37"/>
        <v>film &amp; video</v>
      </c>
      <c r="R458" s="6" t="str">
        <f t="shared" si="38"/>
        <v>animation</v>
      </c>
      <c r="S458" s="14">
        <f t="shared" si="35"/>
        <v>41569.165972222225</v>
      </c>
      <c r="T458" s="14">
        <f t="shared" si="39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6"/>
        <v>0</v>
      </c>
      <c r="Q459" s="6" t="str">
        <f t="shared" si="37"/>
        <v>film &amp; video</v>
      </c>
      <c r="R459" s="6" t="str">
        <f t="shared" si="38"/>
        <v>animation</v>
      </c>
      <c r="S459" s="14">
        <f t="shared" si="35"/>
        <v>41867.767500000002</v>
      </c>
      <c r="T459" s="14">
        <f t="shared" si="39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6"/>
        <v>8.2100000000000009</v>
      </c>
      <c r="Q460" s="6" t="str">
        <f t="shared" si="37"/>
        <v>film &amp; video</v>
      </c>
      <c r="R460" s="6" t="str">
        <f t="shared" si="38"/>
        <v>animation</v>
      </c>
      <c r="S460" s="14">
        <f t="shared" si="35"/>
        <v>41408.69976851852</v>
      </c>
      <c r="T460" s="14">
        <f t="shared" si="39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6"/>
        <v>6.4102564102564097E-2</v>
      </c>
      <c r="Q461" s="6" t="str">
        <f t="shared" si="37"/>
        <v>film &amp; video</v>
      </c>
      <c r="R461" s="6" t="str">
        <f t="shared" si="38"/>
        <v>animation</v>
      </c>
      <c r="S461" s="14">
        <f t="shared" si="35"/>
        <v>40860.682025462964</v>
      </c>
      <c r="T461" s="14">
        <f t="shared" si="39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6"/>
        <v>0.29411764705882354</v>
      </c>
      <c r="Q462" s="6" t="str">
        <f t="shared" si="37"/>
        <v>film &amp; video</v>
      </c>
      <c r="R462" s="6" t="str">
        <f t="shared" si="38"/>
        <v>animation</v>
      </c>
      <c r="S462" s="14">
        <f t="shared" si="35"/>
        <v>41791.166666666664</v>
      </c>
      <c r="T462" s="14">
        <f t="shared" si="39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6"/>
        <v>0</v>
      </c>
      <c r="Q463" s="6" t="str">
        <f t="shared" si="37"/>
        <v>film &amp; video</v>
      </c>
      <c r="R463" s="6" t="str">
        <f t="shared" si="38"/>
        <v>animation</v>
      </c>
      <c r="S463" s="14">
        <f t="shared" si="35"/>
        <v>41427.84684027778</v>
      </c>
      <c r="T463" s="14">
        <f t="shared" si="39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6"/>
        <v>0</v>
      </c>
      <c r="Q464" s="6" t="str">
        <f t="shared" si="37"/>
        <v>film &amp; video</v>
      </c>
      <c r="R464" s="6" t="str">
        <f t="shared" si="38"/>
        <v>animation</v>
      </c>
      <c r="S464" s="14">
        <f t="shared" si="35"/>
        <v>40765.126631944448</v>
      </c>
      <c r="T464" s="14">
        <f t="shared" si="39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6"/>
        <v>2.2727272727272729</v>
      </c>
      <c r="Q465" s="6" t="str">
        <f t="shared" si="37"/>
        <v>film &amp; video</v>
      </c>
      <c r="R465" s="6" t="str">
        <f t="shared" si="38"/>
        <v>animation</v>
      </c>
      <c r="S465" s="14">
        <f t="shared" si="35"/>
        <v>40810.710104166668</v>
      </c>
      <c r="T465" s="14">
        <f t="shared" si="39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6"/>
        <v>9.9009900990099015E-2</v>
      </c>
      <c r="Q466" s="6" t="str">
        <f t="shared" si="37"/>
        <v>film &amp; video</v>
      </c>
      <c r="R466" s="6" t="str">
        <f t="shared" si="38"/>
        <v>animation</v>
      </c>
      <c r="S466" s="14">
        <f t="shared" si="35"/>
        <v>42508.848784722228</v>
      </c>
      <c r="T466" s="14">
        <f t="shared" si="39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6"/>
        <v>26.953125</v>
      </c>
      <c r="Q467" s="6" t="str">
        <f t="shared" si="37"/>
        <v>film &amp; video</v>
      </c>
      <c r="R467" s="6" t="str">
        <f t="shared" si="38"/>
        <v>animation</v>
      </c>
      <c r="S467" s="14">
        <f t="shared" si="35"/>
        <v>41817.120069444441</v>
      </c>
      <c r="T467" s="14">
        <f t="shared" si="39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6"/>
        <v>0.76</v>
      </c>
      <c r="Q468" s="6" t="str">
        <f t="shared" si="37"/>
        <v>film &amp; video</v>
      </c>
      <c r="R468" s="6" t="str">
        <f t="shared" si="38"/>
        <v>animation</v>
      </c>
      <c r="S468" s="14">
        <f t="shared" si="35"/>
        <v>41159.942870370374</v>
      </c>
      <c r="T468" s="14">
        <f t="shared" si="39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6"/>
        <v>21.574999999999999</v>
      </c>
      <c r="Q469" s="6" t="str">
        <f t="shared" si="37"/>
        <v>film &amp; video</v>
      </c>
      <c r="R469" s="6" t="str">
        <f t="shared" si="38"/>
        <v>animation</v>
      </c>
      <c r="S469" s="14">
        <f t="shared" si="35"/>
        <v>41180.679791666669</v>
      </c>
      <c r="T469" s="14">
        <f t="shared" si="39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6"/>
        <v>0</v>
      </c>
      <c r="Q470" s="6" t="str">
        <f t="shared" si="37"/>
        <v>film &amp; video</v>
      </c>
      <c r="R470" s="6" t="str">
        <f t="shared" si="38"/>
        <v>animation</v>
      </c>
      <c r="S470" s="14">
        <f t="shared" si="35"/>
        <v>41101.160474537035</v>
      </c>
      <c r="T470" s="14">
        <f t="shared" si="39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6"/>
        <v>0</v>
      </c>
      <c r="Q471" s="6" t="str">
        <f t="shared" si="37"/>
        <v>film &amp; video</v>
      </c>
      <c r="R471" s="6" t="str">
        <f t="shared" si="38"/>
        <v>animation</v>
      </c>
      <c r="S471" s="14">
        <f t="shared" si="35"/>
        <v>41887.989861111113</v>
      </c>
      <c r="T471" s="14">
        <f t="shared" si="39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6"/>
        <v>1.02</v>
      </c>
      <c r="Q472" s="6" t="str">
        <f t="shared" si="37"/>
        <v>film &amp; video</v>
      </c>
      <c r="R472" s="6" t="str">
        <f t="shared" si="38"/>
        <v>animation</v>
      </c>
      <c r="S472" s="14">
        <f t="shared" si="35"/>
        <v>41655.166666666664</v>
      </c>
      <c r="T472" s="14">
        <f t="shared" si="39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6"/>
        <v>11.892727272727273</v>
      </c>
      <c r="Q473" s="6" t="str">
        <f t="shared" si="37"/>
        <v>film &amp; video</v>
      </c>
      <c r="R473" s="6" t="str">
        <f t="shared" si="38"/>
        <v>animation</v>
      </c>
      <c r="S473" s="14">
        <f t="shared" si="35"/>
        <v>41748.680312500001</v>
      </c>
      <c r="T473" s="14">
        <f t="shared" si="39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6"/>
        <v>17.625</v>
      </c>
      <c r="Q474" s="6" t="str">
        <f t="shared" si="37"/>
        <v>film &amp; video</v>
      </c>
      <c r="R474" s="6" t="str">
        <f t="shared" si="38"/>
        <v>animation</v>
      </c>
      <c r="S474" s="14">
        <f t="shared" si="35"/>
        <v>41874.922662037039</v>
      </c>
      <c r="T474" s="14">
        <f t="shared" si="39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6"/>
        <v>2.87</v>
      </c>
      <c r="Q475" s="6" t="str">
        <f t="shared" si="37"/>
        <v>film &amp; video</v>
      </c>
      <c r="R475" s="6" t="str">
        <f t="shared" si="38"/>
        <v>animation</v>
      </c>
      <c r="S475" s="14">
        <f t="shared" si="35"/>
        <v>41899.698136574072</v>
      </c>
      <c r="T475" s="14">
        <f t="shared" si="39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6"/>
        <v>3.0303030303030304E-2</v>
      </c>
      <c r="Q476" s="6" t="str">
        <f t="shared" si="37"/>
        <v>film &amp; video</v>
      </c>
      <c r="R476" s="6" t="str">
        <f t="shared" si="38"/>
        <v>animation</v>
      </c>
      <c r="S476" s="14">
        <f t="shared" si="35"/>
        <v>42783.329039351855</v>
      </c>
      <c r="T476" s="14">
        <f t="shared" si="39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6"/>
        <v>0</v>
      </c>
      <c r="Q477" s="6" t="str">
        <f t="shared" si="37"/>
        <v>film &amp; video</v>
      </c>
      <c r="R477" s="6" t="str">
        <f t="shared" si="38"/>
        <v>animation</v>
      </c>
      <c r="S477" s="14">
        <f t="shared" si="35"/>
        <v>42130.086145833338</v>
      </c>
      <c r="T477" s="14">
        <f t="shared" si="39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6"/>
        <v>2.230268181818182</v>
      </c>
      <c r="Q478" s="6" t="str">
        <f t="shared" si="37"/>
        <v>film &amp; video</v>
      </c>
      <c r="R478" s="6" t="str">
        <f t="shared" si="38"/>
        <v>animation</v>
      </c>
      <c r="S478" s="14">
        <f t="shared" si="35"/>
        <v>41793.165972222225</v>
      </c>
      <c r="T478" s="14">
        <f t="shared" si="39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6"/>
        <v>0</v>
      </c>
      <c r="Q479" s="6" t="str">
        <f t="shared" si="37"/>
        <v>film &amp; video</v>
      </c>
      <c r="R479" s="6" t="str">
        <f t="shared" si="38"/>
        <v>animation</v>
      </c>
      <c r="S479" s="14">
        <f t="shared" si="35"/>
        <v>41047.83488425926</v>
      </c>
      <c r="T479" s="14">
        <f t="shared" si="39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6"/>
        <v>0</v>
      </c>
      <c r="Q480" s="6" t="str">
        <f t="shared" si="37"/>
        <v>film &amp; video</v>
      </c>
      <c r="R480" s="6" t="str">
        <f t="shared" si="38"/>
        <v>animation</v>
      </c>
      <c r="S480" s="14">
        <f t="shared" si="35"/>
        <v>42095.869317129633</v>
      </c>
      <c r="T480" s="14">
        <f t="shared" si="39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6"/>
        <v>32.56</v>
      </c>
      <c r="Q481" s="6" t="str">
        <f t="shared" si="37"/>
        <v>film &amp; video</v>
      </c>
      <c r="R481" s="6" t="str">
        <f t="shared" si="38"/>
        <v>animation</v>
      </c>
      <c r="S481" s="14">
        <f t="shared" si="35"/>
        <v>41964.449479166666</v>
      </c>
      <c r="T481" s="14">
        <f t="shared" si="39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6"/>
        <v>19.41</v>
      </c>
      <c r="Q482" s="6" t="str">
        <f t="shared" si="37"/>
        <v>film &amp; video</v>
      </c>
      <c r="R482" s="6" t="str">
        <f t="shared" si="38"/>
        <v>animation</v>
      </c>
      <c r="S482" s="14">
        <f t="shared" si="35"/>
        <v>41495.500173611108</v>
      </c>
      <c r="T482" s="14">
        <f t="shared" si="39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6"/>
        <v>6.1</v>
      </c>
      <c r="Q483" s="6" t="str">
        <f t="shared" si="37"/>
        <v>film &amp; video</v>
      </c>
      <c r="R483" s="6" t="str">
        <f t="shared" si="38"/>
        <v>animation</v>
      </c>
      <c r="S483" s="14">
        <f t="shared" ref="S483:S546" si="40">(((I483/60)/60)/24)+DATE(1970,1,1)</f>
        <v>41192.672326388885</v>
      </c>
      <c r="T483" s="14">
        <f t="shared" si="39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6"/>
        <v>0.1</v>
      </c>
      <c r="Q484" s="6" t="str">
        <f t="shared" si="37"/>
        <v>film &amp; video</v>
      </c>
      <c r="R484" s="6" t="str">
        <f t="shared" si="38"/>
        <v>animation</v>
      </c>
      <c r="S484" s="14">
        <f t="shared" si="40"/>
        <v>42474.606944444444</v>
      </c>
      <c r="T484" s="14">
        <f t="shared" si="39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6"/>
        <v>50.2</v>
      </c>
      <c r="Q485" s="6" t="str">
        <f t="shared" si="37"/>
        <v>film &amp; video</v>
      </c>
      <c r="R485" s="6" t="str">
        <f t="shared" si="38"/>
        <v>animation</v>
      </c>
      <c r="S485" s="14">
        <f t="shared" si="40"/>
        <v>41303.197592592594</v>
      </c>
      <c r="T485" s="14">
        <f t="shared" si="39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6"/>
        <v>0.18625</v>
      </c>
      <c r="Q486" s="6" t="str">
        <f t="shared" si="37"/>
        <v>film &amp; video</v>
      </c>
      <c r="R486" s="6" t="str">
        <f t="shared" si="38"/>
        <v>animation</v>
      </c>
      <c r="S486" s="14">
        <f t="shared" si="40"/>
        <v>42313.981157407412</v>
      </c>
      <c r="T486" s="14">
        <f t="shared" si="39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6"/>
        <v>21.906971229845084</v>
      </c>
      <c r="Q487" s="6" t="str">
        <f t="shared" si="37"/>
        <v>film &amp; video</v>
      </c>
      <c r="R487" s="6" t="str">
        <f t="shared" si="38"/>
        <v>animation</v>
      </c>
      <c r="S487" s="14">
        <f t="shared" si="40"/>
        <v>41411.50577546296</v>
      </c>
      <c r="T487" s="14">
        <f t="shared" si="39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6"/>
        <v>9.0909090909090905E-3</v>
      </c>
      <c r="Q488" s="6" t="str">
        <f t="shared" si="37"/>
        <v>film &amp; video</v>
      </c>
      <c r="R488" s="6" t="str">
        <f t="shared" si="38"/>
        <v>animation</v>
      </c>
      <c r="S488" s="14">
        <f t="shared" si="40"/>
        <v>41791.94258101852</v>
      </c>
      <c r="T488" s="14">
        <f t="shared" si="39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6"/>
        <v>0</v>
      </c>
      <c r="Q489" s="6" t="str">
        <f t="shared" si="37"/>
        <v>film &amp; video</v>
      </c>
      <c r="R489" s="6" t="str">
        <f t="shared" si="38"/>
        <v>animation</v>
      </c>
      <c r="S489" s="14">
        <f t="shared" si="40"/>
        <v>42729.636504629627</v>
      </c>
      <c r="T489" s="14">
        <f t="shared" si="39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6"/>
        <v>0</v>
      </c>
      <c r="Q490" s="6" t="str">
        <f t="shared" si="37"/>
        <v>film &amp; video</v>
      </c>
      <c r="R490" s="6" t="str">
        <f t="shared" si="38"/>
        <v>animation</v>
      </c>
      <c r="S490" s="14">
        <f t="shared" si="40"/>
        <v>42744.054398148146</v>
      </c>
      <c r="T490" s="14">
        <f t="shared" si="39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6"/>
        <v>0.28667813379201834</v>
      </c>
      <c r="Q491" s="6" t="str">
        <f t="shared" si="37"/>
        <v>film &amp; video</v>
      </c>
      <c r="R491" s="6" t="str">
        <f t="shared" si="38"/>
        <v>animation</v>
      </c>
      <c r="S491" s="14">
        <f t="shared" si="40"/>
        <v>40913.481249999997</v>
      </c>
      <c r="T491" s="14">
        <f t="shared" si="39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6"/>
        <v>0</v>
      </c>
      <c r="Q492" s="6" t="str">
        <f t="shared" si="37"/>
        <v>film &amp; video</v>
      </c>
      <c r="R492" s="6" t="str">
        <f t="shared" si="38"/>
        <v>animation</v>
      </c>
      <c r="S492" s="14">
        <f t="shared" si="40"/>
        <v>41143.968576388892</v>
      </c>
      <c r="T492" s="14">
        <f t="shared" si="39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6"/>
        <v>0</v>
      </c>
      <c r="Q493" s="6" t="str">
        <f t="shared" si="37"/>
        <v>film &amp; video</v>
      </c>
      <c r="R493" s="6" t="str">
        <f t="shared" si="38"/>
        <v>animation</v>
      </c>
      <c r="S493" s="14">
        <f t="shared" si="40"/>
        <v>42396.982627314821</v>
      </c>
      <c r="T493" s="14">
        <f t="shared" si="39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6"/>
        <v>0</v>
      </c>
      <c r="Q494" s="6" t="str">
        <f t="shared" si="37"/>
        <v>film &amp; video</v>
      </c>
      <c r="R494" s="6" t="str">
        <f t="shared" si="38"/>
        <v>animation</v>
      </c>
      <c r="S494" s="14">
        <f t="shared" si="40"/>
        <v>42656.03506944445</v>
      </c>
      <c r="T494" s="14">
        <f t="shared" si="39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6"/>
        <v>0</v>
      </c>
      <c r="Q495" s="6" t="str">
        <f t="shared" si="37"/>
        <v>film &amp; video</v>
      </c>
      <c r="R495" s="6" t="str">
        <f t="shared" si="38"/>
        <v>animation</v>
      </c>
      <c r="S495" s="14">
        <f t="shared" si="40"/>
        <v>42144.726134259254</v>
      </c>
      <c r="T495" s="14">
        <f t="shared" si="39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6"/>
        <v>0.155</v>
      </c>
      <c r="Q496" s="6" t="str">
        <f t="shared" si="37"/>
        <v>film &amp; video</v>
      </c>
      <c r="R496" s="6" t="str">
        <f t="shared" si="38"/>
        <v>animation</v>
      </c>
      <c r="S496" s="14">
        <f t="shared" si="40"/>
        <v>41823.125</v>
      </c>
      <c r="T496" s="14">
        <f t="shared" si="39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6"/>
        <v>0</v>
      </c>
      <c r="Q497" s="6" t="str">
        <f t="shared" si="37"/>
        <v>film &amp; video</v>
      </c>
      <c r="R497" s="6" t="str">
        <f t="shared" si="38"/>
        <v>animation</v>
      </c>
      <c r="S497" s="14">
        <f t="shared" si="40"/>
        <v>42201.827604166669</v>
      </c>
      <c r="T497" s="14">
        <f t="shared" si="39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6"/>
        <v>1.6666666666666668E-3</v>
      </c>
      <c r="Q498" s="6" t="str">
        <f t="shared" si="37"/>
        <v>film &amp; video</v>
      </c>
      <c r="R498" s="6" t="str">
        <f t="shared" si="38"/>
        <v>animation</v>
      </c>
      <c r="S498" s="14">
        <f t="shared" si="40"/>
        <v>41680.93141203704</v>
      </c>
      <c r="T498" s="14">
        <f t="shared" si="39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6"/>
        <v>0.6696428571428571</v>
      </c>
      <c r="Q499" s="6" t="str">
        <f t="shared" si="37"/>
        <v>film &amp; video</v>
      </c>
      <c r="R499" s="6" t="str">
        <f t="shared" si="38"/>
        <v>animation</v>
      </c>
      <c r="S499" s="14">
        <f t="shared" si="40"/>
        <v>41998.208333333328</v>
      </c>
      <c r="T499" s="14">
        <f t="shared" si="39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6"/>
        <v>4.5985132395404564</v>
      </c>
      <c r="Q500" s="6" t="str">
        <f t="shared" si="37"/>
        <v>film &amp; video</v>
      </c>
      <c r="R500" s="6" t="str">
        <f t="shared" si="38"/>
        <v>animation</v>
      </c>
      <c r="S500" s="14">
        <f t="shared" si="40"/>
        <v>40900.762141203704</v>
      </c>
      <c r="T500" s="14">
        <f t="shared" si="39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6"/>
        <v>9.5500000000000007</v>
      </c>
      <c r="Q501" s="6" t="str">
        <f t="shared" si="37"/>
        <v>film &amp; video</v>
      </c>
      <c r="R501" s="6" t="str">
        <f t="shared" si="38"/>
        <v>animation</v>
      </c>
      <c r="S501" s="14">
        <f t="shared" si="40"/>
        <v>40098.874305555553</v>
      </c>
      <c r="T501" s="14">
        <f t="shared" si="39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6"/>
        <v>3.3076923076923079</v>
      </c>
      <c r="Q502" s="6" t="str">
        <f t="shared" si="37"/>
        <v>film &amp; video</v>
      </c>
      <c r="R502" s="6" t="str">
        <f t="shared" si="38"/>
        <v>animation</v>
      </c>
      <c r="S502" s="14">
        <f t="shared" si="40"/>
        <v>40306.927777777775</v>
      </c>
      <c r="T502" s="14">
        <f t="shared" si="39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6"/>
        <v>0</v>
      </c>
      <c r="Q503" s="6" t="str">
        <f t="shared" si="37"/>
        <v>film &amp; video</v>
      </c>
      <c r="R503" s="6" t="str">
        <f t="shared" si="38"/>
        <v>animation</v>
      </c>
      <c r="S503" s="14">
        <f t="shared" si="40"/>
        <v>40733.234386574077</v>
      </c>
      <c r="T503" s="14">
        <f t="shared" si="39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6"/>
        <v>1.1499999999999999</v>
      </c>
      <c r="Q504" s="6" t="str">
        <f t="shared" si="37"/>
        <v>film &amp; video</v>
      </c>
      <c r="R504" s="6" t="str">
        <f t="shared" si="38"/>
        <v>animation</v>
      </c>
      <c r="S504" s="14">
        <f t="shared" si="40"/>
        <v>40986.511863425927</v>
      </c>
      <c r="T504" s="14">
        <f t="shared" si="39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6"/>
        <v>1.7538461538461538</v>
      </c>
      <c r="Q505" s="6" t="str">
        <f t="shared" si="37"/>
        <v>film &amp; video</v>
      </c>
      <c r="R505" s="6" t="str">
        <f t="shared" si="38"/>
        <v>animation</v>
      </c>
      <c r="S505" s="14">
        <f t="shared" si="40"/>
        <v>42021.526655092588</v>
      </c>
      <c r="T505" s="14">
        <f t="shared" si="39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6"/>
        <v>1.3673469387755102</v>
      </c>
      <c r="Q506" s="6" t="str">
        <f t="shared" si="37"/>
        <v>film &amp; video</v>
      </c>
      <c r="R506" s="6" t="str">
        <f t="shared" si="38"/>
        <v>animation</v>
      </c>
      <c r="S506" s="14">
        <f t="shared" si="40"/>
        <v>41009.941979166666</v>
      </c>
      <c r="T506" s="14">
        <f t="shared" si="39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6"/>
        <v>0.43333333333333329</v>
      </c>
      <c r="Q507" s="6" t="str">
        <f t="shared" si="37"/>
        <v>film &amp; video</v>
      </c>
      <c r="R507" s="6" t="str">
        <f t="shared" si="38"/>
        <v>animation</v>
      </c>
      <c r="S507" s="14">
        <f t="shared" si="40"/>
        <v>42363.098217592589</v>
      </c>
      <c r="T507" s="14">
        <f t="shared" si="39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6"/>
        <v>0.125</v>
      </c>
      <c r="Q508" s="6" t="str">
        <f t="shared" si="37"/>
        <v>film &amp; video</v>
      </c>
      <c r="R508" s="6" t="str">
        <f t="shared" si="38"/>
        <v>animation</v>
      </c>
      <c r="S508" s="14">
        <f t="shared" si="40"/>
        <v>41496.552314814813</v>
      </c>
      <c r="T508" s="14">
        <f t="shared" si="39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6"/>
        <v>3.2</v>
      </c>
      <c r="Q509" s="6" t="str">
        <f t="shared" si="37"/>
        <v>film &amp; video</v>
      </c>
      <c r="R509" s="6" t="str">
        <f t="shared" si="38"/>
        <v>animation</v>
      </c>
      <c r="S509" s="14">
        <f t="shared" si="40"/>
        <v>41201.958993055552</v>
      </c>
      <c r="T509" s="14">
        <f t="shared" si="39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6"/>
        <v>0.8</v>
      </c>
      <c r="Q510" s="6" t="str">
        <f t="shared" si="37"/>
        <v>film &amp; video</v>
      </c>
      <c r="R510" s="6" t="str">
        <f t="shared" si="38"/>
        <v>animation</v>
      </c>
      <c r="S510" s="14">
        <f t="shared" si="40"/>
        <v>41054.593055555553</v>
      </c>
      <c r="T510" s="14">
        <f t="shared" si="39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6"/>
        <v>0.2</v>
      </c>
      <c r="Q511" s="6" t="str">
        <f t="shared" si="37"/>
        <v>film &amp; video</v>
      </c>
      <c r="R511" s="6" t="str">
        <f t="shared" si="38"/>
        <v>animation</v>
      </c>
      <c r="S511" s="14">
        <f t="shared" si="40"/>
        <v>42183.631597222222</v>
      </c>
      <c r="T511" s="14">
        <f t="shared" si="39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6"/>
        <v>0</v>
      </c>
      <c r="Q512" s="6" t="str">
        <f t="shared" si="37"/>
        <v>film &amp; video</v>
      </c>
      <c r="R512" s="6" t="str">
        <f t="shared" si="38"/>
        <v>animation</v>
      </c>
      <c r="S512" s="14">
        <f t="shared" si="40"/>
        <v>42430.176377314812</v>
      </c>
      <c r="T512" s="14">
        <f t="shared" si="39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6"/>
        <v>3</v>
      </c>
      <c r="Q513" s="6" t="str">
        <f t="shared" si="37"/>
        <v>film &amp; video</v>
      </c>
      <c r="R513" s="6" t="str">
        <f t="shared" si="38"/>
        <v>animation</v>
      </c>
      <c r="S513" s="14">
        <f t="shared" si="40"/>
        <v>41370.261365740742</v>
      </c>
      <c r="T513" s="14">
        <f t="shared" si="39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6"/>
        <v>0.13749999999999998</v>
      </c>
      <c r="Q514" s="6" t="str">
        <f t="shared" si="37"/>
        <v>film &amp; video</v>
      </c>
      <c r="R514" s="6" t="str">
        <f t="shared" si="38"/>
        <v>animation</v>
      </c>
      <c r="S514" s="14">
        <f t="shared" si="40"/>
        <v>42694.783877314811</v>
      </c>
      <c r="T514" s="14">
        <f t="shared" si="39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1">(E515/D515)*100</f>
        <v>13.923999999999999</v>
      </c>
      <c r="Q515" s="6" t="str">
        <f t="shared" ref="Q515:Q578" si="42">LEFT(N515,FIND("/",N515)-1)</f>
        <v>film &amp; video</v>
      </c>
      <c r="R515" s="6" t="str">
        <f t="shared" ref="R515:R578" si="43">RIGHT(N515,LEN(N515)-FIND("/",N515))</f>
        <v>animation</v>
      </c>
      <c r="S515" s="14">
        <f t="shared" si="40"/>
        <v>42597.291666666672</v>
      </c>
      <c r="T515" s="14">
        <f t="shared" ref="T515:T578" si="44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1"/>
        <v>3.3333333333333335</v>
      </c>
      <c r="Q516" s="6" t="str">
        <f t="shared" si="42"/>
        <v>film &amp; video</v>
      </c>
      <c r="R516" s="6" t="str">
        <f t="shared" si="43"/>
        <v>animation</v>
      </c>
      <c r="S516" s="14">
        <f t="shared" si="40"/>
        <v>41860.613969907405</v>
      </c>
      <c r="T516" s="14">
        <f t="shared" si="44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1"/>
        <v>25.41340206185567</v>
      </c>
      <c r="Q517" s="6" t="str">
        <f t="shared" si="42"/>
        <v>film &amp; video</v>
      </c>
      <c r="R517" s="6" t="str">
        <f t="shared" si="43"/>
        <v>animation</v>
      </c>
      <c r="S517" s="14">
        <f t="shared" si="40"/>
        <v>42367.490752314814</v>
      </c>
      <c r="T517" s="14">
        <f t="shared" si="44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1"/>
        <v>0</v>
      </c>
      <c r="Q518" s="6" t="str">
        <f t="shared" si="42"/>
        <v>film &amp; video</v>
      </c>
      <c r="R518" s="6" t="str">
        <f t="shared" si="43"/>
        <v>animation</v>
      </c>
      <c r="S518" s="14">
        <f t="shared" si="40"/>
        <v>42151.778703703705</v>
      </c>
      <c r="T518" s="14">
        <f t="shared" si="44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1"/>
        <v>1.3666666666666667</v>
      </c>
      <c r="Q519" s="6" t="str">
        <f t="shared" si="42"/>
        <v>film &amp; video</v>
      </c>
      <c r="R519" s="6" t="str">
        <f t="shared" si="43"/>
        <v>animation</v>
      </c>
      <c r="S519" s="14">
        <f t="shared" si="40"/>
        <v>42768.615289351852</v>
      </c>
      <c r="T519" s="14">
        <f t="shared" si="44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1"/>
        <v>0</v>
      </c>
      <c r="Q520" s="6" t="str">
        <f t="shared" si="42"/>
        <v>film &amp; video</v>
      </c>
      <c r="R520" s="6" t="str">
        <f t="shared" si="43"/>
        <v>animation</v>
      </c>
      <c r="S520" s="14">
        <f t="shared" si="40"/>
        <v>42253.615277777775</v>
      </c>
      <c r="T520" s="14">
        <f t="shared" si="44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1"/>
        <v>22.881426547787683</v>
      </c>
      <c r="Q521" s="6" t="str">
        <f t="shared" si="42"/>
        <v>film &amp; video</v>
      </c>
      <c r="R521" s="6" t="str">
        <f t="shared" si="43"/>
        <v>animation</v>
      </c>
      <c r="S521" s="14">
        <f t="shared" si="40"/>
        <v>41248.391446759262</v>
      </c>
      <c r="T521" s="14">
        <f t="shared" si="44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1"/>
        <v>102.1</v>
      </c>
      <c r="Q522" s="6" t="str">
        <f t="shared" si="42"/>
        <v>theater</v>
      </c>
      <c r="R522" s="6" t="str">
        <f t="shared" si="43"/>
        <v>plays</v>
      </c>
      <c r="S522" s="14">
        <f t="shared" si="40"/>
        <v>42348.702094907407</v>
      </c>
      <c r="T522" s="14">
        <f t="shared" si="44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1"/>
        <v>104.64</v>
      </c>
      <c r="Q523" s="6" t="str">
        <f t="shared" si="42"/>
        <v>theater</v>
      </c>
      <c r="R523" s="6" t="str">
        <f t="shared" si="43"/>
        <v>plays</v>
      </c>
      <c r="S523" s="14">
        <f t="shared" si="40"/>
        <v>42675.207638888889</v>
      </c>
      <c r="T523" s="14">
        <f t="shared" si="44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1"/>
        <v>114.66666666666667</v>
      </c>
      <c r="Q524" s="6" t="str">
        <f t="shared" si="42"/>
        <v>theater</v>
      </c>
      <c r="R524" s="6" t="str">
        <f t="shared" si="43"/>
        <v>plays</v>
      </c>
      <c r="S524" s="14">
        <f t="shared" si="40"/>
        <v>42449.999131944445</v>
      </c>
      <c r="T524" s="14">
        <f t="shared" si="44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1"/>
        <v>120.6</v>
      </c>
      <c r="Q525" s="6" t="str">
        <f t="shared" si="42"/>
        <v>theater</v>
      </c>
      <c r="R525" s="6" t="str">
        <f t="shared" si="43"/>
        <v>plays</v>
      </c>
      <c r="S525" s="14">
        <f t="shared" si="40"/>
        <v>42268.13282407407</v>
      </c>
      <c r="T525" s="14">
        <f t="shared" si="44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1"/>
        <v>108.67285714285715</v>
      </c>
      <c r="Q526" s="6" t="str">
        <f t="shared" si="42"/>
        <v>theater</v>
      </c>
      <c r="R526" s="6" t="str">
        <f t="shared" si="43"/>
        <v>plays</v>
      </c>
      <c r="S526" s="14">
        <f t="shared" si="40"/>
        <v>42522.717233796298</v>
      </c>
      <c r="T526" s="14">
        <f t="shared" si="44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1"/>
        <v>100</v>
      </c>
      <c r="Q527" s="6" t="str">
        <f t="shared" si="42"/>
        <v>theater</v>
      </c>
      <c r="R527" s="6" t="str">
        <f t="shared" si="43"/>
        <v>plays</v>
      </c>
      <c r="S527" s="14">
        <f t="shared" si="40"/>
        <v>41895.400937500002</v>
      </c>
      <c r="T527" s="14">
        <f t="shared" si="44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1"/>
        <v>113.99999999999999</v>
      </c>
      <c r="Q528" s="6" t="str">
        <f t="shared" si="42"/>
        <v>theater</v>
      </c>
      <c r="R528" s="6" t="str">
        <f t="shared" si="43"/>
        <v>plays</v>
      </c>
      <c r="S528" s="14">
        <f t="shared" si="40"/>
        <v>42223.708333333328</v>
      </c>
      <c r="T528" s="14">
        <f t="shared" si="44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1"/>
        <v>100.85</v>
      </c>
      <c r="Q529" s="6" t="str">
        <f t="shared" si="42"/>
        <v>theater</v>
      </c>
      <c r="R529" s="6" t="str">
        <f t="shared" si="43"/>
        <v>plays</v>
      </c>
      <c r="S529" s="14">
        <f t="shared" si="40"/>
        <v>42783.670138888891</v>
      </c>
      <c r="T529" s="14">
        <f t="shared" si="44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1"/>
        <v>115.65217391304347</v>
      </c>
      <c r="Q530" s="6" t="str">
        <f t="shared" si="42"/>
        <v>theater</v>
      </c>
      <c r="R530" s="6" t="str">
        <f t="shared" si="43"/>
        <v>plays</v>
      </c>
      <c r="S530" s="14">
        <f t="shared" si="40"/>
        <v>42176.888888888891</v>
      </c>
      <c r="T530" s="14">
        <f t="shared" si="44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1"/>
        <v>130.41666666666666</v>
      </c>
      <c r="Q531" s="6" t="str">
        <f t="shared" si="42"/>
        <v>theater</v>
      </c>
      <c r="R531" s="6" t="str">
        <f t="shared" si="43"/>
        <v>plays</v>
      </c>
      <c r="S531" s="14">
        <f t="shared" si="40"/>
        <v>42746.208333333328</v>
      </c>
      <c r="T531" s="14">
        <f t="shared" si="44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1"/>
        <v>107.78267254038178</v>
      </c>
      <c r="Q532" s="6" t="str">
        <f t="shared" si="42"/>
        <v>theater</v>
      </c>
      <c r="R532" s="6" t="str">
        <f t="shared" si="43"/>
        <v>plays</v>
      </c>
      <c r="S532" s="14">
        <f t="shared" si="40"/>
        <v>42179.083333333328</v>
      </c>
      <c r="T532" s="14">
        <f t="shared" si="44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1"/>
        <v>100</v>
      </c>
      <c r="Q533" s="6" t="str">
        <f t="shared" si="42"/>
        <v>theater</v>
      </c>
      <c r="R533" s="6" t="str">
        <f t="shared" si="43"/>
        <v>plays</v>
      </c>
      <c r="S533" s="14">
        <f t="shared" si="40"/>
        <v>42721.290972222225</v>
      </c>
      <c r="T533" s="14">
        <f t="shared" si="44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1"/>
        <v>123.25</v>
      </c>
      <c r="Q534" s="6" t="str">
        <f t="shared" si="42"/>
        <v>theater</v>
      </c>
      <c r="R534" s="6" t="str">
        <f t="shared" si="43"/>
        <v>plays</v>
      </c>
      <c r="S534" s="14">
        <f t="shared" si="40"/>
        <v>42503.007037037038</v>
      </c>
      <c r="T534" s="14">
        <f t="shared" si="44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1"/>
        <v>100.2</v>
      </c>
      <c r="Q535" s="6" t="str">
        <f t="shared" si="42"/>
        <v>theater</v>
      </c>
      <c r="R535" s="6" t="str">
        <f t="shared" si="43"/>
        <v>plays</v>
      </c>
      <c r="S535" s="14">
        <f t="shared" si="40"/>
        <v>42506.43478009259</v>
      </c>
      <c r="T535" s="14">
        <f t="shared" si="44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1"/>
        <v>104.66666666666666</v>
      </c>
      <c r="Q536" s="6" t="str">
        <f t="shared" si="42"/>
        <v>theater</v>
      </c>
      <c r="R536" s="6" t="str">
        <f t="shared" si="43"/>
        <v>plays</v>
      </c>
      <c r="S536" s="14">
        <f t="shared" si="40"/>
        <v>42309.958333333328</v>
      </c>
      <c r="T536" s="14">
        <f t="shared" si="44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1"/>
        <v>102.49999999999999</v>
      </c>
      <c r="Q537" s="6" t="str">
        <f t="shared" si="42"/>
        <v>theater</v>
      </c>
      <c r="R537" s="6" t="str">
        <f t="shared" si="43"/>
        <v>plays</v>
      </c>
      <c r="S537" s="14">
        <f t="shared" si="40"/>
        <v>42741.545196759253</v>
      </c>
      <c r="T537" s="14">
        <f t="shared" si="44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1"/>
        <v>118.25757575757576</v>
      </c>
      <c r="Q538" s="6" t="str">
        <f t="shared" si="42"/>
        <v>theater</v>
      </c>
      <c r="R538" s="6" t="str">
        <f t="shared" si="43"/>
        <v>plays</v>
      </c>
      <c r="S538" s="14">
        <f t="shared" si="40"/>
        <v>42219.75</v>
      </c>
      <c r="T538" s="14">
        <f t="shared" si="44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1"/>
        <v>120.5</v>
      </c>
      <c r="Q539" s="6" t="str">
        <f t="shared" si="42"/>
        <v>theater</v>
      </c>
      <c r="R539" s="6" t="str">
        <f t="shared" si="43"/>
        <v>plays</v>
      </c>
      <c r="S539" s="14">
        <f t="shared" si="40"/>
        <v>42312.810081018513</v>
      </c>
      <c r="T539" s="14">
        <f t="shared" si="44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1"/>
        <v>302.42</v>
      </c>
      <c r="Q540" s="6" t="str">
        <f t="shared" si="42"/>
        <v>theater</v>
      </c>
      <c r="R540" s="6" t="str">
        <f t="shared" si="43"/>
        <v>plays</v>
      </c>
      <c r="S540" s="14">
        <f t="shared" si="40"/>
        <v>42503.794710648144</v>
      </c>
      <c r="T540" s="14">
        <f t="shared" si="44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1"/>
        <v>100.64400000000001</v>
      </c>
      <c r="Q541" s="6" t="str">
        <f t="shared" si="42"/>
        <v>theater</v>
      </c>
      <c r="R541" s="6" t="str">
        <f t="shared" si="43"/>
        <v>plays</v>
      </c>
      <c r="S541" s="14">
        <f t="shared" si="40"/>
        <v>42556.049849537041</v>
      </c>
      <c r="T541" s="14">
        <f t="shared" si="44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1"/>
        <v>6.6666666666666671E-3</v>
      </c>
      <c r="Q542" s="6" t="str">
        <f t="shared" si="42"/>
        <v>technology</v>
      </c>
      <c r="R542" s="6" t="str">
        <f t="shared" si="43"/>
        <v>web</v>
      </c>
      <c r="S542" s="14">
        <f t="shared" si="40"/>
        <v>42039.817199074074</v>
      </c>
      <c r="T542" s="14">
        <f t="shared" si="44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1"/>
        <v>0.55555555555555558</v>
      </c>
      <c r="Q543" s="6" t="str">
        <f t="shared" si="42"/>
        <v>technology</v>
      </c>
      <c r="R543" s="6" t="str">
        <f t="shared" si="43"/>
        <v>web</v>
      </c>
      <c r="S543" s="14">
        <f t="shared" si="40"/>
        <v>42306.046689814815</v>
      </c>
      <c r="T543" s="14">
        <f t="shared" si="44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1"/>
        <v>3.9999999999999996E-4</v>
      </c>
      <c r="Q544" s="6" t="str">
        <f t="shared" si="42"/>
        <v>technology</v>
      </c>
      <c r="R544" s="6" t="str">
        <f t="shared" si="43"/>
        <v>web</v>
      </c>
      <c r="S544" s="14">
        <f t="shared" si="40"/>
        <v>42493.695787037039</v>
      </c>
      <c r="T544" s="14">
        <f t="shared" si="44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1"/>
        <v>0.31818181818181818</v>
      </c>
      <c r="Q545" s="6" t="str">
        <f t="shared" si="42"/>
        <v>technology</v>
      </c>
      <c r="R545" s="6" t="str">
        <f t="shared" si="43"/>
        <v>web</v>
      </c>
      <c r="S545" s="14">
        <f t="shared" si="40"/>
        <v>41944.092152777775</v>
      </c>
      <c r="T545" s="14">
        <f t="shared" si="44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1"/>
        <v>1.2</v>
      </c>
      <c r="Q546" s="6" t="str">
        <f t="shared" si="42"/>
        <v>technology</v>
      </c>
      <c r="R546" s="6" t="str">
        <f t="shared" si="43"/>
        <v>web</v>
      </c>
      <c r="S546" s="14">
        <f t="shared" si="40"/>
        <v>42555.656944444447</v>
      </c>
      <c r="T546" s="14">
        <f t="shared" si="44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1"/>
        <v>27.383999999999997</v>
      </c>
      <c r="Q547" s="6" t="str">
        <f t="shared" si="42"/>
        <v>technology</v>
      </c>
      <c r="R547" s="6" t="str">
        <f t="shared" si="43"/>
        <v>web</v>
      </c>
      <c r="S547" s="14">
        <f t="shared" ref="S547:S610" si="45">(((I547/60)/60)/24)+DATE(1970,1,1)</f>
        <v>42323.634131944447</v>
      </c>
      <c r="T547" s="14">
        <f t="shared" si="44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1"/>
        <v>8.666666666666667E-2</v>
      </c>
      <c r="Q548" s="6" t="str">
        <f t="shared" si="42"/>
        <v>technology</v>
      </c>
      <c r="R548" s="6" t="str">
        <f t="shared" si="43"/>
        <v>web</v>
      </c>
      <c r="S548" s="14">
        <f t="shared" si="45"/>
        <v>42294.667997685188</v>
      </c>
      <c r="T548" s="14">
        <f t="shared" si="44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1"/>
        <v>0</v>
      </c>
      <c r="Q549" s="6" t="str">
        <f t="shared" si="42"/>
        <v>technology</v>
      </c>
      <c r="R549" s="6" t="str">
        <f t="shared" si="43"/>
        <v>web</v>
      </c>
      <c r="S549" s="14">
        <f t="shared" si="45"/>
        <v>42410.696342592593</v>
      </c>
      <c r="T549" s="14">
        <f t="shared" si="44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1"/>
        <v>0.09</v>
      </c>
      <c r="Q550" s="6" t="str">
        <f t="shared" si="42"/>
        <v>technology</v>
      </c>
      <c r="R550" s="6" t="str">
        <f t="shared" si="43"/>
        <v>web</v>
      </c>
      <c r="S550" s="14">
        <f t="shared" si="45"/>
        <v>42306.903333333335</v>
      </c>
      <c r="T550" s="14">
        <f t="shared" si="44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1"/>
        <v>2.7199999999999998</v>
      </c>
      <c r="Q551" s="6" t="str">
        <f t="shared" si="42"/>
        <v>technology</v>
      </c>
      <c r="R551" s="6" t="str">
        <f t="shared" si="43"/>
        <v>web</v>
      </c>
      <c r="S551" s="14">
        <f t="shared" si="45"/>
        <v>42193.636828703704</v>
      </c>
      <c r="T551" s="14">
        <f t="shared" si="44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1"/>
        <v>0.70000000000000007</v>
      </c>
      <c r="Q552" s="6" t="str">
        <f t="shared" si="42"/>
        <v>technology</v>
      </c>
      <c r="R552" s="6" t="str">
        <f t="shared" si="43"/>
        <v>web</v>
      </c>
      <c r="S552" s="14">
        <f t="shared" si="45"/>
        <v>42766.208333333328</v>
      </c>
      <c r="T552" s="14">
        <f t="shared" si="44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1"/>
        <v>5.0413333333333332</v>
      </c>
      <c r="Q553" s="6" t="str">
        <f t="shared" si="42"/>
        <v>technology</v>
      </c>
      <c r="R553" s="6" t="str">
        <f t="shared" si="43"/>
        <v>web</v>
      </c>
      <c r="S553" s="14">
        <f t="shared" si="45"/>
        <v>42217.745138888888</v>
      </c>
      <c r="T553" s="14">
        <f t="shared" si="44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1"/>
        <v>0</v>
      </c>
      <c r="Q554" s="6" t="str">
        <f t="shared" si="42"/>
        <v>technology</v>
      </c>
      <c r="R554" s="6" t="str">
        <f t="shared" si="43"/>
        <v>web</v>
      </c>
      <c r="S554" s="14">
        <f t="shared" si="45"/>
        <v>42378.616851851853</v>
      </c>
      <c r="T554" s="14">
        <f t="shared" si="44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1"/>
        <v>0.49199999999999999</v>
      </c>
      <c r="Q555" s="6" t="str">
        <f t="shared" si="42"/>
        <v>technology</v>
      </c>
      <c r="R555" s="6" t="str">
        <f t="shared" si="43"/>
        <v>web</v>
      </c>
      <c r="S555" s="14">
        <f t="shared" si="45"/>
        <v>41957.761469907404</v>
      </c>
      <c r="T555" s="14">
        <f t="shared" si="44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1"/>
        <v>36.589147286821706</v>
      </c>
      <c r="Q556" s="6" t="str">
        <f t="shared" si="42"/>
        <v>technology</v>
      </c>
      <c r="R556" s="6" t="str">
        <f t="shared" si="43"/>
        <v>web</v>
      </c>
      <c r="S556" s="14">
        <f t="shared" si="45"/>
        <v>41931.684861111113</v>
      </c>
      <c r="T556" s="14">
        <f t="shared" si="44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1"/>
        <v>0</v>
      </c>
      <c r="Q557" s="6" t="str">
        <f t="shared" si="42"/>
        <v>technology</v>
      </c>
      <c r="R557" s="6" t="str">
        <f t="shared" si="43"/>
        <v>web</v>
      </c>
      <c r="S557" s="14">
        <f t="shared" si="45"/>
        <v>42533.353506944448</v>
      </c>
      <c r="T557" s="14">
        <f t="shared" si="44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1"/>
        <v>2.5</v>
      </c>
      <c r="Q558" s="6" t="str">
        <f t="shared" si="42"/>
        <v>technology</v>
      </c>
      <c r="R558" s="6" t="str">
        <f t="shared" si="43"/>
        <v>web</v>
      </c>
      <c r="S558" s="14">
        <f t="shared" si="45"/>
        <v>42375.860150462962</v>
      </c>
      <c r="T558" s="14">
        <f t="shared" si="44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1"/>
        <v>0.91066666666666674</v>
      </c>
      <c r="Q559" s="6" t="str">
        <f t="shared" si="42"/>
        <v>technology</v>
      </c>
      <c r="R559" s="6" t="str">
        <f t="shared" si="43"/>
        <v>web</v>
      </c>
      <c r="S559" s="14">
        <f t="shared" si="45"/>
        <v>42706.983831018515</v>
      </c>
      <c r="T559" s="14">
        <f t="shared" si="44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1"/>
        <v>0</v>
      </c>
      <c r="Q560" s="6" t="str">
        <f t="shared" si="42"/>
        <v>technology</v>
      </c>
      <c r="R560" s="6" t="str">
        <f t="shared" si="43"/>
        <v>web</v>
      </c>
      <c r="S560" s="14">
        <f t="shared" si="45"/>
        <v>42087.841493055559</v>
      </c>
      <c r="T560" s="14">
        <f t="shared" si="44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1"/>
        <v>2.0833333333333336E-2</v>
      </c>
      <c r="Q561" s="6" t="str">
        <f t="shared" si="42"/>
        <v>technology</v>
      </c>
      <c r="R561" s="6" t="str">
        <f t="shared" si="43"/>
        <v>web</v>
      </c>
      <c r="S561" s="14">
        <f t="shared" si="45"/>
        <v>42351.283101851848</v>
      </c>
      <c r="T561" s="14">
        <f t="shared" si="44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1"/>
        <v>1.2E-2</v>
      </c>
      <c r="Q562" s="6" t="str">
        <f t="shared" si="42"/>
        <v>technology</v>
      </c>
      <c r="R562" s="6" t="str">
        <f t="shared" si="43"/>
        <v>web</v>
      </c>
      <c r="S562" s="14">
        <f t="shared" si="45"/>
        <v>41990.771354166667</v>
      </c>
      <c r="T562" s="14">
        <f t="shared" si="44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1"/>
        <v>0.36666666666666664</v>
      </c>
      <c r="Q563" s="6" t="str">
        <f t="shared" si="42"/>
        <v>technology</v>
      </c>
      <c r="R563" s="6" t="str">
        <f t="shared" si="43"/>
        <v>web</v>
      </c>
      <c r="S563" s="14">
        <f t="shared" si="45"/>
        <v>42303.658715277779</v>
      </c>
      <c r="T563" s="14">
        <f t="shared" si="44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1"/>
        <v>0</v>
      </c>
      <c r="Q564" s="6" t="str">
        <f t="shared" si="42"/>
        <v>technology</v>
      </c>
      <c r="R564" s="6" t="str">
        <f t="shared" si="43"/>
        <v>web</v>
      </c>
      <c r="S564" s="14">
        <f t="shared" si="45"/>
        <v>42722.389062500006</v>
      </c>
      <c r="T564" s="14">
        <f t="shared" si="44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1"/>
        <v>9.0666666666666659E-2</v>
      </c>
      <c r="Q565" s="6" t="str">
        <f t="shared" si="42"/>
        <v>technology</v>
      </c>
      <c r="R565" s="6" t="str">
        <f t="shared" si="43"/>
        <v>web</v>
      </c>
      <c r="S565" s="14">
        <f t="shared" si="45"/>
        <v>42052.069988425923</v>
      </c>
      <c r="T565" s="14">
        <f t="shared" si="44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1"/>
        <v>5.5555555555555558E-3</v>
      </c>
      <c r="Q566" s="6" t="str">
        <f t="shared" si="42"/>
        <v>technology</v>
      </c>
      <c r="R566" s="6" t="str">
        <f t="shared" si="43"/>
        <v>web</v>
      </c>
      <c r="S566" s="14">
        <f t="shared" si="45"/>
        <v>42441.942997685182</v>
      </c>
      <c r="T566" s="14">
        <f t="shared" si="44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1"/>
        <v>0</v>
      </c>
      <c r="Q567" s="6" t="str">
        <f t="shared" si="42"/>
        <v>technology</v>
      </c>
      <c r="R567" s="6" t="str">
        <f t="shared" si="43"/>
        <v>web</v>
      </c>
      <c r="S567" s="14">
        <f t="shared" si="45"/>
        <v>42195.785289351858</v>
      </c>
      <c r="T567" s="14">
        <f t="shared" si="44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1"/>
        <v>0.02</v>
      </c>
      <c r="Q568" s="6" t="str">
        <f t="shared" si="42"/>
        <v>technology</v>
      </c>
      <c r="R568" s="6" t="str">
        <f t="shared" si="43"/>
        <v>web</v>
      </c>
      <c r="S568" s="14">
        <f t="shared" si="45"/>
        <v>42565.68440972222</v>
      </c>
      <c r="T568" s="14">
        <f t="shared" si="44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1"/>
        <v>0</v>
      </c>
      <c r="Q569" s="6" t="str">
        <f t="shared" si="42"/>
        <v>technology</v>
      </c>
      <c r="R569" s="6" t="str">
        <f t="shared" si="43"/>
        <v>web</v>
      </c>
      <c r="S569" s="14">
        <f t="shared" si="45"/>
        <v>42005.842523148152</v>
      </c>
      <c r="T569" s="14">
        <f t="shared" si="44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1"/>
        <v>1</v>
      </c>
      <c r="Q570" s="6" t="str">
        <f t="shared" si="42"/>
        <v>technology</v>
      </c>
      <c r="R570" s="6" t="str">
        <f t="shared" si="43"/>
        <v>web</v>
      </c>
      <c r="S570" s="14">
        <f t="shared" si="45"/>
        <v>42385.458333333328</v>
      </c>
      <c r="T570" s="14">
        <f t="shared" si="44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1"/>
        <v>0.8</v>
      </c>
      <c r="Q571" s="6" t="str">
        <f t="shared" si="42"/>
        <v>technology</v>
      </c>
      <c r="R571" s="6" t="str">
        <f t="shared" si="43"/>
        <v>web</v>
      </c>
      <c r="S571" s="14">
        <f t="shared" si="45"/>
        <v>42370.847361111111</v>
      </c>
      <c r="T571" s="14">
        <f t="shared" si="44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1"/>
        <v>0.16705882352941176</v>
      </c>
      <c r="Q572" s="6" t="str">
        <f t="shared" si="42"/>
        <v>technology</v>
      </c>
      <c r="R572" s="6" t="str">
        <f t="shared" si="43"/>
        <v>web</v>
      </c>
      <c r="S572" s="14">
        <f t="shared" si="45"/>
        <v>42418.798252314817</v>
      </c>
      <c r="T572" s="14">
        <f t="shared" si="44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1"/>
        <v>0.42399999999999999</v>
      </c>
      <c r="Q573" s="6" t="str">
        <f t="shared" si="42"/>
        <v>technology</v>
      </c>
      <c r="R573" s="6" t="str">
        <f t="shared" si="43"/>
        <v>web</v>
      </c>
      <c r="S573" s="14">
        <f t="shared" si="45"/>
        <v>42212.165972222225</v>
      </c>
      <c r="T573" s="14">
        <f t="shared" si="44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1"/>
        <v>0</v>
      </c>
      <c r="Q574" s="6" t="str">
        <f t="shared" si="42"/>
        <v>technology</v>
      </c>
      <c r="R574" s="6" t="str">
        <f t="shared" si="43"/>
        <v>web</v>
      </c>
      <c r="S574" s="14">
        <f t="shared" si="45"/>
        <v>42312.757962962962</v>
      </c>
      <c r="T574" s="14">
        <f t="shared" si="44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1"/>
        <v>0.38925389253892539</v>
      </c>
      <c r="Q575" s="6" t="str">
        <f t="shared" si="42"/>
        <v>technology</v>
      </c>
      <c r="R575" s="6" t="str">
        <f t="shared" si="43"/>
        <v>web</v>
      </c>
      <c r="S575" s="14">
        <f t="shared" si="45"/>
        <v>42022.05</v>
      </c>
      <c r="T575" s="14">
        <f t="shared" si="44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1"/>
        <v>0.7155635062611807</v>
      </c>
      <c r="Q576" s="6" t="str">
        <f t="shared" si="42"/>
        <v>technology</v>
      </c>
      <c r="R576" s="6" t="str">
        <f t="shared" si="43"/>
        <v>web</v>
      </c>
      <c r="S576" s="14">
        <f t="shared" si="45"/>
        <v>42662.443368055552</v>
      </c>
      <c r="T576" s="14">
        <f t="shared" si="44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1"/>
        <v>0.43166666666666664</v>
      </c>
      <c r="Q577" s="6" t="str">
        <f t="shared" si="42"/>
        <v>technology</v>
      </c>
      <c r="R577" s="6" t="str">
        <f t="shared" si="43"/>
        <v>web</v>
      </c>
      <c r="S577" s="14">
        <f t="shared" si="45"/>
        <v>42168.692627314813</v>
      </c>
      <c r="T577" s="14">
        <f t="shared" si="44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1"/>
        <v>1.25E-3</v>
      </c>
      <c r="Q578" s="6" t="str">
        <f t="shared" si="42"/>
        <v>technology</v>
      </c>
      <c r="R578" s="6" t="str">
        <f t="shared" si="43"/>
        <v>web</v>
      </c>
      <c r="S578" s="14">
        <f t="shared" si="45"/>
        <v>42091.43</v>
      </c>
      <c r="T578" s="14">
        <f t="shared" si="44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6">(E579/D579)*100</f>
        <v>0.2</v>
      </c>
      <c r="Q579" s="6" t="str">
        <f t="shared" ref="Q579:Q642" si="47">LEFT(N579,FIND("/",N579)-1)</f>
        <v>technology</v>
      </c>
      <c r="R579" s="6" t="str">
        <f t="shared" ref="R579:R642" si="48">RIGHT(N579,LEN(N579)-FIND("/",N579))</f>
        <v>web</v>
      </c>
      <c r="S579" s="14">
        <f t="shared" si="45"/>
        <v>42510.589143518519</v>
      </c>
      <c r="T579" s="14">
        <f t="shared" ref="T579:T642" si="4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6"/>
        <v>1.12E-2</v>
      </c>
      <c r="Q580" s="6" t="str">
        <f t="shared" si="47"/>
        <v>technology</v>
      </c>
      <c r="R580" s="6" t="str">
        <f t="shared" si="48"/>
        <v>web</v>
      </c>
      <c r="S580" s="14">
        <f t="shared" si="45"/>
        <v>42254.578622685185</v>
      </c>
      <c r="T580" s="14">
        <f t="shared" si="4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6"/>
        <v>1.4583333333333333</v>
      </c>
      <c r="Q581" s="6" t="str">
        <f t="shared" si="47"/>
        <v>technology</v>
      </c>
      <c r="R581" s="6" t="str">
        <f t="shared" si="48"/>
        <v>web</v>
      </c>
      <c r="S581" s="14">
        <f t="shared" si="45"/>
        <v>41998.852118055554</v>
      </c>
      <c r="T581" s="14">
        <f t="shared" si="4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6"/>
        <v>3.3333333333333333E-2</v>
      </c>
      <c r="Q582" s="6" t="str">
        <f t="shared" si="47"/>
        <v>technology</v>
      </c>
      <c r="R582" s="6" t="str">
        <f t="shared" si="48"/>
        <v>web</v>
      </c>
      <c r="S582" s="14">
        <f t="shared" si="45"/>
        <v>42635.908182870371</v>
      </c>
      <c r="T582" s="14">
        <f t="shared" si="4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6"/>
        <v>0</v>
      </c>
      <c r="Q583" s="6" t="str">
        <f t="shared" si="47"/>
        <v>technology</v>
      </c>
      <c r="R583" s="6" t="str">
        <f t="shared" si="48"/>
        <v>web</v>
      </c>
      <c r="S583" s="14">
        <f t="shared" si="45"/>
        <v>42218.012777777782</v>
      </c>
      <c r="T583" s="14">
        <f t="shared" si="4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6"/>
        <v>0</v>
      </c>
      <c r="Q584" s="6" t="str">
        <f t="shared" si="47"/>
        <v>technology</v>
      </c>
      <c r="R584" s="6" t="str">
        <f t="shared" si="48"/>
        <v>web</v>
      </c>
      <c r="S584" s="14">
        <f t="shared" si="45"/>
        <v>42078.75</v>
      </c>
      <c r="T584" s="14">
        <f t="shared" si="4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6"/>
        <v>1.1111111111111112E-2</v>
      </c>
      <c r="Q585" s="6" t="str">
        <f t="shared" si="47"/>
        <v>technology</v>
      </c>
      <c r="R585" s="6" t="str">
        <f t="shared" si="48"/>
        <v>web</v>
      </c>
      <c r="S585" s="14">
        <f t="shared" si="45"/>
        <v>42082.896840277783</v>
      </c>
      <c r="T585" s="14">
        <f t="shared" si="4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6"/>
        <v>1</v>
      </c>
      <c r="Q586" s="6" t="str">
        <f t="shared" si="47"/>
        <v>technology</v>
      </c>
      <c r="R586" s="6" t="str">
        <f t="shared" si="48"/>
        <v>web</v>
      </c>
      <c r="S586" s="14">
        <f t="shared" si="45"/>
        <v>42079.674953703703</v>
      </c>
      <c r="T586" s="14">
        <f t="shared" si="4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6"/>
        <v>0</v>
      </c>
      <c r="Q587" s="6" t="str">
        <f t="shared" si="47"/>
        <v>technology</v>
      </c>
      <c r="R587" s="6" t="str">
        <f t="shared" si="48"/>
        <v>web</v>
      </c>
      <c r="S587" s="14">
        <f t="shared" si="45"/>
        <v>42339</v>
      </c>
      <c r="T587" s="14">
        <f t="shared" si="4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6"/>
        <v>0.55999999999999994</v>
      </c>
      <c r="Q588" s="6" t="str">
        <f t="shared" si="47"/>
        <v>technology</v>
      </c>
      <c r="R588" s="6" t="str">
        <f t="shared" si="48"/>
        <v>web</v>
      </c>
      <c r="S588" s="14">
        <f t="shared" si="45"/>
        <v>42050.854247685187</v>
      </c>
      <c r="T588" s="14">
        <f t="shared" si="4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6"/>
        <v>9.0833333333333339</v>
      </c>
      <c r="Q589" s="6" t="str">
        <f t="shared" si="47"/>
        <v>technology</v>
      </c>
      <c r="R589" s="6" t="str">
        <f t="shared" si="48"/>
        <v>web</v>
      </c>
      <c r="S589" s="14">
        <f t="shared" si="45"/>
        <v>42110.757326388892</v>
      </c>
      <c r="T589" s="14">
        <f t="shared" si="4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6"/>
        <v>3.3444444444444441</v>
      </c>
      <c r="Q590" s="6" t="str">
        <f t="shared" si="47"/>
        <v>technology</v>
      </c>
      <c r="R590" s="6" t="str">
        <f t="shared" si="48"/>
        <v>web</v>
      </c>
      <c r="S590" s="14">
        <f t="shared" si="45"/>
        <v>42691.811180555553</v>
      </c>
      <c r="T590" s="14">
        <f t="shared" si="4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6"/>
        <v>1.3333333333333334E-2</v>
      </c>
      <c r="Q591" s="6" t="str">
        <f t="shared" si="47"/>
        <v>technology</v>
      </c>
      <c r="R591" s="6" t="str">
        <f t="shared" si="48"/>
        <v>web</v>
      </c>
      <c r="S591" s="14">
        <f t="shared" si="45"/>
        <v>42193.614571759259</v>
      </c>
      <c r="T591" s="14">
        <f t="shared" si="4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6"/>
        <v>4.46</v>
      </c>
      <c r="Q592" s="6" t="str">
        <f t="shared" si="47"/>
        <v>technology</v>
      </c>
      <c r="R592" s="6" t="str">
        <f t="shared" si="48"/>
        <v>web</v>
      </c>
      <c r="S592" s="14">
        <f t="shared" si="45"/>
        <v>42408.542361111111</v>
      </c>
      <c r="T592" s="14">
        <f t="shared" si="4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6"/>
        <v>6.0999999999999999E-2</v>
      </c>
      <c r="Q593" s="6" t="str">
        <f t="shared" si="47"/>
        <v>technology</v>
      </c>
      <c r="R593" s="6" t="str">
        <f t="shared" si="48"/>
        <v>web</v>
      </c>
      <c r="S593" s="14">
        <f t="shared" si="45"/>
        <v>42207.543171296296</v>
      </c>
      <c r="T593" s="14">
        <f t="shared" si="4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6"/>
        <v>3.3333333333333335</v>
      </c>
      <c r="Q594" s="6" t="str">
        <f t="shared" si="47"/>
        <v>technology</v>
      </c>
      <c r="R594" s="6" t="str">
        <f t="shared" si="48"/>
        <v>web</v>
      </c>
      <c r="S594" s="14">
        <f t="shared" si="45"/>
        <v>41976.232175925921</v>
      </c>
      <c r="T594" s="14">
        <f t="shared" si="4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6"/>
        <v>23</v>
      </c>
      <c r="Q595" s="6" t="str">
        <f t="shared" si="47"/>
        <v>technology</v>
      </c>
      <c r="R595" s="6" t="str">
        <f t="shared" si="48"/>
        <v>web</v>
      </c>
      <c r="S595" s="14">
        <f t="shared" si="45"/>
        <v>42100.635937500003</v>
      </c>
      <c r="T595" s="14">
        <f t="shared" si="4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6"/>
        <v>0.104</v>
      </c>
      <c r="Q596" s="6" t="str">
        <f t="shared" si="47"/>
        <v>technology</v>
      </c>
      <c r="R596" s="6" t="str">
        <f t="shared" si="48"/>
        <v>web</v>
      </c>
      <c r="S596" s="14">
        <f t="shared" si="45"/>
        <v>42476.780162037037</v>
      </c>
      <c r="T596" s="14">
        <f t="shared" si="4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6"/>
        <v>0.42599999999999999</v>
      </c>
      <c r="Q597" s="6" t="str">
        <f t="shared" si="47"/>
        <v>technology</v>
      </c>
      <c r="R597" s="6" t="str">
        <f t="shared" si="48"/>
        <v>web</v>
      </c>
      <c r="S597" s="14">
        <f t="shared" si="45"/>
        <v>42128.069884259254</v>
      </c>
      <c r="T597" s="14">
        <f t="shared" si="4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6"/>
        <v>0.03</v>
      </c>
      <c r="Q598" s="6" t="str">
        <f t="shared" si="47"/>
        <v>technology</v>
      </c>
      <c r="R598" s="6" t="str">
        <f t="shared" si="48"/>
        <v>web</v>
      </c>
      <c r="S598" s="14">
        <f t="shared" si="45"/>
        <v>42676.896898148145</v>
      </c>
      <c r="T598" s="14">
        <f t="shared" si="4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6"/>
        <v>0.26666666666666666</v>
      </c>
      <c r="Q599" s="6" t="str">
        <f t="shared" si="47"/>
        <v>technology</v>
      </c>
      <c r="R599" s="6" t="str">
        <f t="shared" si="48"/>
        <v>web</v>
      </c>
      <c r="S599" s="14">
        <f t="shared" si="45"/>
        <v>42582.666666666672</v>
      </c>
      <c r="T599" s="14">
        <f t="shared" si="4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6"/>
        <v>34</v>
      </c>
      <c r="Q600" s="6" t="str">
        <f t="shared" si="47"/>
        <v>technology</v>
      </c>
      <c r="R600" s="6" t="str">
        <f t="shared" si="48"/>
        <v>web</v>
      </c>
      <c r="S600" s="14">
        <f t="shared" si="45"/>
        <v>41978.00209490741</v>
      </c>
      <c r="T600" s="14">
        <f t="shared" si="4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6"/>
        <v>6.2E-2</v>
      </c>
      <c r="Q601" s="6" t="str">
        <f t="shared" si="47"/>
        <v>technology</v>
      </c>
      <c r="R601" s="6" t="str">
        <f t="shared" si="48"/>
        <v>web</v>
      </c>
      <c r="S601" s="14">
        <f t="shared" si="45"/>
        <v>42071.636111111111</v>
      </c>
      <c r="T601" s="14">
        <f t="shared" si="4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6"/>
        <v>2</v>
      </c>
      <c r="Q602" s="6" t="str">
        <f t="shared" si="47"/>
        <v>technology</v>
      </c>
      <c r="R602" s="6" t="str">
        <f t="shared" si="48"/>
        <v>web</v>
      </c>
      <c r="S602" s="14">
        <f t="shared" si="45"/>
        <v>42133.798171296294</v>
      </c>
      <c r="T602" s="14">
        <f t="shared" si="4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6"/>
        <v>1.4000000000000001</v>
      </c>
      <c r="Q603" s="6" t="str">
        <f t="shared" si="47"/>
        <v>technology</v>
      </c>
      <c r="R603" s="6" t="str">
        <f t="shared" si="48"/>
        <v>web</v>
      </c>
      <c r="S603" s="14">
        <f t="shared" si="45"/>
        <v>41999.858090277776</v>
      </c>
      <c r="T603" s="14">
        <f t="shared" si="4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6"/>
        <v>0</v>
      </c>
      <c r="Q604" s="6" t="str">
        <f t="shared" si="47"/>
        <v>technology</v>
      </c>
      <c r="R604" s="6" t="str">
        <f t="shared" si="48"/>
        <v>web</v>
      </c>
      <c r="S604" s="14">
        <f t="shared" si="45"/>
        <v>42173.79415509259</v>
      </c>
      <c r="T604" s="14">
        <f t="shared" si="4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6"/>
        <v>3.9334666666666664</v>
      </c>
      <c r="Q605" s="6" t="str">
        <f t="shared" si="47"/>
        <v>technology</v>
      </c>
      <c r="R605" s="6" t="str">
        <f t="shared" si="48"/>
        <v>web</v>
      </c>
      <c r="S605" s="14">
        <f t="shared" si="45"/>
        <v>41865.639155092591</v>
      </c>
      <c r="T605" s="14">
        <f t="shared" si="4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6"/>
        <v>0</v>
      </c>
      <c r="Q606" s="6" t="str">
        <f t="shared" si="47"/>
        <v>technology</v>
      </c>
      <c r="R606" s="6" t="str">
        <f t="shared" si="48"/>
        <v>web</v>
      </c>
      <c r="S606" s="14">
        <f t="shared" si="45"/>
        <v>41879.035370370373</v>
      </c>
      <c r="T606" s="14">
        <f t="shared" si="4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6"/>
        <v>2.62</v>
      </c>
      <c r="Q607" s="6" t="str">
        <f t="shared" si="47"/>
        <v>technology</v>
      </c>
      <c r="R607" s="6" t="str">
        <f t="shared" si="48"/>
        <v>web</v>
      </c>
      <c r="S607" s="14">
        <f t="shared" si="45"/>
        <v>42239.357731481476</v>
      </c>
      <c r="T607" s="14">
        <f t="shared" si="4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6"/>
        <v>0.2</v>
      </c>
      <c r="Q608" s="6" t="str">
        <f t="shared" si="47"/>
        <v>technology</v>
      </c>
      <c r="R608" s="6" t="str">
        <f t="shared" si="48"/>
        <v>web</v>
      </c>
      <c r="S608" s="14">
        <f t="shared" si="45"/>
        <v>42148.625</v>
      </c>
      <c r="T608" s="14">
        <f t="shared" si="4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6"/>
        <v>0</v>
      </c>
      <c r="Q609" s="6" t="str">
        <f t="shared" si="47"/>
        <v>technology</v>
      </c>
      <c r="R609" s="6" t="str">
        <f t="shared" si="48"/>
        <v>web</v>
      </c>
      <c r="S609" s="14">
        <f t="shared" si="45"/>
        <v>42330.867314814815</v>
      </c>
      <c r="T609" s="14">
        <f t="shared" si="4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6"/>
        <v>0.97400000000000009</v>
      </c>
      <c r="Q610" s="6" t="str">
        <f t="shared" si="47"/>
        <v>technology</v>
      </c>
      <c r="R610" s="6" t="str">
        <f t="shared" si="48"/>
        <v>web</v>
      </c>
      <c r="S610" s="14">
        <f t="shared" si="45"/>
        <v>42170.921064814815</v>
      </c>
      <c r="T610" s="14">
        <f t="shared" si="4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6"/>
        <v>0.64102564102564097</v>
      </c>
      <c r="Q611" s="6" t="str">
        <f t="shared" si="47"/>
        <v>technology</v>
      </c>
      <c r="R611" s="6" t="str">
        <f t="shared" si="48"/>
        <v>web</v>
      </c>
      <c r="S611" s="14">
        <f t="shared" ref="S611:S674" si="50">(((I611/60)/60)/24)+DATE(1970,1,1)</f>
        <v>42337.075740740736</v>
      </c>
      <c r="T611" s="14">
        <f t="shared" si="4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6"/>
        <v>0</v>
      </c>
      <c r="Q612" s="6" t="str">
        <f t="shared" si="47"/>
        <v>technology</v>
      </c>
      <c r="R612" s="6" t="str">
        <f t="shared" si="48"/>
        <v>web</v>
      </c>
      <c r="S612" s="14">
        <f t="shared" si="50"/>
        <v>42116.83085648148</v>
      </c>
      <c r="T612" s="14">
        <f t="shared" si="4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6"/>
        <v>0</v>
      </c>
      <c r="Q613" s="6" t="str">
        <f t="shared" si="47"/>
        <v>technology</v>
      </c>
      <c r="R613" s="6" t="str">
        <f t="shared" si="48"/>
        <v>web</v>
      </c>
      <c r="S613" s="14">
        <f t="shared" si="50"/>
        <v>42388.560613425929</v>
      </c>
      <c r="T613" s="14">
        <f t="shared" si="4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6"/>
        <v>0</v>
      </c>
      <c r="Q614" s="6" t="str">
        <f t="shared" si="47"/>
        <v>technology</v>
      </c>
      <c r="R614" s="6" t="str">
        <f t="shared" si="48"/>
        <v>web</v>
      </c>
      <c r="S614" s="14">
        <f t="shared" si="50"/>
        <v>42615.031782407401</v>
      </c>
      <c r="T614" s="14">
        <f t="shared" si="4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6"/>
        <v>21.363333333333333</v>
      </c>
      <c r="Q615" s="6" t="str">
        <f t="shared" si="47"/>
        <v>technology</v>
      </c>
      <c r="R615" s="6" t="str">
        <f t="shared" si="48"/>
        <v>web</v>
      </c>
      <c r="S615" s="14">
        <f t="shared" si="50"/>
        <v>42278.207638888889</v>
      </c>
      <c r="T615" s="14">
        <f t="shared" si="4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6"/>
        <v>0</v>
      </c>
      <c r="Q616" s="6" t="str">
        <f t="shared" si="47"/>
        <v>technology</v>
      </c>
      <c r="R616" s="6" t="str">
        <f t="shared" si="48"/>
        <v>web</v>
      </c>
      <c r="S616" s="14">
        <f t="shared" si="50"/>
        <v>42545.061805555553</v>
      </c>
      <c r="T616" s="14">
        <f t="shared" si="4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6"/>
        <v>0</v>
      </c>
      <c r="Q617" s="6" t="str">
        <f t="shared" si="47"/>
        <v>technology</v>
      </c>
      <c r="R617" s="6" t="str">
        <f t="shared" si="48"/>
        <v>web</v>
      </c>
      <c r="S617" s="14">
        <f t="shared" si="50"/>
        <v>42272.122210648144</v>
      </c>
      <c r="T617" s="14">
        <f t="shared" si="4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6"/>
        <v>0</v>
      </c>
      <c r="Q618" s="6" t="str">
        <f t="shared" si="47"/>
        <v>technology</v>
      </c>
      <c r="R618" s="6" t="str">
        <f t="shared" si="48"/>
        <v>web</v>
      </c>
      <c r="S618" s="14">
        <f t="shared" si="50"/>
        <v>42791.376238425932</v>
      </c>
      <c r="T618" s="14">
        <f t="shared" si="4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6"/>
        <v>3</v>
      </c>
      <c r="Q619" s="6" t="str">
        <f t="shared" si="47"/>
        <v>technology</v>
      </c>
      <c r="R619" s="6" t="str">
        <f t="shared" si="48"/>
        <v>web</v>
      </c>
      <c r="S619" s="14">
        <f t="shared" si="50"/>
        <v>42132.343090277776</v>
      </c>
      <c r="T619" s="14">
        <f t="shared" si="4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6"/>
        <v>0</v>
      </c>
      <c r="Q620" s="6" t="str">
        <f t="shared" si="47"/>
        <v>technology</v>
      </c>
      <c r="R620" s="6" t="str">
        <f t="shared" si="48"/>
        <v>web</v>
      </c>
      <c r="S620" s="14">
        <f t="shared" si="50"/>
        <v>42347.810219907406</v>
      </c>
      <c r="T620" s="14">
        <f t="shared" si="4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6"/>
        <v>3.9999999999999996E-5</v>
      </c>
      <c r="Q621" s="6" t="str">
        <f t="shared" si="47"/>
        <v>technology</v>
      </c>
      <c r="R621" s="6" t="str">
        <f t="shared" si="48"/>
        <v>web</v>
      </c>
      <c r="S621" s="14">
        <f t="shared" si="50"/>
        <v>41968.692013888889</v>
      </c>
      <c r="T621" s="14">
        <f t="shared" si="4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6"/>
        <v>1</v>
      </c>
      <c r="Q622" s="6" t="str">
        <f t="shared" si="47"/>
        <v>technology</v>
      </c>
      <c r="R622" s="6" t="str">
        <f t="shared" si="48"/>
        <v>web</v>
      </c>
      <c r="S622" s="14">
        <f t="shared" si="50"/>
        <v>41876.716874999998</v>
      </c>
      <c r="T622" s="14">
        <f t="shared" si="4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6"/>
        <v>1.044</v>
      </c>
      <c r="Q623" s="6" t="str">
        <f t="shared" si="47"/>
        <v>technology</v>
      </c>
      <c r="R623" s="6" t="str">
        <f t="shared" si="48"/>
        <v>web</v>
      </c>
      <c r="S623" s="14">
        <f t="shared" si="50"/>
        <v>42558.987696759257</v>
      </c>
      <c r="T623" s="14">
        <f t="shared" si="4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6"/>
        <v>5.6833333333333336</v>
      </c>
      <c r="Q624" s="6" t="str">
        <f t="shared" si="47"/>
        <v>technology</v>
      </c>
      <c r="R624" s="6" t="str">
        <f t="shared" si="48"/>
        <v>web</v>
      </c>
      <c r="S624" s="14">
        <f t="shared" si="50"/>
        <v>42552.774745370371</v>
      </c>
      <c r="T624" s="14">
        <f t="shared" si="4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6"/>
        <v>0</v>
      </c>
      <c r="Q625" s="6" t="str">
        <f t="shared" si="47"/>
        <v>technology</v>
      </c>
      <c r="R625" s="6" t="str">
        <f t="shared" si="48"/>
        <v>web</v>
      </c>
      <c r="S625" s="14">
        <f t="shared" si="50"/>
        <v>42152.009224537032</v>
      </c>
      <c r="T625" s="14">
        <f t="shared" si="4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6"/>
        <v>0</v>
      </c>
      <c r="Q626" s="6" t="str">
        <f t="shared" si="47"/>
        <v>technology</v>
      </c>
      <c r="R626" s="6" t="str">
        <f t="shared" si="48"/>
        <v>web</v>
      </c>
      <c r="S626" s="14">
        <f t="shared" si="50"/>
        <v>42138.988900462966</v>
      </c>
      <c r="T626" s="14">
        <f t="shared" si="4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6"/>
        <v>0</v>
      </c>
      <c r="Q627" s="6" t="str">
        <f t="shared" si="47"/>
        <v>technology</v>
      </c>
      <c r="R627" s="6" t="str">
        <f t="shared" si="48"/>
        <v>web</v>
      </c>
      <c r="S627" s="14">
        <f t="shared" si="50"/>
        <v>42820.853900462964</v>
      </c>
      <c r="T627" s="14">
        <f t="shared" si="4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6"/>
        <v>17.380000000000003</v>
      </c>
      <c r="Q628" s="6" t="str">
        <f t="shared" si="47"/>
        <v>technology</v>
      </c>
      <c r="R628" s="6" t="str">
        <f t="shared" si="48"/>
        <v>web</v>
      </c>
      <c r="S628" s="14">
        <f t="shared" si="50"/>
        <v>42231.556944444441</v>
      </c>
      <c r="T628" s="14">
        <f t="shared" si="4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6"/>
        <v>0.02</v>
      </c>
      <c r="Q629" s="6" t="str">
        <f t="shared" si="47"/>
        <v>technology</v>
      </c>
      <c r="R629" s="6" t="str">
        <f t="shared" si="48"/>
        <v>web</v>
      </c>
      <c r="S629" s="14">
        <f t="shared" si="50"/>
        <v>42443.958333333328</v>
      </c>
      <c r="T629" s="14">
        <f t="shared" si="4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6"/>
        <v>0</v>
      </c>
      <c r="Q630" s="6" t="str">
        <f t="shared" si="47"/>
        <v>technology</v>
      </c>
      <c r="R630" s="6" t="str">
        <f t="shared" si="48"/>
        <v>web</v>
      </c>
      <c r="S630" s="14">
        <f t="shared" si="50"/>
        <v>41833.692789351851</v>
      </c>
      <c r="T630" s="14">
        <f t="shared" si="4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6"/>
        <v>0.17500000000000002</v>
      </c>
      <c r="Q631" s="6" t="str">
        <f t="shared" si="47"/>
        <v>technology</v>
      </c>
      <c r="R631" s="6" t="str">
        <f t="shared" si="48"/>
        <v>web</v>
      </c>
      <c r="S631" s="14">
        <f t="shared" si="50"/>
        <v>42504.637824074074</v>
      </c>
      <c r="T631" s="14">
        <f t="shared" si="4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6"/>
        <v>8.3340278356529712E-2</v>
      </c>
      <c r="Q632" s="6" t="str">
        <f t="shared" si="47"/>
        <v>technology</v>
      </c>
      <c r="R632" s="6" t="str">
        <f t="shared" si="48"/>
        <v>web</v>
      </c>
      <c r="S632" s="14">
        <f t="shared" si="50"/>
        <v>42253.215277777781</v>
      </c>
      <c r="T632" s="14">
        <f t="shared" si="4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6"/>
        <v>1.38</v>
      </c>
      <c r="Q633" s="6" t="str">
        <f t="shared" si="47"/>
        <v>technology</v>
      </c>
      <c r="R633" s="6" t="str">
        <f t="shared" si="48"/>
        <v>web</v>
      </c>
      <c r="S633" s="14">
        <f t="shared" si="50"/>
        <v>42518.772326388891</v>
      </c>
      <c r="T633" s="14">
        <f t="shared" si="4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6"/>
        <v>0</v>
      </c>
      <c r="Q634" s="6" t="str">
        <f t="shared" si="47"/>
        <v>technology</v>
      </c>
      <c r="R634" s="6" t="str">
        <f t="shared" si="48"/>
        <v>web</v>
      </c>
      <c r="S634" s="14">
        <f t="shared" si="50"/>
        <v>42333.700983796298</v>
      </c>
      <c r="T634" s="14">
        <f t="shared" si="4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6"/>
        <v>12.45</v>
      </c>
      <c r="Q635" s="6" t="str">
        <f t="shared" si="47"/>
        <v>technology</v>
      </c>
      <c r="R635" s="6" t="str">
        <f t="shared" si="48"/>
        <v>web</v>
      </c>
      <c r="S635" s="14">
        <f t="shared" si="50"/>
        <v>42538.958333333328</v>
      </c>
      <c r="T635" s="14">
        <f t="shared" si="4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6"/>
        <v>0.02</v>
      </c>
      <c r="Q636" s="6" t="str">
        <f t="shared" si="47"/>
        <v>technology</v>
      </c>
      <c r="R636" s="6" t="str">
        <f t="shared" si="48"/>
        <v>web</v>
      </c>
      <c r="S636" s="14">
        <f t="shared" si="50"/>
        <v>42061.928576388891</v>
      </c>
      <c r="T636" s="14">
        <f t="shared" si="4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6"/>
        <v>8.0000000000000002E-3</v>
      </c>
      <c r="Q637" s="6" t="str">
        <f t="shared" si="47"/>
        <v>technology</v>
      </c>
      <c r="R637" s="6" t="str">
        <f t="shared" si="48"/>
        <v>web</v>
      </c>
      <c r="S637" s="14">
        <f t="shared" si="50"/>
        <v>42106.092152777783</v>
      </c>
      <c r="T637" s="14">
        <f t="shared" si="4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6"/>
        <v>0.2</v>
      </c>
      <c r="Q638" s="6" t="str">
        <f t="shared" si="47"/>
        <v>technology</v>
      </c>
      <c r="R638" s="6" t="str">
        <f t="shared" si="48"/>
        <v>web</v>
      </c>
      <c r="S638" s="14">
        <f t="shared" si="50"/>
        <v>42161.44930555555</v>
      </c>
      <c r="T638" s="14">
        <f t="shared" si="4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6"/>
        <v>0</v>
      </c>
      <c r="Q639" s="6" t="str">
        <f t="shared" si="47"/>
        <v>technology</v>
      </c>
      <c r="R639" s="6" t="str">
        <f t="shared" si="48"/>
        <v>web</v>
      </c>
      <c r="S639" s="14">
        <f t="shared" si="50"/>
        <v>42791.961111111115</v>
      </c>
      <c r="T639" s="14">
        <f t="shared" si="4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6"/>
        <v>9.0000000000000011E-3</v>
      </c>
      <c r="Q640" s="6" t="str">
        <f t="shared" si="47"/>
        <v>technology</v>
      </c>
      <c r="R640" s="6" t="str">
        <f t="shared" si="48"/>
        <v>web</v>
      </c>
      <c r="S640" s="14">
        <f t="shared" si="50"/>
        <v>42819.55164351852</v>
      </c>
      <c r="T640" s="14">
        <f t="shared" si="4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6"/>
        <v>9.9999999999999991E-5</v>
      </c>
      <c r="Q641" s="6" t="str">
        <f t="shared" si="47"/>
        <v>technology</v>
      </c>
      <c r="R641" s="6" t="str">
        <f t="shared" si="48"/>
        <v>web</v>
      </c>
      <c r="S641" s="14">
        <f t="shared" si="50"/>
        <v>41925.583275462966</v>
      </c>
      <c r="T641" s="14">
        <f t="shared" si="4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6"/>
        <v>144.28571428571428</v>
      </c>
      <c r="Q642" s="6" t="str">
        <f t="shared" si="47"/>
        <v>technology</v>
      </c>
      <c r="R642" s="6" t="str">
        <f t="shared" si="48"/>
        <v>wearables</v>
      </c>
      <c r="S642" s="14">
        <f t="shared" si="50"/>
        <v>42698.958333333328</v>
      </c>
      <c r="T642" s="14">
        <f t="shared" si="4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1">(E643/D643)*100</f>
        <v>119.16249999999999</v>
      </c>
      <c r="Q643" s="6" t="str">
        <f t="shared" ref="Q643:Q706" si="52">LEFT(N643,FIND("/",N643)-1)</f>
        <v>technology</v>
      </c>
      <c r="R643" s="6" t="str">
        <f t="shared" ref="R643:R706" si="53">RIGHT(N643,LEN(N643)-FIND("/",N643))</f>
        <v>wearables</v>
      </c>
      <c r="S643" s="14">
        <f t="shared" si="50"/>
        <v>42229.57</v>
      </c>
      <c r="T643" s="14">
        <f t="shared" ref="T643:T706" si="54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1"/>
        <v>1460.4850000000001</v>
      </c>
      <c r="Q644" s="6" t="str">
        <f t="shared" si="52"/>
        <v>technology</v>
      </c>
      <c r="R644" s="6" t="str">
        <f t="shared" si="53"/>
        <v>wearables</v>
      </c>
      <c r="S644" s="14">
        <f t="shared" si="50"/>
        <v>42235.651319444441</v>
      </c>
      <c r="T644" s="14">
        <f t="shared" si="54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1"/>
        <v>105.80799999999999</v>
      </c>
      <c r="Q645" s="6" t="str">
        <f t="shared" si="52"/>
        <v>technology</v>
      </c>
      <c r="R645" s="6" t="str">
        <f t="shared" si="53"/>
        <v>wearables</v>
      </c>
      <c r="S645" s="14">
        <f t="shared" si="50"/>
        <v>42155.642071759255</v>
      </c>
      <c r="T645" s="14">
        <f t="shared" si="54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1"/>
        <v>300.11791999999997</v>
      </c>
      <c r="Q646" s="6" t="str">
        <f t="shared" si="52"/>
        <v>technology</v>
      </c>
      <c r="R646" s="6" t="str">
        <f t="shared" si="53"/>
        <v>wearables</v>
      </c>
      <c r="S646" s="14">
        <f t="shared" si="50"/>
        <v>41941.041666666664</v>
      </c>
      <c r="T646" s="14">
        <f t="shared" si="54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1"/>
        <v>278.7</v>
      </c>
      <c r="Q647" s="6" t="str">
        <f t="shared" si="52"/>
        <v>technology</v>
      </c>
      <c r="R647" s="6" t="str">
        <f t="shared" si="53"/>
        <v>wearables</v>
      </c>
      <c r="S647" s="14">
        <f t="shared" si="50"/>
        <v>42594.026319444441</v>
      </c>
      <c r="T647" s="14">
        <f t="shared" si="54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1"/>
        <v>131.87625</v>
      </c>
      <c r="Q648" s="6" t="str">
        <f t="shared" si="52"/>
        <v>technology</v>
      </c>
      <c r="R648" s="6" t="str">
        <f t="shared" si="53"/>
        <v>wearables</v>
      </c>
      <c r="S648" s="14">
        <f t="shared" si="50"/>
        <v>41862.852627314816</v>
      </c>
      <c r="T648" s="14">
        <f t="shared" si="54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1"/>
        <v>107.05</v>
      </c>
      <c r="Q649" s="6" t="str">
        <f t="shared" si="52"/>
        <v>technology</v>
      </c>
      <c r="R649" s="6" t="str">
        <f t="shared" si="53"/>
        <v>wearables</v>
      </c>
      <c r="S649" s="14">
        <f t="shared" si="50"/>
        <v>42446.726261574076</v>
      </c>
      <c r="T649" s="14">
        <f t="shared" si="54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1"/>
        <v>126.82285714285715</v>
      </c>
      <c r="Q650" s="6" t="str">
        <f t="shared" si="52"/>
        <v>technology</v>
      </c>
      <c r="R650" s="6" t="str">
        <f t="shared" si="53"/>
        <v>wearables</v>
      </c>
      <c r="S650" s="14">
        <f t="shared" si="50"/>
        <v>41926.693379629629</v>
      </c>
      <c r="T650" s="14">
        <f t="shared" si="54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1"/>
        <v>139.96</v>
      </c>
      <c r="Q651" s="6" t="str">
        <f t="shared" si="52"/>
        <v>technology</v>
      </c>
      <c r="R651" s="6" t="str">
        <f t="shared" si="53"/>
        <v>wearables</v>
      </c>
      <c r="S651" s="14">
        <f t="shared" si="50"/>
        <v>41898.912187499998</v>
      </c>
      <c r="T651" s="14">
        <f t="shared" si="54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1"/>
        <v>112.4</v>
      </c>
      <c r="Q652" s="6" t="str">
        <f t="shared" si="52"/>
        <v>technology</v>
      </c>
      <c r="R652" s="6" t="str">
        <f t="shared" si="53"/>
        <v>wearables</v>
      </c>
      <c r="S652" s="14">
        <f t="shared" si="50"/>
        <v>41992.078518518523</v>
      </c>
      <c r="T652" s="14">
        <f t="shared" si="54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1"/>
        <v>100.52799999999999</v>
      </c>
      <c r="Q653" s="6" t="str">
        <f t="shared" si="52"/>
        <v>technology</v>
      </c>
      <c r="R653" s="6" t="str">
        <f t="shared" si="53"/>
        <v>wearables</v>
      </c>
      <c r="S653" s="14">
        <f t="shared" si="50"/>
        <v>41986.017488425925</v>
      </c>
      <c r="T653" s="14">
        <f t="shared" si="54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1"/>
        <v>100.46666666666665</v>
      </c>
      <c r="Q654" s="6" t="str">
        <f t="shared" si="52"/>
        <v>technology</v>
      </c>
      <c r="R654" s="6" t="str">
        <f t="shared" si="53"/>
        <v>wearables</v>
      </c>
      <c r="S654" s="14">
        <f t="shared" si="50"/>
        <v>42705.732060185182</v>
      </c>
      <c r="T654" s="14">
        <f t="shared" si="54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1"/>
        <v>141.446</v>
      </c>
      <c r="Q655" s="6" t="str">
        <f t="shared" si="52"/>
        <v>technology</v>
      </c>
      <c r="R655" s="6" t="str">
        <f t="shared" si="53"/>
        <v>wearables</v>
      </c>
      <c r="S655" s="14">
        <f t="shared" si="50"/>
        <v>42236.618518518517</v>
      </c>
      <c r="T655" s="14">
        <f t="shared" si="54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1"/>
        <v>267.29166666666669</v>
      </c>
      <c r="Q656" s="6" t="str">
        <f t="shared" si="52"/>
        <v>technology</v>
      </c>
      <c r="R656" s="6" t="str">
        <f t="shared" si="53"/>
        <v>wearables</v>
      </c>
      <c r="S656" s="14">
        <f t="shared" si="50"/>
        <v>42193.957326388889</v>
      </c>
      <c r="T656" s="14">
        <f t="shared" si="54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1"/>
        <v>146.88749999999999</v>
      </c>
      <c r="Q657" s="6" t="str">
        <f t="shared" si="52"/>
        <v>technology</v>
      </c>
      <c r="R657" s="6" t="str">
        <f t="shared" si="53"/>
        <v>wearables</v>
      </c>
      <c r="S657" s="14">
        <f t="shared" si="50"/>
        <v>42075.915648148148</v>
      </c>
      <c r="T657" s="14">
        <f t="shared" si="54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1"/>
        <v>213.56</v>
      </c>
      <c r="Q658" s="6" t="str">
        <f t="shared" si="52"/>
        <v>technology</v>
      </c>
      <c r="R658" s="6" t="str">
        <f t="shared" si="53"/>
        <v>wearables</v>
      </c>
      <c r="S658" s="14">
        <f t="shared" si="50"/>
        <v>42477.762951388882</v>
      </c>
      <c r="T658" s="14">
        <f t="shared" si="54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1"/>
        <v>125.69999999999999</v>
      </c>
      <c r="Q659" s="6" t="str">
        <f t="shared" si="52"/>
        <v>technology</v>
      </c>
      <c r="R659" s="6" t="str">
        <f t="shared" si="53"/>
        <v>wearables</v>
      </c>
      <c r="S659" s="14">
        <f t="shared" si="50"/>
        <v>42361.84574074074</v>
      </c>
      <c r="T659" s="14">
        <f t="shared" si="54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1"/>
        <v>104.46206037108834</v>
      </c>
      <c r="Q660" s="6" t="str">
        <f t="shared" si="52"/>
        <v>technology</v>
      </c>
      <c r="R660" s="6" t="str">
        <f t="shared" si="53"/>
        <v>wearables</v>
      </c>
      <c r="S660" s="14">
        <f t="shared" si="50"/>
        <v>42211.75</v>
      </c>
      <c r="T660" s="14">
        <f t="shared" si="54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1"/>
        <v>100.56666666666668</v>
      </c>
      <c r="Q661" s="6" t="str">
        <f t="shared" si="52"/>
        <v>technology</v>
      </c>
      <c r="R661" s="6" t="str">
        <f t="shared" si="53"/>
        <v>wearables</v>
      </c>
      <c r="S661" s="14">
        <f t="shared" si="50"/>
        <v>42239.593692129631</v>
      </c>
      <c r="T661" s="14">
        <f t="shared" si="54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1"/>
        <v>3.0579999999999998</v>
      </c>
      <c r="Q662" s="6" t="str">
        <f t="shared" si="52"/>
        <v>technology</v>
      </c>
      <c r="R662" s="6" t="str">
        <f t="shared" si="53"/>
        <v>wearables</v>
      </c>
      <c r="S662" s="14">
        <f t="shared" si="50"/>
        <v>41952.783321759263</v>
      </c>
      <c r="T662" s="14">
        <f t="shared" si="54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1"/>
        <v>0.95</v>
      </c>
      <c r="Q663" s="6" t="str">
        <f t="shared" si="52"/>
        <v>technology</v>
      </c>
      <c r="R663" s="6" t="str">
        <f t="shared" si="53"/>
        <v>wearables</v>
      </c>
      <c r="S663" s="14">
        <f t="shared" si="50"/>
        <v>42666.645358796297</v>
      </c>
      <c r="T663" s="14">
        <f t="shared" si="54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1"/>
        <v>0.4</v>
      </c>
      <c r="Q664" s="6" t="str">
        <f t="shared" si="52"/>
        <v>technology</v>
      </c>
      <c r="R664" s="6" t="str">
        <f t="shared" si="53"/>
        <v>wearables</v>
      </c>
      <c r="S664" s="14">
        <f t="shared" si="50"/>
        <v>42020.438043981485</v>
      </c>
      <c r="T664" s="14">
        <f t="shared" si="54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1"/>
        <v>0.35000000000000003</v>
      </c>
      <c r="Q665" s="6" t="str">
        <f t="shared" si="52"/>
        <v>technology</v>
      </c>
      <c r="R665" s="6" t="str">
        <f t="shared" si="53"/>
        <v>wearables</v>
      </c>
      <c r="S665" s="14">
        <f t="shared" si="50"/>
        <v>42203.843240740738</v>
      </c>
      <c r="T665" s="14">
        <f t="shared" si="54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1"/>
        <v>7.5333333333333332</v>
      </c>
      <c r="Q666" s="6" t="str">
        <f t="shared" si="52"/>
        <v>technology</v>
      </c>
      <c r="R666" s="6" t="str">
        <f t="shared" si="53"/>
        <v>wearables</v>
      </c>
      <c r="S666" s="14">
        <f t="shared" si="50"/>
        <v>42107.666377314818</v>
      </c>
      <c r="T666" s="14">
        <f t="shared" si="54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1"/>
        <v>18.64</v>
      </c>
      <c r="Q667" s="6" t="str">
        <f t="shared" si="52"/>
        <v>technology</v>
      </c>
      <c r="R667" s="6" t="str">
        <f t="shared" si="53"/>
        <v>wearables</v>
      </c>
      <c r="S667" s="14">
        <f t="shared" si="50"/>
        <v>42748.711354166662</v>
      </c>
      <c r="T667" s="14">
        <f t="shared" si="54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1"/>
        <v>4.0000000000000001E-3</v>
      </c>
      <c r="Q668" s="6" t="str">
        <f t="shared" si="52"/>
        <v>technology</v>
      </c>
      <c r="R668" s="6" t="str">
        <f t="shared" si="53"/>
        <v>wearables</v>
      </c>
      <c r="S668" s="14">
        <f t="shared" si="50"/>
        <v>41868.832152777781</v>
      </c>
      <c r="T668" s="14">
        <f t="shared" si="54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1"/>
        <v>10.02</v>
      </c>
      <c r="Q669" s="6" t="str">
        <f t="shared" si="52"/>
        <v>technology</v>
      </c>
      <c r="R669" s="6" t="str">
        <f t="shared" si="53"/>
        <v>wearables</v>
      </c>
      <c r="S669" s="14">
        <f t="shared" si="50"/>
        <v>42672.373414351852</v>
      </c>
      <c r="T669" s="14">
        <f t="shared" si="54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1"/>
        <v>4.5600000000000005</v>
      </c>
      <c r="Q670" s="6" t="str">
        <f t="shared" si="52"/>
        <v>technology</v>
      </c>
      <c r="R670" s="6" t="str">
        <f t="shared" si="53"/>
        <v>wearables</v>
      </c>
      <c r="S670" s="14">
        <f t="shared" si="50"/>
        <v>42135.831273148149</v>
      </c>
      <c r="T670" s="14">
        <f t="shared" si="54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1"/>
        <v>21.5075</v>
      </c>
      <c r="Q671" s="6" t="str">
        <f t="shared" si="52"/>
        <v>technology</v>
      </c>
      <c r="R671" s="6" t="str">
        <f t="shared" si="53"/>
        <v>wearables</v>
      </c>
      <c r="S671" s="14">
        <f t="shared" si="50"/>
        <v>42557.625671296293</v>
      </c>
      <c r="T671" s="14">
        <f t="shared" si="54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1"/>
        <v>29.276666666666667</v>
      </c>
      <c r="Q672" s="6" t="str">
        <f t="shared" si="52"/>
        <v>technology</v>
      </c>
      <c r="R672" s="6" t="str">
        <f t="shared" si="53"/>
        <v>wearables</v>
      </c>
      <c r="S672" s="14">
        <f t="shared" si="50"/>
        <v>42540.340277777781</v>
      </c>
      <c r="T672" s="14">
        <f t="shared" si="54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1"/>
        <v>39.426666666666662</v>
      </c>
      <c r="Q673" s="6" t="str">
        <f t="shared" si="52"/>
        <v>technology</v>
      </c>
      <c r="R673" s="6" t="str">
        <f t="shared" si="53"/>
        <v>wearables</v>
      </c>
      <c r="S673" s="14">
        <f t="shared" si="50"/>
        <v>42018.166666666672</v>
      </c>
      <c r="T673" s="14">
        <f t="shared" si="54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1"/>
        <v>21.628</v>
      </c>
      <c r="Q674" s="6" t="str">
        <f t="shared" si="52"/>
        <v>technology</v>
      </c>
      <c r="R674" s="6" t="str">
        <f t="shared" si="53"/>
        <v>wearables</v>
      </c>
      <c r="S674" s="14">
        <f t="shared" si="50"/>
        <v>42005.207638888889</v>
      </c>
      <c r="T674" s="14">
        <f t="shared" si="54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1"/>
        <v>0.20500000000000002</v>
      </c>
      <c r="Q675" s="6" t="str">
        <f t="shared" si="52"/>
        <v>technology</v>
      </c>
      <c r="R675" s="6" t="str">
        <f t="shared" si="53"/>
        <v>wearables</v>
      </c>
      <c r="S675" s="14">
        <f t="shared" ref="S675:S738" si="55">(((I675/60)/60)/24)+DATE(1970,1,1)</f>
        <v>41883.840474537035</v>
      </c>
      <c r="T675" s="14">
        <f t="shared" si="54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1"/>
        <v>0.03</v>
      </c>
      <c r="Q676" s="6" t="str">
        <f t="shared" si="52"/>
        <v>technology</v>
      </c>
      <c r="R676" s="6" t="str">
        <f t="shared" si="53"/>
        <v>wearables</v>
      </c>
      <c r="S676" s="14">
        <f t="shared" si="55"/>
        <v>41863.116053240738</v>
      </c>
      <c r="T676" s="14">
        <f t="shared" si="54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1"/>
        <v>14.85</v>
      </c>
      <c r="Q677" s="6" t="str">
        <f t="shared" si="52"/>
        <v>technology</v>
      </c>
      <c r="R677" s="6" t="str">
        <f t="shared" si="53"/>
        <v>wearables</v>
      </c>
      <c r="S677" s="14">
        <f t="shared" si="55"/>
        <v>42005.290972222225</v>
      </c>
      <c r="T677" s="14">
        <f t="shared" si="54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1"/>
        <v>1.4710000000000001</v>
      </c>
      <c r="Q678" s="6" t="str">
        <f t="shared" si="52"/>
        <v>technology</v>
      </c>
      <c r="R678" s="6" t="str">
        <f t="shared" si="53"/>
        <v>wearables</v>
      </c>
      <c r="S678" s="14">
        <f t="shared" si="55"/>
        <v>42042.768298611118</v>
      </c>
      <c r="T678" s="14">
        <f t="shared" si="54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1"/>
        <v>25.584</v>
      </c>
      <c r="Q679" s="6" t="str">
        <f t="shared" si="52"/>
        <v>technology</v>
      </c>
      <c r="R679" s="6" t="str">
        <f t="shared" si="53"/>
        <v>wearables</v>
      </c>
      <c r="S679" s="14">
        <f t="shared" si="55"/>
        <v>42549.403877314813</v>
      </c>
      <c r="T679" s="14">
        <f t="shared" si="54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1"/>
        <v>3.8206896551724134</v>
      </c>
      <c r="Q680" s="6" t="str">
        <f t="shared" si="52"/>
        <v>technology</v>
      </c>
      <c r="R680" s="6" t="str">
        <f t="shared" si="53"/>
        <v>wearables</v>
      </c>
      <c r="S680" s="14">
        <f t="shared" si="55"/>
        <v>42511.376597222217</v>
      </c>
      <c r="T680" s="14">
        <f t="shared" si="54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1"/>
        <v>15.485964912280703</v>
      </c>
      <c r="Q681" s="6" t="str">
        <f t="shared" si="52"/>
        <v>technology</v>
      </c>
      <c r="R681" s="6" t="str">
        <f t="shared" si="53"/>
        <v>wearables</v>
      </c>
      <c r="S681" s="14">
        <f t="shared" si="55"/>
        <v>42616.695706018523</v>
      </c>
      <c r="T681" s="14">
        <f t="shared" si="54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1"/>
        <v>25.912000000000003</v>
      </c>
      <c r="Q682" s="6" t="str">
        <f t="shared" si="52"/>
        <v>technology</v>
      </c>
      <c r="R682" s="6" t="str">
        <f t="shared" si="53"/>
        <v>wearables</v>
      </c>
      <c r="S682" s="14">
        <f t="shared" si="55"/>
        <v>41899.501516203702</v>
      </c>
      <c r="T682" s="14">
        <f t="shared" si="54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1"/>
        <v>0.04</v>
      </c>
      <c r="Q683" s="6" t="str">
        <f t="shared" si="52"/>
        <v>technology</v>
      </c>
      <c r="R683" s="6" t="str">
        <f t="shared" si="53"/>
        <v>wearables</v>
      </c>
      <c r="S683" s="14">
        <f t="shared" si="55"/>
        <v>42669.805601851855</v>
      </c>
      <c r="T683" s="14">
        <f t="shared" si="54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1"/>
        <v>0.106</v>
      </c>
      <c r="Q684" s="6" t="str">
        <f t="shared" si="52"/>
        <v>technology</v>
      </c>
      <c r="R684" s="6" t="str">
        <f t="shared" si="53"/>
        <v>wearables</v>
      </c>
      <c r="S684" s="14">
        <f t="shared" si="55"/>
        <v>42808.723634259266</v>
      </c>
      <c r="T684" s="14">
        <f t="shared" si="54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1"/>
        <v>0.85142857142857142</v>
      </c>
      <c r="Q685" s="6" t="str">
        <f t="shared" si="52"/>
        <v>technology</v>
      </c>
      <c r="R685" s="6" t="str">
        <f t="shared" si="53"/>
        <v>wearables</v>
      </c>
      <c r="S685" s="14">
        <f t="shared" si="55"/>
        <v>42674.900046296301</v>
      </c>
      <c r="T685" s="14">
        <f t="shared" si="54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1"/>
        <v>7.4837500000000006</v>
      </c>
      <c r="Q686" s="6" t="str">
        <f t="shared" si="52"/>
        <v>technology</v>
      </c>
      <c r="R686" s="6" t="str">
        <f t="shared" si="53"/>
        <v>wearables</v>
      </c>
      <c r="S686" s="14">
        <f t="shared" si="55"/>
        <v>41845.125</v>
      </c>
      <c r="T686" s="14">
        <f t="shared" si="54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1"/>
        <v>27.650000000000002</v>
      </c>
      <c r="Q687" s="6" t="str">
        <f t="shared" si="52"/>
        <v>technology</v>
      </c>
      <c r="R687" s="6" t="str">
        <f t="shared" si="53"/>
        <v>wearables</v>
      </c>
      <c r="S687" s="14">
        <f t="shared" si="55"/>
        <v>42016.866574074069</v>
      </c>
      <c r="T687" s="14">
        <f t="shared" si="54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1"/>
        <v>0</v>
      </c>
      <c r="Q688" s="6" t="str">
        <f t="shared" si="52"/>
        <v>technology</v>
      </c>
      <c r="R688" s="6" t="str">
        <f t="shared" si="53"/>
        <v>wearables</v>
      </c>
      <c r="S688" s="14">
        <f t="shared" si="55"/>
        <v>42219.673263888893</v>
      </c>
      <c r="T688" s="14">
        <f t="shared" si="54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1"/>
        <v>3.55</v>
      </c>
      <c r="Q689" s="6" t="str">
        <f t="shared" si="52"/>
        <v>technology</v>
      </c>
      <c r="R689" s="6" t="str">
        <f t="shared" si="53"/>
        <v>wearables</v>
      </c>
      <c r="S689" s="14">
        <f t="shared" si="55"/>
        <v>42771.750613425931</v>
      </c>
      <c r="T689" s="14">
        <f t="shared" si="54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1"/>
        <v>72.989999999999995</v>
      </c>
      <c r="Q690" s="6" t="str">
        <f t="shared" si="52"/>
        <v>technology</v>
      </c>
      <c r="R690" s="6" t="str">
        <f t="shared" si="53"/>
        <v>wearables</v>
      </c>
      <c r="S690" s="14">
        <f t="shared" si="55"/>
        <v>42292.104780092588</v>
      </c>
      <c r="T690" s="14">
        <f t="shared" si="54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1"/>
        <v>57.648750000000007</v>
      </c>
      <c r="Q691" s="6" t="str">
        <f t="shared" si="52"/>
        <v>technology</v>
      </c>
      <c r="R691" s="6" t="str">
        <f t="shared" si="53"/>
        <v>wearables</v>
      </c>
      <c r="S691" s="14">
        <f t="shared" si="55"/>
        <v>42712.207638888889</v>
      </c>
      <c r="T691" s="14">
        <f t="shared" si="54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1"/>
        <v>12.34</v>
      </c>
      <c r="Q692" s="6" t="str">
        <f t="shared" si="52"/>
        <v>technology</v>
      </c>
      <c r="R692" s="6" t="str">
        <f t="shared" si="53"/>
        <v>wearables</v>
      </c>
      <c r="S692" s="14">
        <f t="shared" si="55"/>
        <v>42622.25</v>
      </c>
      <c r="T692" s="14">
        <f t="shared" si="54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1"/>
        <v>0.52</v>
      </c>
      <c r="Q693" s="6" t="str">
        <f t="shared" si="52"/>
        <v>technology</v>
      </c>
      <c r="R693" s="6" t="str">
        <f t="shared" si="53"/>
        <v>wearables</v>
      </c>
      <c r="S693" s="14">
        <f t="shared" si="55"/>
        <v>42186.028310185182</v>
      </c>
      <c r="T693" s="14">
        <f t="shared" si="54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1"/>
        <v>6.5299999999999994</v>
      </c>
      <c r="Q694" s="6" t="str">
        <f t="shared" si="52"/>
        <v>technology</v>
      </c>
      <c r="R694" s="6" t="str">
        <f t="shared" si="53"/>
        <v>wearables</v>
      </c>
      <c r="S694" s="14">
        <f t="shared" si="55"/>
        <v>42726.37572916667</v>
      </c>
      <c r="T694" s="14">
        <f t="shared" si="54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1"/>
        <v>35.338000000000001</v>
      </c>
      <c r="Q695" s="6" t="str">
        <f t="shared" si="52"/>
        <v>technology</v>
      </c>
      <c r="R695" s="6" t="str">
        <f t="shared" si="53"/>
        <v>wearables</v>
      </c>
      <c r="S695" s="14">
        <f t="shared" si="55"/>
        <v>42124.808182870373</v>
      </c>
      <c r="T695" s="14">
        <f t="shared" si="54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1"/>
        <v>0.39333333333333331</v>
      </c>
      <c r="Q696" s="6" t="str">
        <f t="shared" si="52"/>
        <v>technology</v>
      </c>
      <c r="R696" s="6" t="str">
        <f t="shared" si="53"/>
        <v>wearables</v>
      </c>
      <c r="S696" s="14">
        <f t="shared" si="55"/>
        <v>42767.663877314815</v>
      </c>
      <c r="T696" s="14">
        <f t="shared" si="54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1"/>
        <v>1.06</v>
      </c>
      <c r="Q697" s="6" t="str">
        <f t="shared" si="52"/>
        <v>technology</v>
      </c>
      <c r="R697" s="6" t="str">
        <f t="shared" si="53"/>
        <v>wearables</v>
      </c>
      <c r="S697" s="14">
        <f t="shared" si="55"/>
        <v>41943.521064814813</v>
      </c>
      <c r="T697" s="14">
        <f t="shared" si="54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1"/>
        <v>5.7142857142857147E-4</v>
      </c>
      <c r="Q698" s="6" t="str">
        <f t="shared" si="52"/>
        <v>technology</v>
      </c>
      <c r="R698" s="6" t="str">
        <f t="shared" si="53"/>
        <v>wearables</v>
      </c>
      <c r="S698" s="14">
        <f t="shared" si="55"/>
        <v>41845.927106481482</v>
      </c>
      <c r="T698" s="14">
        <f t="shared" si="54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1"/>
        <v>46.379999999999995</v>
      </c>
      <c r="Q699" s="6" t="str">
        <f t="shared" si="52"/>
        <v>technology</v>
      </c>
      <c r="R699" s="6" t="str">
        <f t="shared" si="53"/>
        <v>wearables</v>
      </c>
      <c r="S699" s="14">
        <f t="shared" si="55"/>
        <v>42403.523020833338</v>
      </c>
      <c r="T699" s="14">
        <f t="shared" si="54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1"/>
        <v>15.39</v>
      </c>
      <c r="Q700" s="6" t="str">
        <f t="shared" si="52"/>
        <v>technology</v>
      </c>
      <c r="R700" s="6" t="str">
        <f t="shared" si="53"/>
        <v>wearables</v>
      </c>
      <c r="S700" s="14">
        <f t="shared" si="55"/>
        <v>41900.083333333336</v>
      </c>
      <c r="T700" s="14">
        <f t="shared" si="54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1"/>
        <v>82.422107692307705</v>
      </c>
      <c r="Q701" s="6" t="str">
        <f t="shared" si="52"/>
        <v>technology</v>
      </c>
      <c r="R701" s="6" t="str">
        <f t="shared" si="53"/>
        <v>wearables</v>
      </c>
      <c r="S701" s="14">
        <f t="shared" si="55"/>
        <v>41600.666666666664</v>
      </c>
      <c r="T701" s="14">
        <f t="shared" si="54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1"/>
        <v>2.6866666666666665</v>
      </c>
      <c r="Q702" s="6" t="str">
        <f t="shared" si="52"/>
        <v>technology</v>
      </c>
      <c r="R702" s="6" t="str">
        <f t="shared" si="53"/>
        <v>wearables</v>
      </c>
      <c r="S702" s="14">
        <f t="shared" si="55"/>
        <v>42745.688437500001</v>
      </c>
      <c r="T702" s="14">
        <f t="shared" si="54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1"/>
        <v>26.6</v>
      </c>
      <c r="Q703" s="6" t="str">
        <f t="shared" si="52"/>
        <v>technology</v>
      </c>
      <c r="R703" s="6" t="str">
        <f t="shared" si="53"/>
        <v>wearables</v>
      </c>
      <c r="S703" s="14">
        <f t="shared" si="55"/>
        <v>41843.662962962961</v>
      </c>
      <c r="T703" s="14">
        <f t="shared" si="54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1"/>
        <v>30.813400000000001</v>
      </c>
      <c r="Q704" s="6" t="str">
        <f t="shared" si="52"/>
        <v>technology</v>
      </c>
      <c r="R704" s="6" t="str">
        <f t="shared" si="53"/>
        <v>wearables</v>
      </c>
      <c r="S704" s="14">
        <f t="shared" si="55"/>
        <v>42698.768368055549</v>
      </c>
      <c r="T704" s="14">
        <f t="shared" si="54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1"/>
        <v>5.58</v>
      </c>
      <c r="Q705" s="6" t="str">
        <f t="shared" si="52"/>
        <v>technology</v>
      </c>
      <c r="R705" s="6" t="str">
        <f t="shared" si="53"/>
        <v>wearables</v>
      </c>
      <c r="S705" s="14">
        <f t="shared" si="55"/>
        <v>42766.98055555555</v>
      </c>
      <c r="T705" s="14">
        <f t="shared" si="54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1"/>
        <v>0.87454545454545463</v>
      </c>
      <c r="Q706" s="6" t="str">
        <f t="shared" si="52"/>
        <v>technology</v>
      </c>
      <c r="R706" s="6" t="str">
        <f t="shared" si="53"/>
        <v>wearables</v>
      </c>
      <c r="S706" s="14">
        <f t="shared" si="55"/>
        <v>42786.192916666667</v>
      </c>
      <c r="T706" s="14">
        <f t="shared" si="54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6">(E707/D707)*100</f>
        <v>0.97699999999999987</v>
      </c>
      <c r="Q707" s="6" t="str">
        <f t="shared" ref="Q707:Q770" si="57">LEFT(N707,FIND("/",N707)-1)</f>
        <v>technology</v>
      </c>
      <c r="R707" s="6" t="str">
        <f t="shared" ref="R707:R770" si="58">RIGHT(N707,LEN(N707)-FIND("/",N707))</f>
        <v>wearables</v>
      </c>
      <c r="S707" s="14">
        <f t="shared" si="55"/>
        <v>42756.491643518515</v>
      </c>
      <c r="T707" s="14">
        <f t="shared" ref="T707:T770" si="59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6"/>
        <v>0</v>
      </c>
      <c r="Q708" s="6" t="str">
        <f t="shared" si="57"/>
        <v>technology</v>
      </c>
      <c r="R708" s="6" t="str">
        <f t="shared" si="58"/>
        <v>wearables</v>
      </c>
      <c r="S708" s="14">
        <f t="shared" si="55"/>
        <v>42718.777083333334</v>
      </c>
      <c r="T708" s="14">
        <f t="shared" si="59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6"/>
        <v>78.927352941176466</v>
      </c>
      <c r="Q709" s="6" t="str">
        <f t="shared" si="57"/>
        <v>technology</v>
      </c>
      <c r="R709" s="6" t="str">
        <f t="shared" si="58"/>
        <v>wearables</v>
      </c>
      <c r="S709" s="14">
        <f t="shared" si="55"/>
        <v>42736.663506944446</v>
      </c>
      <c r="T709" s="14">
        <f t="shared" si="59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6"/>
        <v>22.092500000000001</v>
      </c>
      <c r="Q710" s="6" t="str">
        <f t="shared" si="57"/>
        <v>technology</v>
      </c>
      <c r="R710" s="6" t="str">
        <f t="shared" si="58"/>
        <v>wearables</v>
      </c>
      <c r="S710" s="14">
        <f t="shared" si="55"/>
        <v>41895.581018518518</v>
      </c>
      <c r="T710" s="14">
        <f t="shared" si="59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6"/>
        <v>0.40666666666666662</v>
      </c>
      <c r="Q711" s="6" t="str">
        <f t="shared" si="57"/>
        <v>technology</v>
      </c>
      <c r="R711" s="6" t="str">
        <f t="shared" si="58"/>
        <v>wearables</v>
      </c>
      <c r="S711" s="14">
        <f t="shared" si="55"/>
        <v>41978.041192129633</v>
      </c>
      <c r="T711" s="14">
        <f t="shared" si="59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6"/>
        <v>0</v>
      </c>
      <c r="Q712" s="6" t="str">
        <f t="shared" si="57"/>
        <v>technology</v>
      </c>
      <c r="R712" s="6" t="str">
        <f t="shared" si="58"/>
        <v>wearables</v>
      </c>
      <c r="S712" s="14">
        <f t="shared" si="55"/>
        <v>41871.030555555553</v>
      </c>
      <c r="T712" s="14">
        <f t="shared" si="59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6"/>
        <v>33.790999999999997</v>
      </c>
      <c r="Q713" s="6" t="str">
        <f t="shared" si="57"/>
        <v>technology</v>
      </c>
      <c r="R713" s="6" t="str">
        <f t="shared" si="58"/>
        <v>wearables</v>
      </c>
      <c r="S713" s="14">
        <f t="shared" si="55"/>
        <v>42718.500787037032</v>
      </c>
      <c r="T713" s="14">
        <f t="shared" si="59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6"/>
        <v>0.21649484536082475</v>
      </c>
      <c r="Q714" s="6" t="str">
        <f t="shared" si="57"/>
        <v>technology</v>
      </c>
      <c r="R714" s="6" t="str">
        <f t="shared" si="58"/>
        <v>wearables</v>
      </c>
      <c r="S714" s="14">
        <f t="shared" si="55"/>
        <v>42414.680925925932</v>
      </c>
      <c r="T714" s="14">
        <f t="shared" si="59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6"/>
        <v>0.79600000000000004</v>
      </c>
      <c r="Q715" s="6" t="str">
        <f t="shared" si="57"/>
        <v>technology</v>
      </c>
      <c r="R715" s="6" t="str">
        <f t="shared" si="58"/>
        <v>wearables</v>
      </c>
      <c r="S715" s="14">
        <f t="shared" si="55"/>
        <v>42526.529305555552</v>
      </c>
      <c r="T715" s="14">
        <f t="shared" si="59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6"/>
        <v>14.993333333333334</v>
      </c>
      <c r="Q716" s="6" t="str">
        <f t="shared" si="57"/>
        <v>technology</v>
      </c>
      <c r="R716" s="6" t="str">
        <f t="shared" si="58"/>
        <v>wearables</v>
      </c>
      <c r="S716" s="14">
        <f t="shared" si="55"/>
        <v>42794.787986111114</v>
      </c>
      <c r="T716" s="14">
        <f t="shared" si="59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6"/>
        <v>5.0509090909090908</v>
      </c>
      <c r="Q717" s="6" t="str">
        <f t="shared" si="57"/>
        <v>technology</v>
      </c>
      <c r="R717" s="6" t="str">
        <f t="shared" si="58"/>
        <v>wearables</v>
      </c>
      <c r="S717" s="14">
        <f t="shared" si="55"/>
        <v>42313.132407407407</v>
      </c>
      <c r="T717" s="14">
        <f t="shared" si="59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6"/>
        <v>10.214285714285715</v>
      </c>
      <c r="Q718" s="6" t="str">
        <f t="shared" si="57"/>
        <v>technology</v>
      </c>
      <c r="R718" s="6" t="str">
        <f t="shared" si="58"/>
        <v>wearables</v>
      </c>
      <c r="S718" s="14">
        <f t="shared" si="55"/>
        <v>41974</v>
      </c>
      <c r="T718" s="14">
        <f t="shared" si="59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6"/>
        <v>0.30499999999999999</v>
      </c>
      <c r="Q719" s="6" t="str">
        <f t="shared" si="57"/>
        <v>technology</v>
      </c>
      <c r="R719" s="6" t="str">
        <f t="shared" si="58"/>
        <v>wearables</v>
      </c>
      <c r="S719" s="14">
        <f t="shared" si="55"/>
        <v>41887.854189814818</v>
      </c>
      <c r="T719" s="14">
        <f t="shared" si="59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6"/>
        <v>0.75</v>
      </c>
      <c r="Q720" s="6" t="str">
        <f t="shared" si="57"/>
        <v>technology</v>
      </c>
      <c r="R720" s="6" t="str">
        <f t="shared" si="58"/>
        <v>wearables</v>
      </c>
      <c r="S720" s="14">
        <f t="shared" si="55"/>
        <v>42784.249305555553</v>
      </c>
      <c r="T720" s="14">
        <f t="shared" si="59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6"/>
        <v>1.2933333333333332</v>
      </c>
      <c r="Q721" s="6" t="str">
        <f t="shared" si="57"/>
        <v>technology</v>
      </c>
      <c r="R721" s="6" t="str">
        <f t="shared" si="58"/>
        <v>wearables</v>
      </c>
      <c r="S721" s="14">
        <f t="shared" si="55"/>
        <v>42423.040231481486</v>
      </c>
      <c r="T721" s="14">
        <f t="shared" si="59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6"/>
        <v>143.94736842105263</v>
      </c>
      <c r="Q722" s="6" t="str">
        <f t="shared" si="57"/>
        <v>publishing</v>
      </c>
      <c r="R722" s="6" t="str">
        <f t="shared" si="58"/>
        <v>nonfiction</v>
      </c>
      <c r="S722" s="14">
        <f t="shared" si="55"/>
        <v>40937.649201388893</v>
      </c>
      <c r="T722" s="14">
        <f t="shared" si="59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6"/>
        <v>122.10975609756099</v>
      </c>
      <c r="Q723" s="6" t="str">
        <f t="shared" si="57"/>
        <v>publishing</v>
      </c>
      <c r="R723" s="6" t="str">
        <f t="shared" si="58"/>
        <v>nonfiction</v>
      </c>
      <c r="S723" s="14">
        <f t="shared" si="55"/>
        <v>41852.571840277778</v>
      </c>
      <c r="T723" s="14">
        <f t="shared" si="59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6"/>
        <v>132.024</v>
      </c>
      <c r="Q724" s="6" t="str">
        <f t="shared" si="57"/>
        <v>publishing</v>
      </c>
      <c r="R724" s="6" t="str">
        <f t="shared" si="58"/>
        <v>nonfiction</v>
      </c>
      <c r="S724" s="14">
        <f t="shared" si="55"/>
        <v>41007.76363425926</v>
      </c>
      <c r="T724" s="14">
        <f t="shared" si="59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6"/>
        <v>109.38000000000001</v>
      </c>
      <c r="Q725" s="6" t="str">
        <f t="shared" si="57"/>
        <v>publishing</v>
      </c>
      <c r="R725" s="6" t="str">
        <f t="shared" si="58"/>
        <v>nonfiction</v>
      </c>
      <c r="S725" s="14">
        <f t="shared" si="55"/>
        <v>42215.165972222225</v>
      </c>
      <c r="T725" s="14">
        <f t="shared" si="59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6"/>
        <v>105.47157142857144</v>
      </c>
      <c r="Q726" s="6" t="str">
        <f t="shared" si="57"/>
        <v>publishing</v>
      </c>
      <c r="R726" s="6" t="str">
        <f t="shared" si="58"/>
        <v>nonfiction</v>
      </c>
      <c r="S726" s="14">
        <f t="shared" si="55"/>
        <v>40724.638460648144</v>
      </c>
      <c r="T726" s="14">
        <f t="shared" si="59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6"/>
        <v>100.35000000000001</v>
      </c>
      <c r="Q727" s="6" t="str">
        <f t="shared" si="57"/>
        <v>publishing</v>
      </c>
      <c r="R727" s="6" t="str">
        <f t="shared" si="58"/>
        <v>nonfiction</v>
      </c>
      <c r="S727" s="14">
        <f t="shared" si="55"/>
        <v>42351.626296296294</v>
      </c>
      <c r="T727" s="14">
        <f t="shared" si="59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6"/>
        <v>101.4</v>
      </c>
      <c r="Q728" s="6" t="str">
        <f t="shared" si="57"/>
        <v>publishing</v>
      </c>
      <c r="R728" s="6" t="str">
        <f t="shared" si="58"/>
        <v>nonfiction</v>
      </c>
      <c r="S728" s="14">
        <f t="shared" si="55"/>
        <v>41376.042673611111</v>
      </c>
      <c r="T728" s="14">
        <f t="shared" si="59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6"/>
        <v>155.51428571428571</v>
      </c>
      <c r="Q729" s="6" t="str">
        <f t="shared" si="57"/>
        <v>publishing</v>
      </c>
      <c r="R729" s="6" t="str">
        <f t="shared" si="58"/>
        <v>nonfiction</v>
      </c>
      <c r="S729" s="14">
        <f t="shared" si="55"/>
        <v>41288.888888888891</v>
      </c>
      <c r="T729" s="14">
        <f t="shared" si="59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6"/>
        <v>105.566</v>
      </c>
      <c r="Q730" s="6" t="str">
        <f t="shared" si="57"/>
        <v>publishing</v>
      </c>
      <c r="R730" s="6" t="str">
        <f t="shared" si="58"/>
        <v>nonfiction</v>
      </c>
      <c r="S730" s="14">
        <f t="shared" si="55"/>
        <v>40776.837465277778</v>
      </c>
      <c r="T730" s="14">
        <f t="shared" si="59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6"/>
        <v>130.65</v>
      </c>
      <c r="Q731" s="6" t="str">
        <f t="shared" si="57"/>
        <v>publishing</v>
      </c>
      <c r="R731" s="6" t="str">
        <f t="shared" si="58"/>
        <v>nonfiction</v>
      </c>
      <c r="S731" s="14">
        <f t="shared" si="55"/>
        <v>41171.185891203706</v>
      </c>
      <c r="T731" s="14">
        <f t="shared" si="59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6"/>
        <v>132.19</v>
      </c>
      <c r="Q732" s="6" t="str">
        <f t="shared" si="57"/>
        <v>publishing</v>
      </c>
      <c r="R732" s="6" t="str">
        <f t="shared" si="58"/>
        <v>nonfiction</v>
      </c>
      <c r="S732" s="14">
        <f t="shared" si="55"/>
        <v>40884.745266203703</v>
      </c>
      <c r="T732" s="14">
        <f t="shared" si="59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6"/>
        <v>126</v>
      </c>
      <c r="Q733" s="6" t="str">
        <f t="shared" si="57"/>
        <v>publishing</v>
      </c>
      <c r="R733" s="6" t="str">
        <f t="shared" si="58"/>
        <v>nonfiction</v>
      </c>
      <c r="S733" s="14">
        <f t="shared" si="55"/>
        <v>40930.25</v>
      </c>
      <c r="T733" s="14">
        <f t="shared" si="59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6"/>
        <v>160</v>
      </c>
      <c r="Q734" s="6" t="str">
        <f t="shared" si="57"/>
        <v>publishing</v>
      </c>
      <c r="R734" s="6" t="str">
        <f t="shared" si="58"/>
        <v>nonfiction</v>
      </c>
      <c r="S734" s="14">
        <f t="shared" si="55"/>
        <v>41546.424317129626</v>
      </c>
      <c r="T734" s="14">
        <f t="shared" si="59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6"/>
        <v>120.48</v>
      </c>
      <c r="Q735" s="6" t="str">
        <f t="shared" si="57"/>
        <v>publishing</v>
      </c>
      <c r="R735" s="6" t="str">
        <f t="shared" si="58"/>
        <v>nonfiction</v>
      </c>
      <c r="S735" s="14">
        <f t="shared" si="55"/>
        <v>41628.420046296298</v>
      </c>
      <c r="T735" s="14">
        <f t="shared" si="59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6"/>
        <v>125.52941176470588</v>
      </c>
      <c r="Q736" s="6" t="str">
        <f t="shared" si="57"/>
        <v>publishing</v>
      </c>
      <c r="R736" s="6" t="str">
        <f t="shared" si="58"/>
        <v>nonfiction</v>
      </c>
      <c r="S736" s="14">
        <f t="shared" si="55"/>
        <v>42133.208333333328</v>
      </c>
      <c r="T736" s="14">
        <f t="shared" si="59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6"/>
        <v>114.40638297872341</v>
      </c>
      <c r="Q737" s="6" t="str">
        <f t="shared" si="57"/>
        <v>publishing</v>
      </c>
      <c r="R737" s="6" t="str">
        <f t="shared" si="58"/>
        <v>nonfiction</v>
      </c>
      <c r="S737" s="14">
        <f t="shared" si="55"/>
        <v>41977.027083333334</v>
      </c>
      <c r="T737" s="14">
        <f t="shared" si="59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6"/>
        <v>315.13888888888891</v>
      </c>
      <c r="Q738" s="6" t="str">
        <f t="shared" si="57"/>
        <v>publishing</v>
      </c>
      <c r="R738" s="6" t="str">
        <f t="shared" si="58"/>
        <v>nonfiction</v>
      </c>
      <c r="S738" s="14">
        <f t="shared" si="55"/>
        <v>41599.207638888889</v>
      </c>
      <c r="T738" s="14">
        <f t="shared" si="59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6"/>
        <v>122.39999999999999</v>
      </c>
      <c r="Q739" s="6" t="str">
        <f t="shared" si="57"/>
        <v>publishing</v>
      </c>
      <c r="R739" s="6" t="str">
        <f t="shared" si="58"/>
        <v>nonfiction</v>
      </c>
      <c r="S739" s="14">
        <f t="shared" ref="S739:S802" si="60">(((I739/60)/60)/24)+DATE(1970,1,1)</f>
        <v>41684.833333333336</v>
      </c>
      <c r="T739" s="14">
        <f t="shared" si="59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6"/>
        <v>106.73333333333332</v>
      </c>
      <c r="Q740" s="6" t="str">
        <f t="shared" si="57"/>
        <v>publishing</v>
      </c>
      <c r="R740" s="6" t="str">
        <f t="shared" si="58"/>
        <v>nonfiction</v>
      </c>
      <c r="S740" s="14">
        <f t="shared" si="60"/>
        <v>41974.207638888889</v>
      </c>
      <c r="T740" s="14">
        <f t="shared" si="59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6"/>
        <v>158.33333333333331</v>
      </c>
      <c r="Q741" s="6" t="str">
        <f t="shared" si="57"/>
        <v>publishing</v>
      </c>
      <c r="R741" s="6" t="str">
        <f t="shared" si="58"/>
        <v>nonfiction</v>
      </c>
      <c r="S741" s="14">
        <f t="shared" si="60"/>
        <v>41862.502650462964</v>
      </c>
      <c r="T741" s="14">
        <f t="shared" si="59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6"/>
        <v>107.4</v>
      </c>
      <c r="Q742" s="6" t="str">
        <f t="shared" si="57"/>
        <v>publishing</v>
      </c>
      <c r="R742" s="6" t="str">
        <f t="shared" si="58"/>
        <v>nonfiction</v>
      </c>
      <c r="S742" s="14">
        <f t="shared" si="60"/>
        <v>42176.146782407406</v>
      </c>
      <c r="T742" s="14">
        <f t="shared" si="59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6"/>
        <v>102.25999999999999</v>
      </c>
      <c r="Q743" s="6" t="str">
        <f t="shared" si="57"/>
        <v>publishing</v>
      </c>
      <c r="R743" s="6" t="str">
        <f t="shared" si="58"/>
        <v>nonfiction</v>
      </c>
      <c r="S743" s="14">
        <f t="shared" si="60"/>
        <v>41436.648217592592</v>
      </c>
      <c r="T743" s="14">
        <f t="shared" si="59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6"/>
        <v>110.71428571428572</v>
      </c>
      <c r="Q744" s="6" t="str">
        <f t="shared" si="57"/>
        <v>publishing</v>
      </c>
      <c r="R744" s="6" t="str">
        <f t="shared" si="58"/>
        <v>nonfiction</v>
      </c>
      <c r="S744" s="14">
        <f t="shared" si="60"/>
        <v>41719.876296296294</v>
      </c>
      <c r="T744" s="14">
        <f t="shared" si="59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6"/>
        <v>148</v>
      </c>
      <c r="Q745" s="6" t="str">
        <f t="shared" si="57"/>
        <v>publishing</v>
      </c>
      <c r="R745" s="6" t="str">
        <f t="shared" si="58"/>
        <v>nonfiction</v>
      </c>
      <c r="S745" s="14">
        <f t="shared" si="60"/>
        <v>41015.875</v>
      </c>
      <c r="T745" s="14">
        <f t="shared" si="59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6"/>
        <v>102.32000000000001</v>
      </c>
      <c r="Q746" s="6" t="str">
        <f t="shared" si="57"/>
        <v>publishing</v>
      </c>
      <c r="R746" s="6" t="str">
        <f t="shared" si="58"/>
        <v>nonfiction</v>
      </c>
      <c r="S746" s="14">
        <f t="shared" si="60"/>
        <v>41256.95721064815</v>
      </c>
      <c r="T746" s="14">
        <f t="shared" si="59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6"/>
        <v>179.09909909909908</v>
      </c>
      <c r="Q747" s="6" t="str">
        <f t="shared" si="57"/>
        <v>publishing</v>
      </c>
      <c r="R747" s="6" t="str">
        <f t="shared" si="58"/>
        <v>nonfiction</v>
      </c>
      <c r="S747" s="14">
        <f t="shared" si="60"/>
        <v>41397.572280092594</v>
      </c>
      <c r="T747" s="14">
        <f t="shared" si="59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6"/>
        <v>111.08135252761969</v>
      </c>
      <c r="Q748" s="6" t="str">
        <f t="shared" si="57"/>
        <v>publishing</v>
      </c>
      <c r="R748" s="6" t="str">
        <f t="shared" si="58"/>
        <v>nonfiction</v>
      </c>
      <c r="S748" s="14">
        <f t="shared" si="60"/>
        <v>41175.165972222225</v>
      </c>
      <c r="T748" s="14">
        <f t="shared" si="59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6"/>
        <v>100.04285714285714</v>
      </c>
      <c r="Q749" s="6" t="str">
        <f t="shared" si="57"/>
        <v>publishing</v>
      </c>
      <c r="R749" s="6" t="str">
        <f t="shared" si="58"/>
        <v>nonfiction</v>
      </c>
      <c r="S749" s="14">
        <f t="shared" si="60"/>
        <v>42019.454166666663</v>
      </c>
      <c r="T749" s="14">
        <f t="shared" si="59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6"/>
        <v>100.25</v>
      </c>
      <c r="Q750" s="6" t="str">
        <f t="shared" si="57"/>
        <v>publishing</v>
      </c>
      <c r="R750" s="6" t="str">
        <f t="shared" si="58"/>
        <v>nonfiction</v>
      </c>
      <c r="S750" s="14">
        <f t="shared" si="60"/>
        <v>41861.846828703703</v>
      </c>
      <c r="T750" s="14">
        <f t="shared" si="59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6"/>
        <v>105.56</v>
      </c>
      <c r="Q751" s="6" t="str">
        <f t="shared" si="57"/>
        <v>publishing</v>
      </c>
      <c r="R751" s="6" t="str">
        <f t="shared" si="58"/>
        <v>nonfiction</v>
      </c>
      <c r="S751" s="14">
        <f t="shared" si="60"/>
        <v>42763.94131944445</v>
      </c>
      <c r="T751" s="14">
        <f t="shared" si="59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6"/>
        <v>102.58775877587757</v>
      </c>
      <c r="Q752" s="6" t="str">
        <f t="shared" si="57"/>
        <v>publishing</v>
      </c>
      <c r="R752" s="6" t="str">
        <f t="shared" si="58"/>
        <v>nonfiction</v>
      </c>
      <c r="S752" s="14">
        <f t="shared" si="60"/>
        <v>41329.878148148149</v>
      </c>
      <c r="T752" s="14">
        <f t="shared" si="59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6"/>
        <v>118.5</v>
      </c>
      <c r="Q753" s="6" t="str">
        <f t="shared" si="57"/>
        <v>publishing</v>
      </c>
      <c r="R753" s="6" t="str">
        <f t="shared" si="58"/>
        <v>nonfiction</v>
      </c>
      <c r="S753" s="14">
        <f t="shared" si="60"/>
        <v>40759.630497685182</v>
      </c>
      <c r="T753" s="14">
        <f t="shared" si="59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6"/>
        <v>111.7</v>
      </c>
      <c r="Q754" s="6" t="str">
        <f t="shared" si="57"/>
        <v>publishing</v>
      </c>
      <c r="R754" s="6" t="str">
        <f t="shared" si="58"/>
        <v>nonfiction</v>
      </c>
      <c r="S754" s="14">
        <f t="shared" si="60"/>
        <v>42659.458333333328</v>
      </c>
      <c r="T754" s="14">
        <f t="shared" si="59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6"/>
        <v>128</v>
      </c>
      <c r="Q755" s="6" t="str">
        <f t="shared" si="57"/>
        <v>publishing</v>
      </c>
      <c r="R755" s="6" t="str">
        <f t="shared" si="58"/>
        <v>nonfiction</v>
      </c>
      <c r="S755" s="14">
        <f t="shared" si="60"/>
        <v>42049.590173611112</v>
      </c>
      <c r="T755" s="14">
        <f t="shared" si="59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6"/>
        <v>103.75000000000001</v>
      </c>
      <c r="Q756" s="6" t="str">
        <f t="shared" si="57"/>
        <v>publishing</v>
      </c>
      <c r="R756" s="6" t="str">
        <f t="shared" si="58"/>
        <v>nonfiction</v>
      </c>
      <c r="S756" s="14">
        <f t="shared" si="60"/>
        <v>41279.749085648145</v>
      </c>
      <c r="T756" s="14">
        <f t="shared" si="59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6"/>
        <v>101.9076</v>
      </c>
      <c r="Q757" s="6" t="str">
        <f t="shared" si="57"/>
        <v>publishing</v>
      </c>
      <c r="R757" s="6" t="str">
        <f t="shared" si="58"/>
        <v>nonfiction</v>
      </c>
      <c r="S757" s="14">
        <f t="shared" si="60"/>
        <v>41414.02847222222</v>
      </c>
      <c r="T757" s="14">
        <f t="shared" si="59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6"/>
        <v>117.71428571428571</v>
      </c>
      <c r="Q758" s="6" t="str">
        <f t="shared" si="57"/>
        <v>publishing</v>
      </c>
      <c r="R758" s="6" t="str">
        <f t="shared" si="58"/>
        <v>nonfiction</v>
      </c>
      <c r="S758" s="14">
        <f t="shared" si="60"/>
        <v>40651.725219907406</v>
      </c>
      <c r="T758" s="14">
        <f t="shared" si="59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6"/>
        <v>238</v>
      </c>
      <c r="Q759" s="6" t="str">
        <f t="shared" si="57"/>
        <v>publishing</v>
      </c>
      <c r="R759" s="6" t="str">
        <f t="shared" si="58"/>
        <v>nonfiction</v>
      </c>
      <c r="S759" s="14">
        <f t="shared" si="60"/>
        <v>41249.054560185185</v>
      </c>
      <c r="T759" s="14">
        <f t="shared" si="59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6"/>
        <v>102</v>
      </c>
      <c r="Q760" s="6" t="str">
        <f t="shared" si="57"/>
        <v>publishing</v>
      </c>
      <c r="R760" s="6" t="str">
        <f t="shared" si="58"/>
        <v>nonfiction</v>
      </c>
      <c r="S760" s="14">
        <f t="shared" si="60"/>
        <v>40459.836435185185</v>
      </c>
      <c r="T760" s="14">
        <f t="shared" si="59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6"/>
        <v>101.92000000000002</v>
      </c>
      <c r="Q761" s="6" t="str">
        <f t="shared" si="57"/>
        <v>publishing</v>
      </c>
      <c r="R761" s="6" t="str">
        <f t="shared" si="58"/>
        <v>nonfiction</v>
      </c>
      <c r="S761" s="14">
        <f t="shared" si="60"/>
        <v>41829.330312500002</v>
      </c>
      <c r="T761" s="14">
        <f t="shared" si="59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6"/>
        <v>0</v>
      </c>
      <c r="Q762" s="6" t="str">
        <f t="shared" si="57"/>
        <v>publishing</v>
      </c>
      <c r="R762" s="6" t="str">
        <f t="shared" si="58"/>
        <v>fiction</v>
      </c>
      <c r="S762" s="14">
        <f t="shared" si="60"/>
        <v>42700.805706018517</v>
      </c>
      <c r="T762" s="14">
        <f t="shared" si="59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6"/>
        <v>4.7</v>
      </c>
      <c r="Q763" s="6" t="str">
        <f t="shared" si="57"/>
        <v>publishing</v>
      </c>
      <c r="R763" s="6" t="str">
        <f t="shared" si="58"/>
        <v>fiction</v>
      </c>
      <c r="S763" s="14">
        <f t="shared" si="60"/>
        <v>41672.751458333332</v>
      </c>
      <c r="T763" s="14">
        <f t="shared" si="59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6"/>
        <v>0</v>
      </c>
      <c r="Q764" s="6" t="str">
        <f t="shared" si="57"/>
        <v>publishing</v>
      </c>
      <c r="R764" s="6" t="str">
        <f t="shared" si="58"/>
        <v>fiction</v>
      </c>
      <c r="S764" s="14">
        <f t="shared" si="60"/>
        <v>42708.25</v>
      </c>
      <c r="T764" s="14">
        <f t="shared" si="59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6"/>
        <v>0.11655011655011654</v>
      </c>
      <c r="Q765" s="6" t="str">
        <f t="shared" si="57"/>
        <v>publishing</v>
      </c>
      <c r="R765" s="6" t="str">
        <f t="shared" si="58"/>
        <v>fiction</v>
      </c>
      <c r="S765" s="14">
        <f t="shared" si="60"/>
        <v>41501.446851851848</v>
      </c>
      <c r="T765" s="14">
        <f t="shared" si="59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6"/>
        <v>0</v>
      </c>
      <c r="Q766" s="6" t="str">
        <f t="shared" si="57"/>
        <v>publishing</v>
      </c>
      <c r="R766" s="6" t="str">
        <f t="shared" si="58"/>
        <v>fiction</v>
      </c>
      <c r="S766" s="14">
        <f t="shared" si="60"/>
        <v>42257.173159722224</v>
      </c>
      <c r="T766" s="14">
        <f t="shared" si="59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6"/>
        <v>36.014285714285712</v>
      </c>
      <c r="Q767" s="6" t="str">
        <f t="shared" si="57"/>
        <v>publishing</v>
      </c>
      <c r="R767" s="6" t="str">
        <f t="shared" si="58"/>
        <v>fiction</v>
      </c>
      <c r="S767" s="14">
        <f t="shared" si="60"/>
        <v>41931.542638888888</v>
      </c>
      <c r="T767" s="14">
        <f t="shared" si="59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6"/>
        <v>0</v>
      </c>
      <c r="Q768" s="6" t="str">
        <f t="shared" si="57"/>
        <v>publishing</v>
      </c>
      <c r="R768" s="6" t="str">
        <f t="shared" si="58"/>
        <v>fiction</v>
      </c>
      <c r="S768" s="14">
        <f t="shared" si="60"/>
        <v>42051.783368055556</v>
      </c>
      <c r="T768" s="14">
        <f t="shared" si="59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6"/>
        <v>3.54</v>
      </c>
      <c r="Q769" s="6" t="str">
        <f t="shared" si="57"/>
        <v>publishing</v>
      </c>
      <c r="R769" s="6" t="str">
        <f t="shared" si="58"/>
        <v>fiction</v>
      </c>
      <c r="S769" s="14">
        <f t="shared" si="60"/>
        <v>42145.143634259264</v>
      </c>
      <c r="T769" s="14">
        <f t="shared" si="59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6"/>
        <v>0</v>
      </c>
      <c r="Q770" s="6" t="str">
        <f t="shared" si="57"/>
        <v>publishing</v>
      </c>
      <c r="R770" s="6" t="str">
        <f t="shared" si="58"/>
        <v>fiction</v>
      </c>
      <c r="S770" s="14">
        <f t="shared" si="60"/>
        <v>41624.207060185188</v>
      </c>
      <c r="T770" s="14">
        <f t="shared" si="59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1">(E771/D771)*100</f>
        <v>41.4</v>
      </c>
      <c r="Q771" s="6" t="str">
        <f t="shared" ref="Q771:Q834" si="62">LEFT(N771,FIND("/",N771)-1)</f>
        <v>publishing</v>
      </c>
      <c r="R771" s="6" t="str">
        <f t="shared" ref="R771:R834" si="63">RIGHT(N771,LEN(N771)-FIND("/",N771))</f>
        <v>fiction</v>
      </c>
      <c r="S771" s="14">
        <f t="shared" si="60"/>
        <v>41634.996458333335</v>
      </c>
      <c r="T771" s="14">
        <f t="shared" ref="T771:T834" si="64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1"/>
        <v>0</v>
      </c>
      <c r="Q772" s="6" t="str">
        <f t="shared" si="62"/>
        <v>publishing</v>
      </c>
      <c r="R772" s="6" t="str">
        <f t="shared" si="63"/>
        <v>fiction</v>
      </c>
      <c r="S772" s="14">
        <f t="shared" si="60"/>
        <v>41329.999641203707</v>
      </c>
      <c r="T772" s="14">
        <f t="shared" si="64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1"/>
        <v>2.6315789473684209E-2</v>
      </c>
      <c r="Q773" s="6" t="str">
        <f t="shared" si="62"/>
        <v>publishing</v>
      </c>
      <c r="R773" s="6" t="str">
        <f t="shared" si="63"/>
        <v>fiction</v>
      </c>
      <c r="S773" s="14">
        <f t="shared" si="60"/>
        <v>42399.824097222227</v>
      </c>
      <c r="T773" s="14">
        <f t="shared" si="64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1"/>
        <v>3.3333333333333335</v>
      </c>
      <c r="Q774" s="6" t="str">
        <f t="shared" si="62"/>
        <v>publishing</v>
      </c>
      <c r="R774" s="6" t="str">
        <f t="shared" si="63"/>
        <v>fiction</v>
      </c>
      <c r="S774" s="14">
        <f t="shared" si="60"/>
        <v>40118.165972222225</v>
      </c>
      <c r="T774" s="14">
        <f t="shared" si="64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1"/>
        <v>0.85129023676509719</v>
      </c>
      <c r="Q775" s="6" t="str">
        <f t="shared" si="62"/>
        <v>publishing</v>
      </c>
      <c r="R775" s="6" t="str">
        <f t="shared" si="63"/>
        <v>fiction</v>
      </c>
      <c r="S775" s="14">
        <f t="shared" si="60"/>
        <v>42134.959027777775</v>
      </c>
      <c r="T775" s="14">
        <f t="shared" si="64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1"/>
        <v>70.199999999999989</v>
      </c>
      <c r="Q776" s="6" t="str">
        <f t="shared" si="62"/>
        <v>publishing</v>
      </c>
      <c r="R776" s="6" t="str">
        <f t="shared" si="63"/>
        <v>fiction</v>
      </c>
      <c r="S776" s="14">
        <f t="shared" si="60"/>
        <v>41693.780300925922</v>
      </c>
      <c r="T776" s="14">
        <f t="shared" si="64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1"/>
        <v>1.7000000000000002</v>
      </c>
      <c r="Q777" s="6" t="str">
        <f t="shared" si="62"/>
        <v>publishing</v>
      </c>
      <c r="R777" s="6" t="str">
        <f t="shared" si="63"/>
        <v>fiction</v>
      </c>
      <c r="S777" s="14">
        <f t="shared" si="60"/>
        <v>40893.060127314813</v>
      </c>
      <c r="T777" s="14">
        <f t="shared" si="64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1"/>
        <v>51.4</v>
      </c>
      <c r="Q778" s="6" t="str">
        <f t="shared" si="62"/>
        <v>publishing</v>
      </c>
      <c r="R778" s="6" t="str">
        <f t="shared" si="63"/>
        <v>fiction</v>
      </c>
      <c r="S778" s="14">
        <f t="shared" si="60"/>
        <v>42288.208333333328</v>
      </c>
      <c r="T778" s="14">
        <f t="shared" si="64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1"/>
        <v>0.70000000000000007</v>
      </c>
      <c r="Q779" s="6" t="str">
        <f t="shared" si="62"/>
        <v>publishing</v>
      </c>
      <c r="R779" s="6" t="str">
        <f t="shared" si="63"/>
        <v>fiction</v>
      </c>
      <c r="S779" s="14">
        <f t="shared" si="60"/>
        <v>41486.981215277774</v>
      </c>
      <c r="T779" s="14">
        <f t="shared" si="64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1"/>
        <v>0.4</v>
      </c>
      <c r="Q780" s="6" t="str">
        <f t="shared" si="62"/>
        <v>publishing</v>
      </c>
      <c r="R780" s="6" t="str">
        <f t="shared" si="63"/>
        <v>fiction</v>
      </c>
      <c r="S780" s="14">
        <f t="shared" si="60"/>
        <v>41759.702314814815</v>
      </c>
      <c r="T780" s="14">
        <f t="shared" si="64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1"/>
        <v>2.666666666666667</v>
      </c>
      <c r="Q781" s="6" t="str">
        <f t="shared" si="62"/>
        <v>publishing</v>
      </c>
      <c r="R781" s="6" t="str">
        <f t="shared" si="63"/>
        <v>fiction</v>
      </c>
      <c r="S781" s="14">
        <f t="shared" si="60"/>
        <v>40466.166666666664</v>
      </c>
      <c r="T781" s="14">
        <f t="shared" si="64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1"/>
        <v>104</v>
      </c>
      <c r="Q782" s="6" t="str">
        <f t="shared" si="62"/>
        <v>music</v>
      </c>
      <c r="R782" s="6" t="str">
        <f t="shared" si="63"/>
        <v>rock</v>
      </c>
      <c r="S782" s="14">
        <f t="shared" si="60"/>
        <v>40666.673900462964</v>
      </c>
      <c r="T782" s="14">
        <f t="shared" si="64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1"/>
        <v>133.15375</v>
      </c>
      <c r="Q783" s="6" t="str">
        <f t="shared" si="62"/>
        <v>music</v>
      </c>
      <c r="R783" s="6" t="str">
        <f t="shared" si="63"/>
        <v>rock</v>
      </c>
      <c r="S783" s="14">
        <f t="shared" si="60"/>
        <v>41433.000856481485</v>
      </c>
      <c r="T783" s="14">
        <f t="shared" si="64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1"/>
        <v>100</v>
      </c>
      <c r="Q784" s="6" t="str">
        <f t="shared" si="62"/>
        <v>music</v>
      </c>
      <c r="R784" s="6" t="str">
        <f t="shared" si="63"/>
        <v>rock</v>
      </c>
      <c r="S784" s="14">
        <f t="shared" si="60"/>
        <v>41146.758125</v>
      </c>
      <c r="T784" s="14">
        <f t="shared" si="64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1"/>
        <v>148.13333333333333</v>
      </c>
      <c r="Q785" s="6" t="str">
        <f t="shared" si="62"/>
        <v>music</v>
      </c>
      <c r="R785" s="6" t="str">
        <f t="shared" si="63"/>
        <v>rock</v>
      </c>
      <c r="S785" s="14">
        <f t="shared" si="60"/>
        <v>41026.916666666664</v>
      </c>
      <c r="T785" s="14">
        <f t="shared" si="64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1"/>
        <v>102.49999999999999</v>
      </c>
      <c r="Q786" s="6" t="str">
        <f t="shared" si="62"/>
        <v>music</v>
      </c>
      <c r="R786" s="6" t="str">
        <f t="shared" si="63"/>
        <v>rock</v>
      </c>
      <c r="S786" s="14">
        <f t="shared" si="60"/>
        <v>41715.107858796298</v>
      </c>
      <c r="T786" s="14">
        <f t="shared" si="64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1"/>
        <v>180.62799999999999</v>
      </c>
      <c r="Q787" s="6" t="str">
        <f t="shared" si="62"/>
        <v>music</v>
      </c>
      <c r="R787" s="6" t="str">
        <f t="shared" si="63"/>
        <v>rock</v>
      </c>
      <c r="S787" s="14">
        <f t="shared" si="60"/>
        <v>41333.593923611108</v>
      </c>
      <c r="T787" s="14">
        <f t="shared" si="64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1"/>
        <v>142.79999999999998</v>
      </c>
      <c r="Q788" s="6" t="str">
        <f t="shared" si="62"/>
        <v>music</v>
      </c>
      <c r="R788" s="6" t="str">
        <f t="shared" si="63"/>
        <v>rock</v>
      </c>
      <c r="S788" s="14">
        <f t="shared" si="60"/>
        <v>41040.657638888886</v>
      </c>
      <c r="T788" s="14">
        <f t="shared" si="64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1"/>
        <v>114.16666666666666</v>
      </c>
      <c r="Q789" s="6" t="str">
        <f t="shared" si="62"/>
        <v>music</v>
      </c>
      <c r="R789" s="6" t="str">
        <f t="shared" si="63"/>
        <v>rock</v>
      </c>
      <c r="S789" s="14">
        <f t="shared" si="60"/>
        <v>41579.627615740741</v>
      </c>
      <c r="T789" s="14">
        <f t="shared" si="64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1"/>
        <v>203.505</v>
      </c>
      <c r="Q790" s="6" t="str">
        <f t="shared" si="62"/>
        <v>music</v>
      </c>
      <c r="R790" s="6" t="str">
        <f t="shared" si="63"/>
        <v>rock</v>
      </c>
      <c r="S790" s="14">
        <f t="shared" si="60"/>
        <v>41097.165972222225</v>
      </c>
      <c r="T790" s="14">
        <f t="shared" si="64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1"/>
        <v>109.41176470588236</v>
      </c>
      <c r="Q791" s="6" t="str">
        <f t="shared" si="62"/>
        <v>music</v>
      </c>
      <c r="R791" s="6" t="str">
        <f t="shared" si="63"/>
        <v>rock</v>
      </c>
      <c r="S791" s="14">
        <f t="shared" si="60"/>
        <v>41295.332638888889</v>
      </c>
      <c r="T791" s="14">
        <f t="shared" si="64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1"/>
        <v>144.37459999999999</v>
      </c>
      <c r="Q792" s="6" t="str">
        <f t="shared" si="62"/>
        <v>music</v>
      </c>
      <c r="R792" s="6" t="str">
        <f t="shared" si="63"/>
        <v>rock</v>
      </c>
      <c r="S792" s="14">
        <f t="shared" si="60"/>
        <v>41306.047905092593</v>
      </c>
      <c r="T792" s="14">
        <f t="shared" si="64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1"/>
        <v>103.86666666666666</v>
      </c>
      <c r="Q793" s="6" t="str">
        <f t="shared" si="62"/>
        <v>music</v>
      </c>
      <c r="R793" s="6" t="str">
        <f t="shared" si="63"/>
        <v>rock</v>
      </c>
      <c r="S793" s="14">
        <f t="shared" si="60"/>
        <v>41591.249305555553</v>
      </c>
      <c r="T793" s="14">
        <f t="shared" si="64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1"/>
        <v>100.44440000000002</v>
      </c>
      <c r="Q794" s="6" t="str">
        <f t="shared" si="62"/>
        <v>music</v>
      </c>
      <c r="R794" s="6" t="str">
        <f t="shared" si="63"/>
        <v>rock</v>
      </c>
      <c r="S794" s="14">
        <f t="shared" si="60"/>
        <v>41585.915312500001</v>
      </c>
      <c r="T794" s="14">
        <f t="shared" si="64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1"/>
        <v>102.77927272727271</v>
      </c>
      <c r="Q795" s="6" t="str">
        <f t="shared" si="62"/>
        <v>music</v>
      </c>
      <c r="R795" s="6" t="str">
        <f t="shared" si="63"/>
        <v>rock</v>
      </c>
      <c r="S795" s="14">
        <f t="shared" si="60"/>
        <v>41458.207638888889</v>
      </c>
      <c r="T795" s="14">
        <f t="shared" si="64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1"/>
        <v>105.31250000000001</v>
      </c>
      <c r="Q796" s="6" t="str">
        <f t="shared" si="62"/>
        <v>music</v>
      </c>
      <c r="R796" s="6" t="str">
        <f t="shared" si="63"/>
        <v>rock</v>
      </c>
      <c r="S796" s="14">
        <f t="shared" si="60"/>
        <v>40791.712500000001</v>
      </c>
      <c r="T796" s="14">
        <f t="shared" si="64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1"/>
        <v>111.78571428571429</v>
      </c>
      <c r="Q797" s="6" t="str">
        <f t="shared" si="62"/>
        <v>music</v>
      </c>
      <c r="R797" s="6" t="str">
        <f t="shared" si="63"/>
        <v>rock</v>
      </c>
      <c r="S797" s="14">
        <f t="shared" si="60"/>
        <v>41006.207638888889</v>
      </c>
      <c r="T797" s="14">
        <f t="shared" si="64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1"/>
        <v>101.35000000000001</v>
      </c>
      <c r="Q798" s="6" t="str">
        <f t="shared" si="62"/>
        <v>music</v>
      </c>
      <c r="R798" s="6" t="str">
        <f t="shared" si="63"/>
        <v>rock</v>
      </c>
      <c r="S798" s="14">
        <f t="shared" si="60"/>
        <v>41532.881944444445</v>
      </c>
      <c r="T798" s="14">
        <f t="shared" si="64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1"/>
        <v>107.53333333333333</v>
      </c>
      <c r="Q799" s="6" t="str">
        <f t="shared" si="62"/>
        <v>music</v>
      </c>
      <c r="R799" s="6" t="str">
        <f t="shared" si="63"/>
        <v>rock</v>
      </c>
      <c r="S799" s="14">
        <f t="shared" si="60"/>
        <v>41028.166666666664</v>
      </c>
      <c r="T799" s="14">
        <f t="shared" si="64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1"/>
        <v>114.88571428571429</v>
      </c>
      <c r="Q800" s="6" t="str">
        <f t="shared" si="62"/>
        <v>music</v>
      </c>
      <c r="R800" s="6" t="str">
        <f t="shared" si="63"/>
        <v>rock</v>
      </c>
      <c r="S800" s="14">
        <f t="shared" si="60"/>
        <v>41912.590127314819</v>
      </c>
      <c r="T800" s="14">
        <f t="shared" si="64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1"/>
        <v>100.02</v>
      </c>
      <c r="Q801" s="6" t="str">
        <f t="shared" si="62"/>
        <v>music</v>
      </c>
      <c r="R801" s="6" t="str">
        <f t="shared" si="63"/>
        <v>rock</v>
      </c>
      <c r="S801" s="14">
        <f t="shared" si="60"/>
        <v>41026.667199074072</v>
      </c>
      <c r="T801" s="14">
        <f t="shared" si="64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1"/>
        <v>152.13333333333335</v>
      </c>
      <c r="Q802" s="6" t="str">
        <f t="shared" si="62"/>
        <v>music</v>
      </c>
      <c r="R802" s="6" t="str">
        <f t="shared" si="63"/>
        <v>rock</v>
      </c>
      <c r="S802" s="14">
        <f t="shared" si="60"/>
        <v>41893.433495370373</v>
      </c>
      <c r="T802" s="14">
        <f t="shared" si="64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1"/>
        <v>111.52149999999999</v>
      </c>
      <c r="Q803" s="6" t="str">
        <f t="shared" si="62"/>
        <v>music</v>
      </c>
      <c r="R803" s="6" t="str">
        <f t="shared" si="63"/>
        <v>rock</v>
      </c>
      <c r="S803" s="14">
        <f t="shared" ref="S803:S866" si="65">(((I803/60)/60)/24)+DATE(1970,1,1)</f>
        <v>40725.795370370368</v>
      </c>
      <c r="T803" s="14">
        <f t="shared" si="64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1"/>
        <v>101.33333333333334</v>
      </c>
      <c r="Q804" s="6" t="str">
        <f t="shared" si="62"/>
        <v>music</v>
      </c>
      <c r="R804" s="6" t="str">
        <f t="shared" si="63"/>
        <v>rock</v>
      </c>
      <c r="S804" s="14">
        <f t="shared" si="65"/>
        <v>41169.170138888891</v>
      </c>
      <c r="T804" s="14">
        <f t="shared" si="64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1"/>
        <v>123.2608695652174</v>
      </c>
      <c r="Q805" s="6" t="str">
        <f t="shared" si="62"/>
        <v>music</v>
      </c>
      <c r="R805" s="6" t="str">
        <f t="shared" si="63"/>
        <v>rock</v>
      </c>
      <c r="S805" s="14">
        <f t="shared" si="65"/>
        <v>40692.041666666664</v>
      </c>
      <c r="T805" s="14">
        <f t="shared" si="64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1"/>
        <v>100</v>
      </c>
      <c r="Q806" s="6" t="str">
        <f t="shared" si="62"/>
        <v>music</v>
      </c>
      <c r="R806" s="6" t="str">
        <f t="shared" si="63"/>
        <v>rock</v>
      </c>
      <c r="S806" s="14">
        <f t="shared" si="65"/>
        <v>40747.165972222225</v>
      </c>
      <c r="T806" s="14">
        <f t="shared" si="64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1"/>
        <v>105</v>
      </c>
      <c r="Q807" s="6" t="str">
        <f t="shared" si="62"/>
        <v>music</v>
      </c>
      <c r="R807" s="6" t="str">
        <f t="shared" si="63"/>
        <v>rock</v>
      </c>
      <c r="S807" s="14">
        <f t="shared" si="65"/>
        <v>40740.958333333336</v>
      </c>
      <c r="T807" s="14">
        <f t="shared" si="64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1"/>
        <v>104.4375</v>
      </c>
      <c r="Q808" s="6" t="str">
        <f t="shared" si="62"/>
        <v>music</v>
      </c>
      <c r="R808" s="6" t="str">
        <f t="shared" si="63"/>
        <v>rock</v>
      </c>
      <c r="S808" s="14">
        <f t="shared" si="65"/>
        <v>40793.691423611112</v>
      </c>
      <c r="T808" s="14">
        <f t="shared" si="64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1"/>
        <v>105.125</v>
      </c>
      <c r="Q809" s="6" t="str">
        <f t="shared" si="62"/>
        <v>music</v>
      </c>
      <c r="R809" s="6" t="str">
        <f t="shared" si="63"/>
        <v>rock</v>
      </c>
      <c r="S809" s="14">
        <f t="shared" si="65"/>
        <v>42795.083333333328</v>
      </c>
      <c r="T809" s="14">
        <f t="shared" si="64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1"/>
        <v>100</v>
      </c>
      <c r="Q810" s="6" t="str">
        <f t="shared" si="62"/>
        <v>music</v>
      </c>
      <c r="R810" s="6" t="str">
        <f t="shared" si="63"/>
        <v>rock</v>
      </c>
      <c r="S810" s="14">
        <f t="shared" si="65"/>
        <v>41995.207638888889</v>
      </c>
      <c r="T810" s="14">
        <f t="shared" si="64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1"/>
        <v>103.77499999999999</v>
      </c>
      <c r="Q811" s="6" t="str">
        <f t="shared" si="62"/>
        <v>music</v>
      </c>
      <c r="R811" s="6" t="str">
        <f t="shared" si="63"/>
        <v>rock</v>
      </c>
      <c r="S811" s="14">
        <f t="shared" si="65"/>
        <v>41658.833680555559</v>
      </c>
      <c r="T811" s="14">
        <f t="shared" si="64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1"/>
        <v>105</v>
      </c>
      <c r="Q812" s="6" t="str">
        <f t="shared" si="62"/>
        <v>music</v>
      </c>
      <c r="R812" s="6" t="str">
        <f t="shared" si="63"/>
        <v>rock</v>
      </c>
      <c r="S812" s="14">
        <f t="shared" si="65"/>
        <v>41153.056273148148</v>
      </c>
      <c r="T812" s="14">
        <f t="shared" si="64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1"/>
        <v>104</v>
      </c>
      <c r="Q813" s="6" t="str">
        <f t="shared" si="62"/>
        <v>music</v>
      </c>
      <c r="R813" s="6" t="str">
        <f t="shared" si="63"/>
        <v>rock</v>
      </c>
      <c r="S813" s="14">
        <f t="shared" si="65"/>
        <v>41465.702777777777</v>
      </c>
      <c r="T813" s="14">
        <f t="shared" si="64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1"/>
        <v>151.83333333333334</v>
      </c>
      <c r="Q814" s="6" t="str">
        <f t="shared" si="62"/>
        <v>music</v>
      </c>
      <c r="R814" s="6" t="str">
        <f t="shared" si="63"/>
        <v>rock</v>
      </c>
      <c r="S814" s="14">
        <f t="shared" si="65"/>
        <v>41334.581944444442</v>
      </c>
      <c r="T814" s="14">
        <f t="shared" si="64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1"/>
        <v>159.99600000000001</v>
      </c>
      <c r="Q815" s="6" t="str">
        <f t="shared" si="62"/>
        <v>music</v>
      </c>
      <c r="R815" s="6" t="str">
        <f t="shared" si="63"/>
        <v>rock</v>
      </c>
      <c r="S815" s="14">
        <f t="shared" si="65"/>
        <v>41110.960243055553</v>
      </c>
      <c r="T815" s="14">
        <f t="shared" si="64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1"/>
        <v>127.3</v>
      </c>
      <c r="Q816" s="6" t="str">
        <f t="shared" si="62"/>
        <v>music</v>
      </c>
      <c r="R816" s="6" t="str">
        <f t="shared" si="63"/>
        <v>rock</v>
      </c>
      <c r="S816" s="14">
        <f t="shared" si="65"/>
        <v>40694.75277777778</v>
      </c>
      <c r="T816" s="14">
        <f t="shared" si="64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1"/>
        <v>107</v>
      </c>
      <c r="Q817" s="6" t="str">
        <f t="shared" si="62"/>
        <v>music</v>
      </c>
      <c r="R817" s="6" t="str">
        <f t="shared" si="63"/>
        <v>rock</v>
      </c>
      <c r="S817" s="14">
        <f t="shared" si="65"/>
        <v>41944.917858796296</v>
      </c>
      <c r="T817" s="14">
        <f t="shared" si="64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1"/>
        <v>115.12214285714286</v>
      </c>
      <c r="Q818" s="6" t="str">
        <f t="shared" si="62"/>
        <v>music</v>
      </c>
      <c r="R818" s="6" t="str">
        <f t="shared" si="63"/>
        <v>rock</v>
      </c>
      <c r="S818" s="14">
        <f t="shared" si="65"/>
        <v>41373.270833333336</v>
      </c>
      <c r="T818" s="14">
        <f t="shared" si="64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1"/>
        <v>137.11066666666665</v>
      </c>
      <c r="Q819" s="6" t="str">
        <f t="shared" si="62"/>
        <v>music</v>
      </c>
      <c r="R819" s="6" t="str">
        <f t="shared" si="63"/>
        <v>rock</v>
      </c>
      <c r="S819" s="14">
        <f t="shared" si="65"/>
        <v>40979.207638888889</v>
      </c>
      <c r="T819" s="14">
        <f t="shared" si="64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1"/>
        <v>155.71428571428572</v>
      </c>
      <c r="Q820" s="6" t="str">
        <f t="shared" si="62"/>
        <v>music</v>
      </c>
      <c r="R820" s="6" t="str">
        <f t="shared" si="63"/>
        <v>rock</v>
      </c>
      <c r="S820" s="14">
        <f t="shared" si="65"/>
        <v>41128.709027777775</v>
      </c>
      <c r="T820" s="14">
        <f t="shared" si="64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1"/>
        <v>108.74999999999999</v>
      </c>
      <c r="Q821" s="6" t="str">
        <f t="shared" si="62"/>
        <v>music</v>
      </c>
      <c r="R821" s="6" t="str">
        <f t="shared" si="63"/>
        <v>rock</v>
      </c>
      <c r="S821" s="14">
        <f t="shared" si="65"/>
        <v>41629.197222222225</v>
      </c>
      <c r="T821" s="14">
        <f t="shared" si="64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1"/>
        <v>134.05000000000001</v>
      </c>
      <c r="Q822" s="6" t="str">
        <f t="shared" si="62"/>
        <v>music</v>
      </c>
      <c r="R822" s="6" t="str">
        <f t="shared" si="63"/>
        <v>rock</v>
      </c>
      <c r="S822" s="14">
        <f t="shared" si="65"/>
        <v>41799.208333333336</v>
      </c>
      <c r="T822" s="14">
        <f t="shared" si="64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1"/>
        <v>100</v>
      </c>
      <c r="Q823" s="6" t="str">
        <f t="shared" si="62"/>
        <v>music</v>
      </c>
      <c r="R823" s="6" t="str">
        <f t="shared" si="63"/>
        <v>rock</v>
      </c>
      <c r="S823" s="14">
        <f t="shared" si="65"/>
        <v>42128.167361111111</v>
      </c>
      <c r="T823" s="14">
        <f t="shared" si="64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1"/>
        <v>119.16666666666667</v>
      </c>
      <c r="Q824" s="6" t="str">
        <f t="shared" si="62"/>
        <v>music</v>
      </c>
      <c r="R824" s="6" t="str">
        <f t="shared" si="63"/>
        <v>rock</v>
      </c>
      <c r="S824" s="14">
        <f t="shared" si="65"/>
        <v>41187.947337962964</v>
      </c>
      <c r="T824" s="14">
        <f t="shared" si="64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1"/>
        <v>179.5</v>
      </c>
      <c r="Q825" s="6" t="str">
        <f t="shared" si="62"/>
        <v>music</v>
      </c>
      <c r="R825" s="6" t="str">
        <f t="shared" si="63"/>
        <v>rock</v>
      </c>
      <c r="S825" s="14">
        <f t="shared" si="65"/>
        <v>42085.931157407409</v>
      </c>
      <c r="T825" s="14">
        <f t="shared" si="64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1"/>
        <v>134.38124999999999</v>
      </c>
      <c r="Q826" s="6" t="str">
        <f t="shared" si="62"/>
        <v>music</v>
      </c>
      <c r="R826" s="6" t="str">
        <f t="shared" si="63"/>
        <v>rock</v>
      </c>
      <c r="S826" s="14">
        <f t="shared" si="65"/>
        <v>40286.290972222225</v>
      </c>
      <c r="T826" s="14">
        <f t="shared" si="64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1"/>
        <v>100.43200000000002</v>
      </c>
      <c r="Q827" s="6" t="str">
        <f t="shared" si="62"/>
        <v>music</v>
      </c>
      <c r="R827" s="6" t="str">
        <f t="shared" si="63"/>
        <v>rock</v>
      </c>
      <c r="S827" s="14">
        <f t="shared" si="65"/>
        <v>41211.306527777779</v>
      </c>
      <c r="T827" s="14">
        <f t="shared" si="64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1"/>
        <v>101.45454545454547</v>
      </c>
      <c r="Q828" s="6" t="str">
        <f t="shared" si="62"/>
        <v>music</v>
      </c>
      <c r="R828" s="6" t="str">
        <f t="shared" si="63"/>
        <v>rock</v>
      </c>
      <c r="S828" s="14">
        <f t="shared" si="65"/>
        <v>40993.996874999997</v>
      </c>
      <c r="T828" s="14">
        <f t="shared" si="64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1"/>
        <v>103.33333333333334</v>
      </c>
      <c r="Q829" s="6" t="str">
        <f t="shared" si="62"/>
        <v>music</v>
      </c>
      <c r="R829" s="6" t="str">
        <f t="shared" si="63"/>
        <v>rock</v>
      </c>
      <c r="S829" s="14">
        <f t="shared" si="65"/>
        <v>40953.825694444444</v>
      </c>
      <c r="T829" s="14">
        <f t="shared" si="64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1"/>
        <v>107</v>
      </c>
      <c r="Q830" s="6" t="str">
        <f t="shared" si="62"/>
        <v>music</v>
      </c>
      <c r="R830" s="6" t="str">
        <f t="shared" si="63"/>
        <v>rock</v>
      </c>
      <c r="S830" s="14">
        <f t="shared" si="65"/>
        <v>41085.683333333334</v>
      </c>
      <c r="T830" s="14">
        <f t="shared" si="64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1"/>
        <v>104</v>
      </c>
      <c r="Q831" s="6" t="str">
        <f t="shared" si="62"/>
        <v>music</v>
      </c>
      <c r="R831" s="6" t="str">
        <f t="shared" si="63"/>
        <v>rock</v>
      </c>
      <c r="S831" s="14">
        <f t="shared" si="65"/>
        <v>42564.801388888889</v>
      </c>
      <c r="T831" s="14">
        <f t="shared" si="64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1"/>
        <v>107.83333333333334</v>
      </c>
      <c r="Q832" s="6" t="str">
        <f t="shared" si="62"/>
        <v>music</v>
      </c>
      <c r="R832" s="6" t="str">
        <f t="shared" si="63"/>
        <v>rock</v>
      </c>
      <c r="S832" s="14">
        <f t="shared" si="65"/>
        <v>41355.484085648146</v>
      </c>
      <c r="T832" s="14">
        <f t="shared" si="64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1"/>
        <v>233.33333333333334</v>
      </c>
      <c r="Q833" s="6" t="str">
        <f t="shared" si="62"/>
        <v>music</v>
      </c>
      <c r="R833" s="6" t="str">
        <f t="shared" si="63"/>
        <v>rock</v>
      </c>
      <c r="S833" s="14">
        <f t="shared" si="65"/>
        <v>41026.646921296298</v>
      </c>
      <c r="T833" s="14">
        <f t="shared" si="64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1"/>
        <v>100.60706666666665</v>
      </c>
      <c r="Q834" s="6" t="str">
        <f t="shared" si="62"/>
        <v>music</v>
      </c>
      <c r="R834" s="6" t="str">
        <f t="shared" si="63"/>
        <v>rock</v>
      </c>
      <c r="S834" s="14">
        <f t="shared" si="65"/>
        <v>40929.342361111114</v>
      </c>
      <c r="T834" s="14">
        <f t="shared" si="64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6">(E835/D835)*100</f>
        <v>101.66666666666666</v>
      </c>
      <c r="Q835" s="6" t="str">
        <f t="shared" ref="Q835:Q898" si="67">LEFT(N835,FIND("/",N835)-1)</f>
        <v>music</v>
      </c>
      <c r="R835" s="6" t="str">
        <f t="shared" ref="R835:R898" si="68">RIGHT(N835,LEN(N835)-FIND("/",N835))</f>
        <v>rock</v>
      </c>
      <c r="S835" s="14">
        <f t="shared" si="65"/>
        <v>41748.878182870372</v>
      </c>
      <c r="T835" s="14">
        <f t="shared" ref="T835:T898" si="69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6"/>
        <v>131.0181818181818</v>
      </c>
      <c r="Q836" s="6" t="str">
        <f t="shared" si="67"/>
        <v>music</v>
      </c>
      <c r="R836" s="6" t="str">
        <f t="shared" si="68"/>
        <v>rock</v>
      </c>
      <c r="S836" s="14">
        <f t="shared" si="65"/>
        <v>41456.165972222225</v>
      </c>
      <c r="T836" s="14">
        <f t="shared" si="69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6"/>
        <v>117.25000000000001</v>
      </c>
      <c r="Q837" s="6" t="str">
        <f t="shared" si="67"/>
        <v>music</v>
      </c>
      <c r="R837" s="6" t="str">
        <f t="shared" si="68"/>
        <v>rock</v>
      </c>
      <c r="S837" s="14">
        <f t="shared" si="65"/>
        <v>41048.125</v>
      </c>
      <c r="T837" s="14">
        <f t="shared" si="69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6"/>
        <v>100.93039999999999</v>
      </c>
      <c r="Q838" s="6" t="str">
        <f t="shared" si="67"/>
        <v>music</v>
      </c>
      <c r="R838" s="6" t="str">
        <f t="shared" si="68"/>
        <v>rock</v>
      </c>
      <c r="S838" s="14">
        <f t="shared" si="65"/>
        <v>41554.056921296295</v>
      </c>
      <c r="T838" s="14">
        <f t="shared" si="69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6"/>
        <v>121.8</v>
      </c>
      <c r="Q839" s="6" t="str">
        <f t="shared" si="67"/>
        <v>music</v>
      </c>
      <c r="R839" s="6" t="str">
        <f t="shared" si="68"/>
        <v>rock</v>
      </c>
      <c r="S839" s="14">
        <f t="shared" si="65"/>
        <v>41760.998402777775</v>
      </c>
      <c r="T839" s="14">
        <f t="shared" si="69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6"/>
        <v>145.4</v>
      </c>
      <c r="Q840" s="6" t="str">
        <f t="shared" si="67"/>
        <v>music</v>
      </c>
      <c r="R840" s="6" t="str">
        <f t="shared" si="68"/>
        <v>rock</v>
      </c>
      <c r="S840" s="14">
        <f t="shared" si="65"/>
        <v>40925.897974537038</v>
      </c>
      <c r="T840" s="14">
        <f t="shared" si="69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6"/>
        <v>116.61660000000001</v>
      </c>
      <c r="Q841" s="6" t="str">
        <f t="shared" si="67"/>
        <v>music</v>
      </c>
      <c r="R841" s="6" t="str">
        <f t="shared" si="68"/>
        <v>rock</v>
      </c>
      <c r="S841" s="14">
        <f t="shared" si="65"/>
        <v>41174.763379629629</v>
      </c>
      <c r="T841" s="14">
        <f t="shared" si="69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6"/>
        <v>120.4166</v>
      </c>
      <c r="Q842" s="6" t="str">
        <f t="shared" si="67"/>
        <v>music</v>
      </c>
      <c r="R842" s="6" t="str">
        <f t="shared" si="68"/>
        <v>metal</v>
      </c>
      <c r="S842" s="14">
        <f t="shared" si="65"/>
        <v>42637.226701388892</v>
      </c>
      <c r="T842" s="14">
        <f t="shared" si="69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6"/>
        <v>101.32000000000001</v>
      </c>
      <c r="Q843" s="6" t="str">
        <f t="shared" si="67"/>
        <v>music</v>
      </c>
      <c r="R843" s="6" t="str">
        <f t="shared" si="68"/>
        <v>metal</v>
      </c>
      <c r="S843" s="14">
        <f t="shared" si="65"/>
        <v>41953.88035879629</v>
      </c>
      <c r="T843" s="14">
        <f t="shared" si="69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6"/>
        <v>104.32</v>
      </c>
      <c r="Q844" s="6" t="str">
        <f t="shared" si="67"/>
        <v>music</v>
      </c>
      <c r="R844" s="6" t="str">
        <f t="shared" si="68"/>
        <v>metal</v>
      </c>
      <c r="S844" s="14">
        <f t="shared" si="65"/>
        <v>41561.165972222225</v>
      </c>
      <c r="T844" s="14">
        <f t="shared" si="69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6"/>
        <v>267.13333333333333</v>
      </c>
      <c r="Q845" s="6" t="str">
        <f t="shared" si="67"/>
        <v>music</v>
      </c>
      <c r="R845" s="6" t="str">
        <f t="shared" si="68"/>
        <v>metal</v>
      </c>
      <c r="S845" s="14">
        <f t="shared" si="65"/>
        <v>42712.333333333328</v>
      </c>
      <c r="T845" s="14">
        <f t="shared" si="69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6"/>
        <v>194.13333333333333</v>
      </c>
      <c r="Q846" s="6" t="str">
        <f t="shared" si="67"/>
        <v>music</v>
      </c>
      <c r="R846" s="6" t="str">
        <f t="shared" si="68"/>
        <v>metal</v>
      </c>
      <c r="S846" s="14">
        <f t="shared" si="65"/>
        <v>41944.207638888889</v>
      </c>
      <c r="T846" s="14">
        <f t="shared" si="69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6"/>
        <v>120.3802</v>
      </c>
      <c r="Q847" s="6" t="str">
        <f t="shared" si="67"/>
        <v>music</v>
      </c>
      <c r="R847" s="6" t="str">
        <f t="shared" si="68"/>
        <v>metal</v>
      </c>
      <c r="S847" s="14">
        <f t="shared" si="65"/>
        <v>42618.165972222225</v>
      </c>
      <c r="T847" s="14">
        <f t="shared" si="69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6"/>
        <v>122.00090909090908</v>
      </c>
      <c r="Q848" s="6" t="str">
        <f t="shared" si="67"/>
        <v>music</v>
      </c>
      <c r="R848" s="6" t="str">
        <f t="shared" si="68"/>
        <v>metal</v>
      </c>
      <c r="S848" s="14">
        <f t="shared" si="65"/>
        <v>41708.583333333336</v>
      </c>
      <c r="T848" s="14">
        <f t="shared" si="69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6"/>
        <v>100</v>
      </c>
      <c r="Q849" s="6" t="str">
        <f t="shared" si="67"/>
        <v>music</v>
      </c>
      <c r="R849" s="6" t="str">
        <f t="shared" si="68"/>
        <v>metal</v>
      </c>
      <c r="S849" s="14">
        <f t="shared" si="65"/>
        <v>42195.79833333334</v>
      </c>
      <c r="T849" s="14">
        <f t="shared" si="69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6"/>
        <v>100</v>
      </c>
      <c r="Q850" s="6" t="str">
        <f t="shared" si="67"/>
        <v>music</v>
      </c>
      <c r="R850" s="6" t="str">
        <f t="shared" si="68"/>
        <v>metal</v>
      </c>
      <c r="S850" s="14">
        <f t="shared" si="65"/>
        <v>42108.792048611111</v>
      </c>
      <c r="T850" s="14">
        <f t="shared" si="69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6"/>
        <v>119.9</v>
      </c>
      <c r="Q851" s="6" t="str">
        <f t="shared" si="67"/>
        <v>music</v>
      </c>
      <c r="R851" s="6" t="str">
        <f t="shared" si="68"/>
        <v>metal</v>
      </c>
      <c r="S851" s="14">
        <f t="shared" si="65"/>
        <v>42079.107222222221</v>
      </c>
      <c r="T851" s="14">
        <f t="shared" si="69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6"/>
        <v>155.17499999999998</v>
      </c>
      <c r="Q852" s="6" t="str">
        <f t="shared" si="67"/>
        <v>music</v>
      </c>
      <c r="R852" s="6" t="str">
        <f t="shared" si="68"/>
        <v>metal</v>
      </c>
      <c r="S852" s="14">
        <f t="shared" si="65"/>
        <v>42485.207638888889</v>
      </c>
      <c r="T852" s="14">
        <f t="shared" si="69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6"/>
        <v>130.44999999999999</v>
      </c>
      <c r="Q853" s="6" t="str">
        <f t="shared" si="67"/>
        <v>music</v>
      </c>
      <c r="R853" s="6" t="str">
        <f t="shared" si="68"/>
        <v>metal</v>
      </c>
      <c r="S853" s="14">
        <f t="shared" si="65"/>
        <v>42582.822916666672</v>
      </c>
      <c r="T853" s="14">
        <f t="shared" si="69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6"/>
        <v>104.97142857142859</v>
      </c>
      <c r="Q854" s="6" t="str">
        <f t="shared" si="67"/>
        <v>music</v>
      </c>
      <c r="R854" s="6" t="str">
        <f t="shared" si="68"/>
        <v>metal</v>
      </c>
      <c r="S854" s="14">
        <f t="shared" si="65"/>
        <v>42667.875</v>
      </c>
      <c r="T854" s="14">
        <f t="shared" si="69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6"/>
        <v>100</v>
      </c>
      <c r="Q855" s="6" t="str">
        <f t="shared" si="67"/>
        <v>music</v>
      </c>
      <c r="R855" s="6" t="str">
        <f t="shared" si="68"/>
        <v>metal</v>
      </c>
      <c r="S855" s="14">
        <f t="shared" si="65"/>
        <v>42051.832280092596</v>
      </c>
      <c r="T855" s="14">
        <f t="shared" si="69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6"/>
        <v>118.2205035971223</v>
      </c>
      <c r="Q856" s="6" t="str">
        <f t="shared" si="67"/>
        <v>music</v>
      </c>
      <c r="R856" s="6" t="str">
        <f t="shared" si="68"/>
        <v>metal</v>
      </c>
      <c r="S856" s="14">
        <f t="shared" si="65"/>
        <v>42732.212337962963</v>
      </c>
      <c r="T856" s="14">
        <f t="shared" si="69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6"/>
        <v>103.44827586206897</v>
      </c>
      <c r="Q857" s="6" t="str">
        <f t="shared" si="67"/>
        <v>music</v>
      </c>
      <c r="R857" s="6" t="str">
        <f t="shared" si="68"/>
        <v>metal</v>
      </c>
      <c r="S857" s="14">
        <f t="shared" si="65"/>
        <v>42575.125196759262</v>
      </c>
      <c r="T857" s="14">
        <f t="shared" si="69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6"/>
        <v>218.00000000000003</v>
      </c>
      <c r="Q858" s="6" t="str">
        <f t="shared" si="67"/>
        <v>music</v>
      </c>
      <c r="R858" s="6" t="str">
        <f t="shared" si="68"/>
        <v>metal</v>
      </c>
      <c r="S858" s="14">
        <f t="shared" si="65"/>
        <v>42668.791666666672</v>
      </c>
      <c r="T858" s="14">
        <f t="shared" si="69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6"/>
        <v>100</v>
      </c>
      <c r="Q859" s="6" t="str">
        <f t="shared" si="67"/>
        <v>music</v>
      </c>
      <c r="R859" s="6" t="str">
        <f t="shared" si="68"/>
        <v>metal</v>
      </c>
      <c r="S859" s="14">
        <f t="shared" si="65"/>
        <v>42333.623043981483</v>
      </c>
      <c r="T859" s="14">
        <f t="shared" si="69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6"/>
        <v>144.00583333333333</v>
      </c>
      <c r="Q860" s="6" t="str">
        <f t="shared" si="67"/>
        <v>music</v>
      </c>
      <c r="R860" s="6" t="str">
        <f t="shared" si="68"/>
        <v>metal</v>
      </c>
      <c r="S860" s="14">
        <f t="shared" si="65"/>
        <v>42109.957638888889</v>
      </c>
      <c r="T860" s="14">
        <f t="shared" si="69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6"/>
        <v>104.67500000000001</v>
      </c>
      <c r="Q861" s="6" t="str">
        <f t="shared" si="67"/>
        <v>music</v>
      </c>
      <c r="R861" s="6" t="str">
        <f t="shared" si="68"/>
        <v>metal</v>
      </c>
      <c r="S861" s="14">
        <f t="shared" si="65"/>
        <v>42159</v>
      </c>
      <c r="T861" s="14">
        <f t="shared" si="69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6"/>
        <v>18.142857142857142</v>
      </c>
      <c r="Q862" s="6" t="str">
        <f t="shared" si="67"/>
        <v>music</v>
      </c>
      <c r="R862" s="6" t="str">
        <f t="shared" si="68"/>
        <v>jazz</v>
      </c>
      <c r="S862" s="14">
        <f t="shared" si="65"/>
        <v>41600.524456018517</v>
      </c>
      <c r="T862" s="14">
        <f t="shared" si="69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6"/>
        <v>2.2444444444444445</v>
      </c>
      <c r="Q863" s="6" t="str">
        <f t="shared" si="67"/>
        <v>music</v>
      </c>
      <c r="R863" s="6" t="str">
        <f t="shared" si="68"/>
        <v>jazz</v>
      </c>
      <c r="S863" s="14">
        <f t="shared" si="65"/>
        <v>42629.965324074074</v>
      </c>
      <c r="T863" s="14">
        <f t="shared" si="69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6"/>
        <v>0.33999999999999997</v>
      </c>
      <c r="Q864" s="6" t="str">
        <f t="shared" si="67"/>
        <v>music</v>
      </c>
      <c r="R864" s="6" t="str">
        <f t="shared" si="68"/>
        <v>jazz</v>
      </c>
      <c r="S864" s="14">
        <f t="shared" si="65"/>
        <v>41589.596620370372</v>
      </c>
      <c r="T864" s="14">
        <f t="shared" si="69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6"/>
        <v>4.5</v>
      </c>
      <c r="Q865" s="6" t="str">
        <f t="shared" si="67"/>
        <v>music</v>
      </c>
      <c r="R865" s="6" t="str">
        <f t="shared" si="68"/>
        <v>jazz</v>
      </c>
      <c r="S865" s="14">
        <f t="shared" si="65"/>
        <v>40951.117662037039</v>
      </c>
      <c r="T865" s="14">
        <f t="shared" si="69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6"/>
        <v>41.53846153846154</v>
      </c>
      <c r="Q866" s="6" t="str">
        <f t="shared" si="67"/>
        <v>music</v>
      </c>
      <c r="R866" s="6" t="str">
        <f t="shared" si="68"/>
        <v>jazz</v>
      </c>
      <c r="S866" s="14">
        <f t="shared" si="65"/>
        <v>41563.415972222225</v>
      </c>
      <c r="T866" s="14">
        <f t="shared" si="69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6"/>
        <v>2.0454545454545454</v>
      </c>
      <c r="Q867" s="6" t="str">
        <f t="shared" si="67"/>
        <v>music</v>
      </c>
      <c r="R867" s="6" t="str">
        <f t="shared" si="68"/>
        <v>jazz</v>
      </c>
      <c r="S867" s="14">
        <f t="shared" ref="S867:S930" si="70">(((I867/60)/60)/24)+DATE(1970,1,1)</f>
        <v>41290.77311342593</v>
      </c>
      <c r="T867" s="14">
        <f t="shared" si="69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6"/>
        <v>18.285714285714285</v>
      </c>
      <c r="Q868" s="6" t="str">
        <f t="shared" si="67"/>
        <v>music</v>
      </c>
      <c r="R868" s="6" t="str">
        <f t="shared" si="68"/>
        <v>jazz</v>
      </c>
      <c r="S868" s="14">
        <f t="shared" si="70"/>
        <v>42063.631944444445</v>
      </c>
      <c r="T868" s="14">
        <f t="shared" si="69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6"/>
        <v>24.02</v>
      </c>
      <c r="Q869" s="6" t="str">
        <f t="shared" si="67"/>
        <v>music</v>
      </c>
      <c r="R869" s="6" t="str">
        <f t="shared" si="68"/>
        <v>jazz</v>
      </c>
      <c r="S869" s="14">
        <f t="shared" si="70"/>
        <v>40148.207638888889</v>
      </c>
      <c r="T869" s="14">
        <f t="shared" si="69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6"/>
        <v>0.1111111111111111</v>
      </c>
      <c r="Q870" s="6" t="str">
        <f t="shared" si="67"/>
        <v>music</v>
      </c>
      <c r="R870" s="6" t="str">
        <f t="shared" si="68"/>
        <v>jazz</v>
      </c>
      <c r="S870" s="14">
        <f t="shared" si="70"/>
        <v>41646.027754629627</v>
      </c>
      <c r="T870" s="14">
        <f t="shared" si="69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6"/>
        <v>11.818181818181818</v>
      </c>
      <c r="Q871" s="6" t="str">
        <f t="shared" si="67"/>
        <v>music</v>
      </c>
      <c r="R871" s="6" t="str">
        <f t="shared" si="68"/>
        <v>jazz</v>
      </c>
      <c r="S871" s="14">
        <f t="shared" si="70"/>
        <v>41372.803900462961</v>
      </c>
      <c r="T871" s="14">
        <f t="shared" si="69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6"/>
        <v>0.31</v>
      </c>
      <c r="Q872" s="6" t="str">
        <f t="shared" si="67"/>
        <v>music</v>
      </c>
      <c r="R872" s="6" t="str">
        <f t="shared" si="68"/>
        <v>jazz</v>
      </c>
      <c r="S872" s="14">
        <f t="shared" si="70"/>
        <v>41518.022256944445</v>
      </c>
      <c r="T872" s="14">
        <f t="shared" si="69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6"/>
        <v>5.416666666666667</v>
      </c>
      <c r="Q873" s="6" t="str">
        <f t="shared" si="67"/>
        <v>music</v>
      </c>
      <c r="R873" s="6" t="str">
        <f t="shared" si="68"/>
        <v>jazz</v>
      </c>
      <c r="S873" s="14">
        <f t="shared" si="70"/>
        <v>41607.602951388886</v>
      </c>
      <c r="T873" s="14">
        <f t="shared" si="69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6"/>
        <v>0.8125</v>
      </c>
      <c r="Q874" s="6" t="str">
        <f t="shared" si="67"/>
        <v>music</v>
      </c>
      <c r="R874" s="6" t="str">
        <f t="shared" si="68"/>
        <v>jazz</v>
      </c>
      <c r="S874" s="14">
        <f t="shared" si="70"/>
        <v>40612.825543981482</v>
      </c>
      <c r="T874" s="14">
        <f t="shared" si="69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6"/>
        <v>1.2857142857142856</v>
      </c>
      <c r="Q875" s="6" t="str">
        <f t="shared" si="67"/>
        <v>music</v>
      </c>
      <c r="R875" s="6" t="str">
        <f t="shared" si="68"/>
        <v>jazz</v>
      </c>
      <c r="S875" s="14">
        <f t="shared" si="70"/>
        <v>41224.208796296298</v>
      </c>
      <c r="T875" s="14">
        <f t="shared" si="69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6"/>
        <v>24.333333333333336</v>
      </c>
      <c r="Q876" s="6" t="str">
        <f t="shared" si="67"/>
        <v>music</v>
      </c>
      <c r="R876" s="6" t="str">
        <f t="shared" si="68"/>
        <v>jazz</v>
      </c>
      <c r="S876" s="14">
        <f t="shared" si="70"/>
        <v>41398.583726851852</v>
      </c>
      <c r="T876" s="14">
        <f t="shared" si="69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6"/>
        <v>0</v>
      </c>
      <c r="Q877" s="6" t="str">
        <f t="shared" si="67"/>
        <v>music</v>
      </c>
      <c r="R877" s="6" t="str">
        <f t="shared" si="68"/>
        <v>jazz</v>
      </c>
      <c r="S877" s="14">
        <f t="shared" si="70"/>
        <v>42268.723738425921</v>
      </c>
      <c r="T877" s="14">
        <f t="shared" si="69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6"/>
        <v>40.799492385786799</v>
      </c>
      <c r="Q878" s="6" t="str">
        <f t="shared" si="67"/>
        <v>music</v>
      </c>
      <c r="R878" s="6" t="str">
        <f t="shared" si="68"/>
        <v>jazz</v>
      </c>
      <c r="S878" s="14">
        <f t="shared" si="70"/>
        <v>41309.496840277774</v>
      </c>
      <c r="T878" s="14">
        <f t="shared" si="69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6"/>
        <v>67.55</v>
      </c>
      <c r="Q879" s="6" t="str">
        <f t="shared" si="67"/>
        <v>music</v>
      </c>
      <c r="R879" s="6" t="str">
        <f t="shared" si="68"/>
        <v>jazz</v>
      </c>
      <c r="S879" s="14">
        <f t="shared" si="70"/>
        <v>41627.788888888892</v>
      </c>
      <c r="T879" s="14">
        <f t="shared" si="69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6"/>
        <v>1.3</v>
      </c>
      <c r="Q880" s="6" t="str">
        <f t="shared" si="67"/>
        <v>music</v>
      </c>
      <c r="R880" s="6" t="str">
        <f t="shared" si="68"/>
        <v>jazz</v>
      </c>
      <c r="S880" s="14">
        <f t="shared" si="70"/>
        <v>40535.232916666668</v>
      </c>
      <c r="T880" s="14">
        <f t="shared" si="69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6"/>
        <v>30.666666666666664</v>
      </c>
      <c r="Q881" s="6" t="str">
        <f t="shared" si="67"/>
        <v>music</v>
      </c>
      <c r="R881" s="6" t="str">
        <f t="shared" si="68"/>
        <v>jazz</v>
      </c>
      <c r="S881" s="14">
        <f t="shared" si="70"/>
        <v>41058.829918981479</v>
      </c>
      <c r="T881" s="14">
        <f t="shared" si="69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6"/>
        <v>2.9894179894179893</v>
      </c>
      <c r="Q882" s="6" t="str">
        <f t="shared" si="67"/>
        <v>music</v>
      </c>
      <c r="R882" s="6" t="str">
        <f t="shared" si="68"/>
        <v>indie rock</v>
      </c>
      <c r="S882" s="14">
        <f t="shared" si="70"/>
        <v>41212.32104166667</v>
      </c>
      <c r="T882" s="14">
        <f t="shared" si="69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6"/>
        <v>0.8</v>
      </c>
      <c r="Q883" s="6" t="str">
        <f t="shared" si="67"/>
        <v>music</v>
      </c>
      <c r="R883" s="6" t="str">
        <f t="shared" si="68"/>
        <v>indie rock</v>
      </c>
      <c r="S883" s="14">
        <f t="shared" si="70"/>
        <v>40922.25099537037</v>
      </c>
      <c r="T883" s="14">
        <f t="shared" si="69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6"/>
        <v>20.133333333333333</v>
      </c>
      <c r="Q884" s="6" t="str">
        <f t="shared" si="67"/>
        <v>music</v>
      </c>
      <c r="R884" s="6" t="str">
        <f t="shared" si="68"/>
        <v>indie rock</v>
      </c>
      <c r="S884" s="14">
        <f t="shared" si="70"/>
        <v>40792.860532407409</v>
      </c>
      <c r="T884" s="14">
        <f t="shared" si="69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6"/>
        <v>40.020000000000003</v>
      </c>
      <c r="Q885" s="6" t="str">
        <f t="shared" si="67"/>
        <v>music</v>
      </c>
      <c r="R885" s="6" t="str">
        <f t="shared" si="68"/>
        <v>indie rock</v>
      </c>
      <c r="S885" s="14">
        <f t="shared" si="70"/>
        <v>42431.935590277775</v>
      </c>
      <c r="T885" s="14">
        <f t="shared" si="69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6"/>
        <v>1</v>
      </c>
      <c r="Q886" s="6" t="str">
        <f t="shared" si="67"/>
        <v>music</v>
      </c>
      <c r="R886" s="6" t="str">
        <f t="shared" si="68"/>
        <v>indie rock</v>
      </c>
      <c r="S886" s="14">
        <f t="shared" si="70"/>
        <v>41041.104861111111</v>
      </c>
      <c r="T886" s="14">
        <f t="shared" si="69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6"/>
        <v>75</v>
      </c>
      <c r="Q887" s="6" t="str">
        <f t="shared" si="67"/>
        <v>music</v>
      </c>
      <c r="R887" s="6" t="str">
        <f t="shared" si="68"/>
        <v>indie rock</v>
      </c>
      <c r="S887" s="14">
        <f t="shared" si="70"/>
        <v>42734.941099537042</v>
      </c>
      <c r="T887" s="14">
        <f t="shared" si="69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6"/>
        <v>41</v>
      </c>
      <c r="Q888" s="6" t="str">
        <f t="shared" si="67"/>
        <v>music</v>
      </c>
      <c r="R888" s="6" t="str">
        <f t="shared" si="68"/>
        <v>indie rock</v>
      </c>
      <c r="S888" s="14">
        <f t="shared" si="70"/>
        <v>42628.870520833334</v>
      </c>
      <c r="T888" s="14">
        <f t="shared" si="69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6"/>
        <v>0</v>
      </c>
      <c r="Q889" s="6" t="str">
        <f t="shared" si="67"/>
        <v>music</v>
      </c>
      <c r="R889" s="6" t="str">
        <f t="shared" si="68"/>
        <v>indie rock</v>
      </c>
      <c r="S889" s="14">
        <f t="shared" si="70"/>
        <v>41056.958969907406</v>
      </c>
      <c r="T889" s="14">
        <f t="shared" si="69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6"/>
        <v>7.1999999999999993</v>
      </c>
      <c r="Q890" s="6" t="str">
        <f t="shared" si="67"/>
        <v>music</v>
      </c>
      <c r="R890" s="6" t="str">
        <f t="shared" si="68"/>
        <v>indie rock</v>
      </c>
      <c r="S890" s="14">
        <f t="shared" si="70"/>
        <v>40787.25</v>
      </c>
      <c r="T890" s="14">
        <f t="shared" si="69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6"/>
        <v>9.4412800000000008</v>
      </c>
      <c r="Q891" s="6" t="str">
        <f t="shared" si="67"/>
        <v>music</v>
      </c>
      <c r="R891" s="6" t="str">
        <f t="shared" si="68"/>
        <v>indie rock</v>
      </c>
      <c r="S891" s="14">
        <f t="shared" si="70"/>
        <v>41917.784062500003</v>
      </c>
      <c r="T891" s="14">
        <f t="shared" si="69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6"/>
        <v>4.1666666666666661</v>
      </c>
      <c r="Q892" s="6" t="str">
        <f t="shared" si="67"/>
        <v>music</v>
      </c>
      <c r="R892" s="6" t="str">
        <f t="shared" si="68"/>
        <v>indie rock</v>
      </c>
      <c r="S892" s="14">
        <f t="shared" si="70"/>
        <v>41599.740497685183</v>
      </c>
      <c r="T892" s="14">
        <f t="shared" si="69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6"/>
        <v>3.25</v>
      </c>
      <c r="Q893" s="6" t="str">
        <f t="shared" si="67"/>
        <v>music</v>
      </c>
      <c r="R893" s="6" t="str">
        <f t="shared" si="68"/>
        <v>indie rock</v>
      </c>
      <c r="S893" s="14">
        <f t="shared" si="70"/>
        <v>41872.031597222223</v>
      </c>
      <c r="T893" s="14">
        <f t="shared" si="69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6"/>
        <v>40.75</v>
      </c>
      <c r="Q894" s="6" t="str">
        <f t="shared" si="67"/>
        <v>music</v>
      </c>
      <c r="R894" s="6" t="str">
        <f t="shared" si="68"/>
        <v>indie rock</v>
      </c>
      <c r="S894" s="14">
        <f t="shared" si="70"/>
        <v>40391.166666666664</v>
      </c>
      <c r="T894" s="14">
        <f t="shared" si="69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6"/>
        <v>10</v>
      </c>
      <c r="Q895" s="6" t="str">
        <f t="shared" si="67"/>
        <v>music</v>
      </c>
      <c r="R895" s="6" t="str">
        <f t="shared" si="68"/>
        <v>indie rock</v>
      </c>
      <c r="S895" s="14">
        <f t="shared" si="70"/>
        <v>42095.856053240743</v>
      </c>
      <c r="T895" s="14">
        <f t="shared" si="69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6"/>
        <v>39.17</v>
      </c>
      <c r="Q896" s="6" t="str">
        <f t="shared" si="67"/>
        <v>music</v>
      </c>
      <c r="R896" s="6" t="str">
        <f t="shared" si="68"/>
        <v>indie rock</v>
      </c>
      <c r="S896" s="14">
        <f t="shared" si="70"/>
        <v>42526.981597222228</v>
      </c>
      <c r="T896" s="14">
        <f t="shared" si="69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6"/>
        <v>2.4375</v>
      </c>
      <c r="Q897" s="6" t="str">
        <f t="shared" si="67"/>
        <v>music</v>
      </c>
      <c r="R897" s="6" t="str">
        <f t="shared" si="68"/>
        <v>indie rock</v>
      </c>
      <c r="S897" s="14">
        <f t="shared" si="70"/>
        <v>40476.127650462964</v>
      </c>
      <c r="T897" s="14">
        <f t="shared" si="69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6"/>
        <v>40</v>
      </c>
      <c r="Q898" s="6" t="str">
        <f t="shared" si="67"/>
        <v>music</v>
      </c>
      <c r="R898" s="6" t="str">
        <f t="shared" si="68"/>
        <v>indie rock</v>
      </c>
      <c r="S898" s="14">
        <f t="shared" si="70"/>
        <v>42244.166666666672</v>
      </c>
      <c r="T898" s="14">
        <f t="shared" si="69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1">(E899/D899)*100</f>
        <v>0</v>
      </c>
      <c r="Q899" s="6" t="str">
        <f t="shared" ref="Q899:Q962" si="72">LEFT(N899,FIND("/",N899)-1)</f>
        <v>music</v>
      </c>
      <c r="R899" s="6" t="str">
        <f t="shared" ref="R899:R962" si="73">RIGHT(N899,LEN(N899)-FIND("/",N899))</f>
        <v>indie rock</v>
      </c>
      <c r="S899" s="14">
        <f t="shared" si="70"/>
        <v>41241.730416666665</v>
      </c>
      <c r="T899" s="14">
        <f t="shared" ref="T899:T962" si="74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1"/>
        <v>2.8000000000000003</v>
      </c>
      <c r="Q900" s="6" t="str">
        <f t="shared" si="72"/>
        <v>music</v>
      </c>
      <c r="R900" s="6" t="str">
        <f t="shared" si="73"/>
        <v>indie rock</v>
      </c>
      <c r="S900" s="14">
        <f t="shared" si="70"/>
        <v>40923.758217592593</v>
      </c>
      <c r="T900" s="14">
        <f t="shared" si="74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1"/>
        <v>37.333333333333336</v>
      </c>
      <c r="Q901" s="6" t="str">
        <f t="shared" si="72"/>
        <v>music</v>
      </c>
      <c r="R901" s="6" t="str">
        <f t="shared" si="73"/>
        <v>indie rock</v>
      </c>
      <c r="S901" s="14">
        <f t="shared" si="70"/>
        <v>40691.099097222221</v>
      </c>
      <c r="T901" s="14">
        <f t="shared" si="74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1"/>
        <v>0.42</v>
      </c>
      <c r="Q902" s="6" t="str">
        <f t="shared" si="72"/>
        <v>music</v>
      </c>
      <c r="R902" s="6" t="str">
        <f t="shared" si="73"/>
        <v>jazz</v>
      </c>
      <c r="S902" s="14">
        <f t="shared" si="70"/>
        <v>42459.807893518519</v>
      </c>
      <c r="T902" s="14">
        <f t="shared" si="74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1"/>
        <v>0</v>
      </c>
      <c r="Q903" s="6" t="str">
        <f t="shared" si="72"/>
        <v>music</v>
      </c>
      <c r="R903" s="6" t="str">
        <f t="shared" si="73"/>
        <v>jazz</v>
      </c>
      <c r="S903" s="14">
        <f t="shared" si="70"/>
        <v>40337.799305555556</v>
      </c>
      <c r="T903" s="14">
        <f t="shared" si="74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1"/>
        <v>0.3</v>
      </c>
      <c r="Q904" s="6" t="str">
        <f t="shared" si="72"/>
        <v>music</v>
      </c>
      <c r="R904" s="6" t="str">
        <f t="shared" si="73"/>
        <v>jazz</v>
      </c>
      <c r="S904" s="14">
        <f t="shared" si="70"/>
        <v>41881.645833333336</v>
      </c>
      <c r="T904" s="14">
        <f t="shared" si="74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1"/>
        <v>3.2</v>
      </c>
      <c r="Q905" s="6" t="str">
        <f t="shared" si="72"/>
        <v>music</v>
      </c>
      <c r="R905" s="6" t="str">
        <f t="shared" si="73"/>
        <v>jazz</v>
      </c>
      <c r="S905" s="14">
        <f t="shared" si="70"/>
        <v>41175.100694444445</v>
      </c>
      <c r="T905" s="14">
        <f t="shared" si="74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1"/>
        <v>0.30199999999999999</v>
      </c>
      <c r="Q906" s="6" t="str">
        <f t="shared" si="72"/>
        <v>music</v>
      </c>
      <c r="R906" s="6" t="str">
        <f t="shared" si="73"/>
        <v>jazz</v>
      </c>
      <c r="S906" s="14">
        <f t="shared" si="70"/>
        <v>42372.080289351856</v>
      </c>
      <c r="T906" s="14">
        <f t="shared" si="74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1"/>
        <v>3.0153846153846153</v>
      </c>
      <c r="Q907" s="6" t="str">
        <f t="shared" si="72"/>
        <v>music</v>
      </c>
      <c r="R907" s="6" t="str">
        <f t="shared" si="73"/>
        <v>jazz</v>
      </c>
      <c r="S907" s="14">
        <f t="shared" si="70"/>
        <v>40567.239884259259</v>
      </c>
      <c r="T907" s="14">
        <f t="shared" si="74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1"/>
        <v>0</v>
      </c>
      <c r="Q908" s="6" t="str">
        <f t="shared" si="72"/>
        <v>music</v>
      </c>
      <c r="R908" s="6" t="str">
        <f t="shared" si="73"/>
        <v>jazz</v>
      </c>
      <c r="S908" s="14">
        <f t="shared" si="70"/>
        <v>41711.148032407407</v>
      </c>
      <c r="T908" s="14">
        <f t="shared" si="74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1"/>
        <v>0</v>
      </c>
      <c r="Q909" s="6" t="str">
        <f t="shared" si="72"/>
        <v>music</v>
      </c>
      <c r="R909" s="6" t="str">
        <f t="shared" si="73"/>
        <v>jazz</v>
      </c>
      <c r="S909" s="14">
        <f t="shared" si="70"/>
        <v>40797.192395833335</v>
      </c>
      <c r="T909" s="14">
        <f t="shared" si="74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1"/>
        <v>0</v>
      </c>
      <c r="Q910" s="6" t="str">
        <f t="shared" si="72"/>
        <v>music</v>
      </c>
      <c r="R910" s="6" t="str">
        <f t="shared" si="73"/>
        <v>jazz</v>
      </c>
      <c r="S910" s="14">
        <f t="shared" si="70"/>
        <v>40386.207638888889</v>
      </c>
      <c r="T910" s="14">
        <f t="shared" si="74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1"/>
        <v>3.25</v>
      </c>
      <c r="Q911" s="6" t="str">
        <f t="shared" si="72"/>
        <v>music</v>
      </c>
      <c r="R911" s="6" t="str">
        <f t="shared" si="73"/>
        <v>jazz</v>
      </c>
      <c r="S911" s="14">
        <f t="shared" si="70"/>
        <v>41113.166666666664</v>
      </c>
      <c r="T911" s="14">
        <f t="shared" si="74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1"/>
        <v>22.363636363636363</v>
      </c>
      <c r="Q912" s="6" t="str">
        <f t="shared" si="72"/>
        <v>music</v>
      </c>
      <c r="R912" s="6" t="str">
        <f t="shared" si="73"/>
        <v>jazz</v>
      </c>
      <c r="S912" s="14">
        <f t="shared" si="70"/>
        <v>42797.545358796298</v>
      </c>
      <c r="T912" s="14">
        <f t="shared" si="74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1"/>
        <v>0</v>
      </c>
      <c r="Q913" s="6" t="str">
        <f t="shared" si="72"/>
        <v>music</v>
      </c>
      <c r="R913" s="6" t="str">
        <f t="shared" si="73"/>
        <v>jazz</v>
      </c>
      <c r="S913" s="14">
        <f t="shared" si="70"/>
        <v>41663.005150462966</v>
      </c>
      <c r="T913" s="14">
        <f t="shared" si="74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1"/>
        <v>0.85714285714285721</v>
      </c>
      <c r="Q914" s="6" t="str">
        <f t="shared" si="72"/>
        <v>music</v>
      </c>
      <c r="R914" s="6" t="str">
        <f t="shared" si="73"/>
        <v>jazz</v>
      </c>
      <c r="S914" s="14">
        <f t="shared" si="70"/>
        <v>41254.151006944441</v>
      </c>
      <c r="T914" s="14">
        <f t="shared" si="74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1"/>
        <v>6.6066666666666665</v>
      </c>
      <c r="Q915" s="6" t="str">
        <f t="shared" si="72"/>
        <v>music</v>
      </c>
      <c r="R915" s="6" t="str">
        <f t="shared" si="73"/>
        <v>jazz</v>
      </c>
      <c r="S915" s="14">
        <f t="shared" si="70"/>
        <v>41034.139108796298</v>
      </c>
      <c r="T915" s="14">
        <f t="shared" si="74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1"/>
        <v>0</v>
      </c>
      <c r="Q916" s="6" t="str">
        <f t="shared" si="72"/>
        <v>music</v>
      </c>
      <c r="R916" s="6" t="str">
        <f t="shared" si="73"/>
        <v>jazz</v>
      </c>
      <c r="S916" s="14">
        <f t="shared" si="70"/>
        <v>41146.763275462967</v>
      </c>
      <c r="T916" s="14">
        <f t="shared" si="74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1"/>
        <v>5.7692307692307692</v>
      </c>
      <c r="Q917" s="6" t="str">
        <f t="shared" si="72"/>
        <v>music</v>
      </c>
      <c r="R917" s="6" t="str">
        <f t="shared" si="73"/>
        <v>jazz</v>
      </c>
      <c r="S917" s="14">
        <f t="shared" si="70"/>
        <v>40969.207638888889</v>
      </c>
      <c r="T917" s="14">
        <f t="shared" si="74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1"/>
        <v>0</v>
      </c>
      <c r="Q918" s="6" t="str">
        <f t="shared" si="72"/>
        <v>music</v>
      </c>
      <c r="R918" s="6" t="str">
        <f t="shared" si="73"/>
        <v>jazz</v>
      </c>
      <c r="S918" s="14">
        <f t="shared" si="70"/>
        <v>40473.208333333336</v>
      </c>
      <c r="T918" s="14">
        <f t="shared" si="74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1"/>
        <v>0.6</v>
      </c>
      <c r="Q919" s="6" t="str">
        <f t="shared" si="72"/>
        <v>music</v>
      </c>
      <c r="R919" s="6" t="str">
        <f t="shared" si="73"/>
        <v>jazz</v>
      </c>
      <c r="S919" s="14">
        <f t="shared" si="70"/>
        <v>41834.104166666664</v>
      </c>
      <c r="T919" s="14">
        <f t="shared" si="74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1"/>
        <v>5.0256410256410255</v>
      </c>
      <c r="Q920" s="6" t="str">
        <f t="shared" si="72"/>
        <v>music</v>
      </c>
      <c r="R920" s="6" t="str">
        <f t="shared" si="73"/>
        <v>jazz</v>
      </c>
      <c r="S920" s="14">
        <f t="shared" si="70"/>
        <v>41974.957881944443</v>
      </c>
      <c r="T920" s="14">
        <f t="shared" si="74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1"/>
        <v>0.5</v>
      </c>
      <c r="Q921" s="6" t="str">
        <f t="shared" si="72"/>
        <v>music</v>
      </c>
      <c r="R921" s="6" t="str">
        <f t="shared" si="73"/>
        <v>jazz</v>
      </c>
      <c r="S921" s="14">
        <f t="shared" si="70"/>
        <v>41262.641724537039</v>
      </c>
      <c r="T921" s="14">
        <f t="shared" si="74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1"/>
        <v>0</v>
      </c>
      <c r="Q922" s="6" t="str">
        <f t="shared" si="72"/>
        <v>music</v>
      </c>
      <c r="R922" s="6" t="str">
        <f t="shared" si="73"/>
        <v>jazz</v>
      </c>
      <c r="S922" s="14">
        <f t="shared" si="70"/>
        <v>41592.713217592594</v>
      </c>
      <c r="T922" s="14">
        <f t="shared" si="74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1"/>
        <v>30.9</v>
      </c>
      <c r="Q923" s="6" t="str">
        <f t="shared" si="72"/>
        <v>music</v>
      </c>
      <c r="R923" s="6" t="str">
        <f t="shared" si="73"/>
        <v>jazz</v>
      </c>
      <c r="S923" s="14">
        <f t="shared" si="70"/>
        <v>40889.212685185186</v>
      </c>
      <c r="T923" s="14">
        <f t="shared" si="74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1"/>
        <v>21.037037037037038</v>
      </c>
      <c r="Q924" s="6" t="str">
        <f t="shared" si="72"/>
        <v>music</v>
      </c>
      <c r="R924" s="6" t="str">
        <f t="shared" si="73"/>
        <v>jazz</v>
      </c>
      <c r="S924" s="14">
        <f t="shared" si="70"/>
        <v>41913.530011574076</v>
      </c>
      <c r="T924" s="14">
        <f t="shared" si="74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1"/>
        <v>2.1999999999999997</v>
      </c>
      <c r="Q925" s="6" t="str">
        <f t="shared" si="72"/>
        <v>music</v>
      </c>
      <c r="R925" s="6" t="str">
        <f t="shared" si="73"/>
        <v>jazz</v>
      </c>
      <c r="S925" s="14">
        <f t="shared" si="70"/>
        <v>41965.001423611116</v>
      </c>
      <c r="T925" s="14">
        <f t="shared" si="74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1"/>
        <v>10.9</v>
      </c>
      <c r="Q926" s="6" t="str">
        <f t="shared" si="72"/>
        <v>music</v>
      </c>
      <c r="R926" s="6" t="str">
        <f t="shared" si="73"/>
        <v>jazz</v>
      </c>
      <c r="S926" s="14">
        <f t="shared" si="70"/>
        <v>41318.942928240744</v>
      </c>
      <c r="T926" s="14">
        <f t="shared" si="74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1"/>
        <v>2.666666666666667</v>
      </c>
      <c r="Q927" s="6" t="str">
        <f t="shared" si="72"/>
        <v>music</v>
      </c>
      <c r="R927" s="6" t="str">
        <f t="shared" si="73"/>
        <v>jazz</v>
      </c>
      <c r="S927" s="14">
        <f t="shared" si="70"/>
        <v>41605.922581018516</v>
      </c>
      <c r="T927" s="14">
        <f t="shared" si="74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1"/>
        <v>0</v>
      </c>
      <c r="Q928" s="6" t="str">
        <f t="shared" si="72"/>
        <v>music</v>
      </c>
      <c r="R928" s="6" t="str">
        <f t="shared" si="73"/>
        <v>jazz</v>
      </c>
      <c r="S928" s="14">
        <f t="shared" si="70"/>
        <v>40367.944444444445</v>
      </c>
      <c r="T928" s="14">
        <f t="shared" si="74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1"/>
        <v>0</v>
      </c>
      <c r="Q929" s="6" t="str">
        <f t="shared" si="72"/>
        <v>music</v>
      </c>
      <c r="R929" s="6" t="str">
        <f t="shared" si="73"/>
        <v>jazz</v>
      </c>
      <c r="S929" s="14">
        <f t="shared" si="70"/>
        <v>41043.822858796295</v>
      </c>
      <c r="T929" s="14">
        <f t="shared" si="74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1"/>
        <v>10.86206896551724</v>
      </c>
      <c r="Q930" s="6" t="str">
        <f t="shared" si="72"/>
        <v>music</v>
      </c>
      <c r="R930" s="6" t="str">
        <f t="shared" si="73"/>
        <v>jazz</v>
      </c>
      <c r="S930" s="14">
        <f t="shared" si="70"/>
        <v>41231</v>
      </c>
      <c r="T930" s="14">
        <f t="shared" si="74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1"/>
        <v>0</v>
      </c>
      <c r="Q931" s="6" t="str">
        <f t="shared" si="72"/>
        <v>music</v>
      </c>
      <c r="R931" s="6" t="str">
        <f t="shared" si="73"/>
        <v>jazz</v>
      </c>
      <c r="S931" s="14">
        <f t="shared" ref="S931:S994" si="75">(((I931/60)/60)/24)+DATE(1970,1,1)</f>
        <v>41008.196400462963</v>
      </c>
      <c r="T931" s="14">
        <f t="shared" si="74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1"/>
        <v>38.333333333333336</v>
      </c>
      <c r="Q932" s="6" t="str">
        <f t="shared" si="72"/>
        <v>music</v>
      </c>
      <c r="R932" s="6" t="str">
        <f t="shared" si="73"/>
        <v>jazz</v>
      </c>
      <c r="S932" s="14">
        <f t="shared" si="75"/>
        <v>40354.897222222222</v>
      </c>
      <c r="T932" s="14">
        <f t="shared" si="74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1"/>
        <v>6.5500000000000007</v>
      </c>
      <c r="Q933" s="6" t="str">
        <f t="shared" si="72"/>
        <v>music</v>
      </c>
      <c r="R933" s="6" t="str">
        <f t="shared" si="73"/>
        <v>jazz</v>
      </c>
      <c r="S933" s="14">
        <f t="shared" si="75"/>
        <v>41714.916666666664</v>
      </c>
      <c r="T933" s="14">
        <f t="shared" si="74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1"/>
        <v>14.536842105263158</v>
      </c>
      <c r="Q934" s="6" t="str">
        <f t="shared" si="72"/>
        <v>music</v>
      </c>
      <c r="R934" s="6" t="str">
        <f t="shared" si="73"/>
        <v>jazz</v>
      </c>
      <c r="S934" s="14">
        <f t="shared" si="75"/>
        <v>41355.927604166667</v>
      </c>
      <c r="T934" s="14">
        <f t="shared" si="74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1"/>
        <v>6</v>
      </c>
      <c r="Q935" s="6" t="str">
        <f t="shared" si="72"/>
        <v>music</v>
      </c>
      <c r="R935" s="6" t="str">
        <f t="shared" si="73"/>
        <v>jazz</v>
      </c>
      <c r="S935" s="14">
        <f t="shared" si="75"/>
        <v>41771.169085648151</v>
      </c>
      <c r="T935" s="14">
        <f t="shared" si="74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1"/>
        <v>30.4</v>
      </c>
      <c r="Q936" s="6" t="str">
        <f t="shared" si="72"/>
        <v>music</v>
      </c>
      <c r="R936" s="6" t="str">
        <f t="shared" si="73"/>
        <v>jazz</v>
      </c>
      <c r="S936" s="14">
        <f t="shared" si="75"/>
        <v>41763.25</v>
      </c>
      <c r="T936" s="14">
        <f t="shared" si="74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1"/>
        <v>1.4285714285714286</v>
      </c>
      <c r="Q937" s="6" t="str">
        <f t="shared" si="72"/>
        <v>music</v>
      </c>
      <c r="R937" s="6" t="str">
        <f t="shared" si="73"/>
        <v>jazz</v>
      </c>
      <c r="S937" s="14">
        <f t="shared" si="75"/>
        <v>42398.333668981482</v>
      </c>
      <c r="T937" s="14">
        <f t="shared" si="74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1"/>
        <v>0</v>
      </c>
      <c r="Q938" s="6" t="str">
        <f t="shared" si="72"/>
        <v>music</v>
      </c>
      <c r="R938" s="6" t="str">
        <f t="shared" si="73"/>
        <v>jazz</v>
      </c>
      <c r="S938" s="14">
        <f t="shared" si="75"/>
        <v>40926.833333333336</v>
      </c>
      <c r="T938" s="14">
        <f t="shared" si="74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1"/>
        <v>1.1428571428571428</v>
      </c>
      <c r="Q939" s="6" t="str">
        <f t="shared" si="72"/>
        <v>music</v>
      </c>
      <c r="R939" s="6" t="str">
        <f t="shared" si="73"/>
        <v>jazz</v>
      </c>
      <c r="S939" s="14">
        <f t="shared" si="75"/>
        <v>41581.839780092596</v>
      </c>
      <c r="T939" s="14">
        <f t="shared" si="74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1"/>
        <v>0.35714285714285715</v>
      </c>
      <c r="Q940" s="6" t="str">
        <f t="shared" si="72"/>
        <v>music</v>
      </c>
      <c r="R940" s="6" t="str">
        <f t="shared" si="73"/>
        <v>jazz</v>
      </c>
      <c r="S940" s="14">
        <f t="shared" si="75"/>
        <v>41154.479722222226</v>
      </c>
      <c r="T940" s="14">
        <f t="shared" si="74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1"/>
        <v>1.4545454545454546</v>
      </c>
      <c r="Q941" s="6" t="str">
        <f t="shared" si="72"/>
        <v>music</v>
      </c>
      <c r="R941" s="6" t="str">
        <f t="shared" si="73"/>
        <v>jazz</v>
      </c>
      <c r="S941" s="14">
        <f t="shared" si="75"/>
        <v>41455.831944444442</v>
      </c>
      <c r="T941" s="14">
        <f t="shared" si="74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1"/>
        <v>17.155555555555555</v>
      </c>
      <c r="Q942" s="6" t="str">
        <f t="shared" si="72"/>
        <v>technology</v>
      </c>
      <c r="R942" s="6" t="str">
        <f t="shared" si="73"/>
        <v>wearables</v>
      </c>
      <c r="S942" s="14">
        <f t="shared" si="75"/>
        <v>42227.008402777778</v>
      </c>
      <c r="T942" s="14">
        <f t="shared" si="74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1"/>
        <v>2.3220000000000001</v>
      </c>
      <c r="Q943" s="6" t="str">
        <f t="shared" si="72"/>
        <v>technology</v>
      </c>
      <c r="R943" s="6" t="str">
        <f t="shared" si="73"/>
        <v>wearables</v>
      </c>
      <c r="S943" s="14">
        <f t="shared" si="75"/>
        <v>42776.096585648149</v>
      </c>
      <c r="T943" s="14">
        <f t="shared" si="74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1"/>
        <v>8.9066666666666663</v>
      </c>
      <c r="Q944" s="6" t="str">
        <f t="shared" si="72"/>
        <v>technology</v>
      </c>
      <c r="R944" s="6" t="str">
        <f t="shared" si="73"/>
        <v>wearables</v>
      </c>
      <c r="S944" s="14">
        <f t="shared" si="75"/>
        <v>42418.843287037031</v>
      </c>
      <c r="T944" s="14">
        <f t="shared" si="74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1"/>
        <v>9.6333333333333346</v>
      </c>
      <c r="Q945" s="6" t="str">
        <f t="shared" si="72"/>
        <v>technology</v>
      </c>
      <c r="R945" s="6" t="str">
        <f t="shared" si="73"/>
        <v>wearables</v>
      </c>
      <c r="S945" s="14">
        <f t="shared" si="75"/>
        <v>42703.709548611107</v>
      </c>
      <c r="T945" s="14">
        <f t="shared" si="74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1"/>
        <v>13.325999999999999</v>
      </c>
      <c r="Q946" s="6" t="str">
        <f t="shared" si="72"/>
        <v>technology</v>
      </c>
      <c r="R946" s="6" t="str">
        <f t="shared" si="73"/>
        <v>wearables</v>
      </c>
      <c r="S946" s="14">
        <f t="shared" si="75"/>
        <v>42478.583333333328</v>
      </c>
      <c r="T946" s="14">
        <f t="shared" si="74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1"/>
        <v>2.484</v>
      </c>
      <c r="Q947" s="6" t="str">
        <f t="shared" si="72"/>
        <v>technology</v>
      </c>
      <c r="R947" s="6" t="str">
        <f t="shared" si="73"/>
        <v>wearables</v>
      </c>
      <c r="S947" s="14">
        <f t="shared" si="75"/>
        <v>42784.999305555553</v>
      </c>
      <c r="T947" s="14">
        <f t="shared" si="74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1"/>
        <v>1.9066666666666665</v>
      </c>
      <c r="Q948" s="6" t="str">
        <f t="shared" si="72"/>
        <v>technology</v>
      </c>
      <c r="R948" s="6" t="str">
        <f t="shared" si="73"/>
        <v>wearables</v>
      </c>
      <c r="S948" s="14">
        <f t="shared" si="75"/>
        <v>42622.750555555554</v>
      </c>
      <c r="T948" s="14">
        <f t="shared" si="74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1"/>
        <v>0</v>
      </c>
      <c r="Q949" s="6" t="str">
        <f t="shared" si="72"/>
        <v>technology</v>
      </c>
      <c r="R949" s="6" t="str">
        <f t="shared" si="73"/>
        <v>wearables</v>
      </c>
      <c r="S949" s="14">
        <f t="shared" si="75"/>
        <v>42551.781319444446</v>
      </c>
      <c r="T949" s="14">
        <f t="shared" si="74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1"/>
        <v>12</v>
      </c>
      <c r="Q950" s="6" t="str">
        <f t="shared" si="72"/>
        <v>technology</v>
      </c>
      <c r="R950" s="6" t="str">
        <f t="shared" si="73"/>
        <v>wearables</v>
      </c>
      <c r="S950" s="14">
        <f t="shared" si="75"/>
        <v>42441.828287037039</v>
      </c>
      <c r="T950" s="14">
        <f t="shared" si="74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1"/>
        <v>1.365</v>
      </c>
      <c r="Q951" s="6" t="str">
        <f t="shared" si="72"/>
        <v>technology</v>
      </c>
      <c r="R951" s="6" t="str">
        <f t="shared" si="73"/>
        <v>wearables</v>
      </c>
      <c r="S951" s="14">
        <f t="shared" si="75"/>
        <v>42421.043703703705</v>
      </c>
      <c r="T951" s="14">
        <f t="shared" si="74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1"/>
        <v>28.04</v>
      </c>
      <c r="Q952" s="6" t="str">
        <f t="shared" si="72"/>
        <v>technology</v>
      </c>
      <c r="R952" s="6" t="str">
        <f t="shared" si="73"/>
        <v>wearables</v>
      </c>
      <c r="S952" s="14">
        <f t="shared" si="75"/>
        <v>42386.750706018516</v>
      </c>
      <c r="T952" s="14">
        <f t="shared" si="74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1"/>
        <v>38.39</v>
      </c>
      <c r="Q953" s="6" t="str">
        <f t="shared" si="72"/>
        <v>technology</v>
      </c>
      <c r="R953" s="6" t="str">
        <f t="shared" si="73"/>
        <v>wearables</v>
      </c>
      <c r="S953" s="14">
        <f t="shared" si="75"/>
        <v>42525.653611111105</v>
      </c>
      <c r="T953" s="14">
        <f t="shared" si="74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1"/>
        <v>39.942857142857143</v>
      </c>
      <c r="Q954" s="6" t="str">
        <f t="shared" si="72"/>
        <v>technology</v>
      </c>
      <c r="R954" s="6" t="str">
        <f t="shared" si="73"/>
        <v>wearables</v>
      </c>
      <c r="S954" s="14">
        <f t="shared" si="75"/>
        <v>42692.655231481483</v>
      </c>
      <c r="T954" s="14">
        <f t="shared" si="74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1"/>
        <v>0.84</v>
      </c>
      <c r="Q955" s="6" t="str">
        <f t="shared" si="72"/>
        <v>technology</v>
      </c>
      <c r="R955" s="6" t="str">
        <f t="shared" si="73"/>
        <v>wearables</v>
      </c>
      <c r="S955" s="14">
        <f t="shared" si="75"/>
        <v>42029.164340277777</v>
      </c>
      <c r="T955" s="14">
        <f t="shared" si="74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1"/>
        <v>43.406666666666666</v>
      </c>
      <c r="Q956" s="6" t="str">
        <f t="shared" si="72"/>
        <v>technology</v>
      </c>
      <c r="R956" s="6" t="str">
        <f t="shared" si="73"/>
        <v>wearables</v>
      </c>
      <c r="S956" s="14">
        <f t="shared" si="75"/>
        <v>42236.833784722221</v>
      </c>
      <c r="T956" s="14">
        <f t="shared" si="74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1"/>
        <v>5.6613333333333333</v>
      </c>
      <c r="Q957" s="6" t="str">
        <f t="shared" si="72"/>
        <v>technology</v>
      </c>
      <c r="R957" s="6" t="str">
        <f t="shared" si="73"/>
        <v>wearables</v>
      </c>
      <c r="S957" s="14">
        <f t="shared" si="75"/>
        <v>42626.295138888891</v>
      </c>
      <c r="T957" s="14">
        <f t="shared" si="74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1"/>
        <v>1.722</v>
      </c>
      <c r="Q958" s="6" t="str">
        <f t="shared" si="72"/>
        <v>technology</v>
      </c>
      <c r="R958" s="6" t="str">
        <f t="shared" si="73"/>
        <v>wearables</v>
      </c>
      <c r="S958" s="14">
        <f t="shared" si="75"/>
        <v>42120.872210648144</v>
      </c>
      <c r="T958" s="14">
        <f t="shared" si="74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1"/>
        <v>1.9416666666666664</v>
      </c>
      <c r="Q959" s="6" t="str">
        <f t="shared" si="72"/>
        <v>technology</v>
      </c>
      <c r="R959" s="6" t="str">
        <f t="shared" si="73"/>
        <v>wearables</v>
      </c>
      <c r="S959" s="14">
        <f t="shared" si="75"/>
        <v>42691.594131944439</v>
      </c>
      <c r="T959" s="14">
        <f t="shared" si="74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1"/>
        <v>11.328275684711327</v>
      </c>
      <c r="Q960" s="6" t="str">
        <f t="shared" si="72"/>
        <v>technology</v>
      </c>
      <c r="R960" s="6" t="str">
        <f t="shared" si="73"/>
        <v>wearables</v>
      </c>
      <c r="S960" s="14">
        <f t="shared" si="75"/>
        <v>42104.207638888889</v>
      </c>
      <c r="T960" s="14">
        <f t="shared" si="74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1"/>
        <v>38.86</v>
      </c>
      <c r="Q961" s="6" t="str">
        <f t="shared" si="72"/>
        <v>technology</v>
      </c>
      <c r="R961" s="6" t="str">
        <f t="shared" si="73"/>
        <v>wearables</v>
      </c>
      <c r="S961" s="14">
        <f t="shared" si="75"/>
        <v>42023.174363425926</v>
      </c>
      <c r="T961" s="14">
        <f t="shared" si="74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1"/>
        <v>46.100628930817614</v>
      </c>
      <c r="Q962" s="6" t="str">
        <f t="shared" si="72"/>
        <v>technology</v>
      </c>
      <c r="R962" s="6" t="str">
        <f t="shared" si="73"/>
        <v>wearables</v>
      </c>
      <c r="S962" s="14">
        <f t="shared" si="75"/>
        <v>42808.585127314815</v>
      </c>
      <c r="T962" s="14">
        <f t="shared" si="74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6">(E963/D963)*100</f>
        <v>42.188421052631583</v>
      </c>
      <c r="Q963" s="6" t="str">
        <f t="shared" ref="Q963:Q1026" si="77">LEFT(N963,FIND("/",N963)-1)</f>
        <v>technology</v>
      </c>
      <c r="R963" s="6" t="str">
        <f t="shared" ref="R963:R1026" si="78">RIGHT(N963,LEN(N963)-FIND("/",N963))</f>
        <v>wearables</v>
      </c>
      <c r="S963" s="14">
        <f t="shared" si="75"/>
        <v>42786.791666666672</v>
      </c>
      <c r="T963" s="14">
        <f t="shared" ref="T963:T1026" si="79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6"/>
        <v>28.48</v>
      </c>
      <c r="Q964" s="6" t="str">
        <f t="shared" si="77"/>
        <v>technology</v>
      </c>
      <c r="R964" s="6" t="str">
        <f t="shared" si="78"/>
        <v>wearables</v>
      </c>
      <c r="S964" s="14">
        <f t="shared" si="75"/>
        <v>42411.712418981479</v>
      </c>
      <c r="T964" s="14">
        <f t="shared" si="79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6"/>
        <v>1.077142857142857</v>
      </c>
      <c r="Q965" s="6" t="str">
        <f t="shared" si="77"/>
        <v>technology</v>
      </c>
      <c r="R965" s="6" t="str">
        <f t="shared" si="78"/>
        <v>wearables</v>
      </c>
      <c r="S965" s="14">
        <f t="shared" si="75"/>
        <v>42660.635636574079</v>
      </c>
      <c r="T965" s="14">
        <f t="shared" si="79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6"/>
        <v>0.79909090909090907</v>
      </c>
      <c r="Q966" s="6" t="str">
        <f t="shared" si="77"/>
        <v>technology</v>
      </c>
      <c r="R966" s="6" t="str">
        <f t="shared" si="78"/>
        <v>wearables</v>
      </c>
      <c r="S966" s="14">
        <f t="shared" si="75"/>
        <v>42248.628692129627</v>
      </c>
      <c r="T966" s="14">
        <f t="shared" si="79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6"/>
        <v>1.1919999999999999</v>
      </c>
      <c r="Q967" s="6" t="str">
        <f t="shared" si="77"/>
        <v>technology</v>
      </c>
      <c r="R967" s="6" t="str">
        <f t="shared" si="78"/>
        <v>wearables</v>
      </c>
      <c r="S967" s="14">
        <f t="shared" si="75"/>
        <v>42669.165972222225</v>
      </c>
      <c r="T967" s="14">
        <f t="shared" si="79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6"/>
        <v>14.799999999999999</v>
      </c>
      <c r="Q968" s="6" t="str">
        <f t="shared" si="77"/>
        <v>technology</v>
      </c>
      <c r="R968" s="6" t="str">
        <f t="shared" si="78"/>
        <v>wearables</v>
      </c>
      <c r="S968" s="14">
        <f t="shared" si="75"/>
        <v>42649.635787037041</v>
      </c>
      <c r="T968" s="14">
        <f t="shared" si="79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6"/>
        <v>17.810000000000002</v>
      </c>
      <c r="Q969" s="6" t="str">
        <f t="shared" si="77"/>
        <v>technology</v>
      </c>
      <c r="R969" s="6" t="str">
        <f t="shared" si="78"/>
        <v>wearables</v>
      </c>
      <c r="S969" s="14">
        <f t="shared" si="75"/>
        <v>42482.21266203704</v>
      </c>
      <c r="T969" s="14">
        <f t="shared" si="79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6"/>
        <v>1.325</v>
      </c>
      <c r="Q970" s="6" t="str">
        <f t="shared" si="77"/>
        <v>technology</v>
      </c>
      <c r="R970" s="6" t="str">
        <f t="shared" si="78"/>
        <v>wearables</v>
      </c>
      <c r="S970" s="14">
        <f t="shared" si="75"/>
        <v>41866.847615740742</v>
      </c>
      <c r="T970" s="14">
        <f t="shared" si="79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6"/>
        <v>46.666666666666664</v>
      </c>
      <c r="Q971" s="6" t="str">
        <f t="shared" si="77"/>
        <v>technology</v>
      </c>
      <c r="R971" s="6" t="str">
        <f t="shared" si="78"/>
        <v>wearables</v>
      </c>
      <c r="S971" s="14">
        <f t="shared" si="75"/>
        <v>42775.30332175926</v>
      </c>
      <c r="T971" s="14">
        <f t="shared" si="79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6"/>
        <v>45.92</v>
      </c>
      <c r="Q972" s="6" t="str">
        <f t="shared" si="77"/>
        <v>technology</v>
      </c>
      <c r="R972" s="6" t="str">
        <f t="shared" si="78"/>
        <v>wearables</v>
      </c>
      <c r="S972" s="14">
        <f t="shared" si="75"/>
        <v>42758.207638888889</v>
      </c>
      <c r="T972" s="14">
        <f t="shared" si="79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6"/>
        <v>0.22599999999999998</v>
      </c>
      <c r="Q973" s="6" t="str">
        <f t="shared" si="77"/>
        <v>technology</v>
      </c>
      <c r="R973" s="6" t="str">
        <f t="shared" si="78"/>
        <v>wearables</v>
      </c>
      <c r="S973" s="14">
        <f t="shared" si="75"/>
        <v>42156.709027777775</v>
      </c>
      <c r="T973" s="14">
        <f t="shared" si="79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6"/>
        <v>34.625</v>
      </c>
      <c r="Q974" s="6" t="str">
        <f t="shared" si="77"/>
        <v>technology</v>
      </c>
      <c r="R974" s="6" t="str">
        <f t="shared" si="78"/>
        <v>wearables</v>
      </c>
      <c r="S974" s="14">
        <f t="shared" si="75"/>
        <v>41886.290972222225</v>
      </c>
      <c r="T974" s="14">
        <f t="shared" si="79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6"/>
        <v>2.0549999999999997</v>
      </c>
      <c r="Q975" s="6" t="str">
        <f t="shared" si="77"/>
        <v>technology</v>
      </c>
      <c r="R975" s="6" t="str">
        <f t="shared" si="78"/>
        <v>wearables</v>
      </c>
      <c r="S975" s="14">
        <f t="shared" si="75"/>
        <v>42317.056631944448</v>
      </c>
      <c r="T975" s="14">
        <f t="shared" si="79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6"/>
        <v>0.55999999999999994</v>
      </c>
      <c r="Q976" s="6" t="str">
        <f t="shared" si="77"/>
        <v>technology</v>
      </c>
      <c r="R976" s="6" t="str">
        <f t="shared" si="78"/>
        <v>wearables</v>
      </c>
      <c r="S976" s="14">
        <f t="shared" si="75"/>
        <v>42454.707824074074</v>
      </c>
      <c r="T976" s="14">
        <f t="shared" si="79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6"/>
        <v>2.6069999999999998</v>
      </c>
      <c r="Q977" s="6" t="str">
        <f t="shared" si="77"/>
        <v>technology</v>
      </c>
      <c r="R977" s="6" t="str">
        <f t="shared" si="78"/>
        <v>wearables</v>
      </c>
      <c r="S977" s="14">
        <f t="shared" si="75"/>
        <v>42549.696585648147</v>
      </c>
      <c r="T977" s="14">
        <f t="shared" si="79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6"/>
        <v>1.9259999999999999</v>
      </c>
      <c r="Q978" s="6" t="str">
        <f t="shared" si="77"/>
        <v>technology</v>
      </c>
      <c r="R978" s="6" t="str">
        <f t="shared" si="78"/>
        <v>wearables</v>
      </c>
      <c r="S978" s="14">
        <f t="shared" si="75"/>
        <v>42230.058993055558</v>
      </c>
      <c r="T978" s="14">
        <f t="shared" si="79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6"/>
        <v>33.666666666666664</v>
      </c>
      <c r="Q979" s="6" t="str">
        <f t="shared" si="77"/>
        <v>technology</v>
      </c>
      <c r="R979" s="6" t="str">
        <f t="shared" si="78"/>
        <v>wearables</v>
      </c>
      <c r="S979" s="14">
        <f t="shared" si="75"/>
        <v>42421.942094907412</v>
      </c>
      <c r="T979" s="14">
        <f t="shared" si="79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6"/>
        <v>56.263267182990241</v>
      </c>
      <c r="Q980" s="6" t="str">
        <f t="shared" si="77"/>
        <v>technology</v>
      </c>
      <c r="R980" s="6" t="str">
        <f t="shared" si="78"/>
        <v>wearables</v>
      </c>
      <c r="S980" s="14">
        <f t="shared" si="75"/>
        <v>42425.309039351851</v>
      </c>
      <c r="T980" s="14">
        <f t="shared" si="79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6"/>
        <v>82.817599999999999</v>
      </c>
      <c r="Q981" s="6" t="str">
        <f t="shared" si="77"/>
        <v>technology</v>
      </c>
      <c r="R981" s="6" t="str">
        <f t="shared" si="78"/>
        <v>wearables</v>
      </c>
      <c r="S981" s="14">
        <f t="shared" si="75"/>
        <v>42541.790972222225</v>
      </c>
      <c r="T981" s="14">
        <f t="shared" si="79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6"/>
        <v>14.860000000000001</v>
      </c>
      <c r="Q982" s="6" t="str">
        <f t="shared" si="77"/>
        <v>technology</v>
      </c>
      <c r="R982" s="6" t="str">
        <f t="shared" si="78"/>
        <v>wearables</v>
      </c>
      <c r="S982" s="14">
        <f t="shared" si="75"/>
        <v>41973.945856481485</v>
      </c>
      <c r="T982" s="14">
        <f t="shared" si="79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6"/>
        <v>1.2375123751237513E-2</v>
      </c>
      <c r="Q983" s="6" t="str">
        <f t="shared" si="77"/>
        <v>technology</v>
      </c>
      <c r="R983" s="6" t="str">
        <f t="shared" si="78"/>
        <v>wearables</v>
      </c>
      <c r="S983" s="14">
        <f t="shared" si="75"/>
        <v>41860.947013888886</v>
      </c>
      <c r="T983" s="14">
        <f t="shared" si="79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6"/>
        <v>1.7142857142857144E-2</v>
      </c>
      <c r="Q984" s="6" t="str">
        <f t="shared" si="77"/>
        <v>technology</v>
      </c>
      <c r="R984" s="6" t="str">
        <f t="shared" si="78"/>
        <v>wearables</v>
      </c>
      <c r="S984" s="14">
        <f t="shared" si="75"/>
        <v>42645.753310185188</v>
      </c>
      <c r="T984" s="14">
        <f t="shared" si="79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6"/>
        <v>29.506136117214709</v>
      </c>
      <c r="Q985" s="6" t="str">
        <f t="shared" si="77"/>
        <v>technology</v>
      </c>
      <c r="R985" s="6" t="str">
        <f t="shared" si="78"/>
        <v>wearables</v>
      </c>
      <c r="S985" s="14">
        <f t="shared" si="75"/>
        <v>42605.870833333334</v>
      </c>
      <c r="T985" s="14">
        <f t="shared" si="79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6"/>
        <v>1.06</v>
      </c>
      <c r="Q986" s="6" t="str">
        <f t="shared" si="77"/>
        <v>technology</v>
      </c>
      <c r="R986" s="6" t="str">
        <f t="shared" si="78"/>
        <v>wearables</v>
      </c>
      <c r="S986" s="14">
        <f t="shared" si="75"/>
        <v>42091.074166666673</v>
      </c>
      <c r="T986" s="14">
        <f t="shared" si="79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6"/>
        <v>6.293333333333333</v>
      </c>
      <c r="Q987" s="6" t="str">
        <f t="shared" si="77"/>
        <v>technology</v>
      </c>
      <c r="R987" s="6" t="str">
        <f t="shared" si="78"/>
        <v>wearables</v>
      </c>
      <c r="S987" s="14">
        <f t="shared" si="75"/>
        <v>42369.958333333328</v>
      </c>
      <c r="T987" s="14">
        <f t="shared" si="79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6"/>
        <v>12.75</v>
      </c>
      <c r="Q988" s="6" t="str">
        <f t="shared" si="77"/>
        <v>technology</v>
      </c>
      <c r="R988" s="6" t="str">
        <f t="shared" si="78"/>
        <v>wearables</v>
      </c>
      <c r="S988" s="14">
        <f t="shared" si="75"/>
        <v>42379</v>
      </c>
      <c r="T988" s="14">
        <f t="shared" si="79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6"/>
        <v>13.22</v>
      </c>
      <c r="Q989" s="6" t="str">
        <f t="shared" si="77"/>
        <v>technology</v>
      </c>
      <c r="R989" s="6" t="str">
        <f t="shared" si="78"/>
        <v>wearables</v>
      </c>
      <c r="S989" s="14">
        <f t="shared" si="75"/>
        <v>41813.294560185182</v>
      </c>
      <c r="T989" s="14">
        <f t="shared" si="79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6"/>
        <v>0</v>
      </c>
      <c r="Q990" s="6" t="str">
        <f t="shared" si="77"/>
        <v>technology</v>
      </c>
      <c r="R990" s="6" t="str">
        <f t="shared" si="78"/>
        <v>wearables</v>
      </c>
      <c r="S990" s="14">
        <f t="shared" si="75"/>
        <v>42644.356770833328</v>
      </c>
      <c r="T990" s="14">
        <f t="shared" si="79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6"/>
        <v>16.77</v>
      </c>
      <c r="Q991" s="6" t="str">
        <f t="shared" si="77"/>
        <v>technology</v>
      </c>
      <c r="R991" s="6" t="str">
        <f t="shared" si="78"/>
        <v>wearables</v>
      </c>
      <c r="S991" s="14">
        <f t="shared" si="75"/>
        <v>42641.933969907404</v>
      </c>
      <c r="T991" s="14">
        <f t="shared" si="79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6"/>
        <v>0.104</v>
      </c>
      <c r="Q992" s="6" t="str">
        <f t="shared" si="77"/>
        <v>technology</v>
      </c>
      <c r="R992" s="6" t="str">
        <f t="shared" si="78"/>
        <v>wearables</v>
      </c>
      <c r="S992" s="14">
        <f t="shared" si="75"/>
        <v>41885.784305555557</v>
      </c>
      <c r="T992" s="14">
        <f t="shared" si="79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6"/>
        <v>4.24</v>
      </c>
      <c r="Q993" s="6" t="str">
        <f t="shared" si="77"/>
        <v>technology</v>
      </c>
      <c r="R993" s="6" t="str">
        <f t="shared" si="78"/>
        <v>wearables</v>
      </c>
      <c r="S993" s="14">
        <f t="shared" si="75"/>
        <v>42563.785416666666</v>
      </c>
      <c r="T993" s="14">
        <f t="shared" si="79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6"/>
        <v>0.46699999999999997</v>
      </c>
      <c r="Q994" s="6" t="str">
        <f t="shared" si="77"/>
        <v>technology</v>
      </c>
      <c r="R994" s="6" t="str">
        <f t="shared" si="78"/>
        <v>wearables</v>
      </c>
      <c r="S994" s="14">
        <f t="shared" si="75"/>
        <v>42497.883321759262</v>
      </c>
      <c r="T994" s="14">
        <f t="shared" si="79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6"/>
        <v>25.087142857142858</v>
      </c>
      <c r="Q995" s="6" t="str">
        <f t="shared" si="77"/>
        <v>technology</v>
      </c>
      <c r="R995" s="6" t="str">
        <f t="shared" si="78"/>
        <v>wearables</v>
      </c>
      <c r="S995" s="14">
        <f t="shared" ref="S995:S1058" si="80">(((I995/60)/60)/24)+DATE(1970,1,1)</f>
        <v>42686.208333333328</v>
      </c>
      <c r="T995" s="14">
        <f t="shared" si="79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6"/>
        <v>2.3345000000000002</v>
      </c>
      <c r="Q996" s="6" t="str">
        <f t="shared" si="77"/>
        <v>technology</v>
      </c>
      <c r="R996" s="6" t="str">
        <f t="shared" si="78"/>
        <v>wearables</v>
      </c>
      <c r="S996" s="14">
        <f t="shared" si="80"/>
        <v>41973.957638888889</v>
      </c>
      <c r="T996" s="14">
        <f t="shared" si="79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6"/>
        <v>7.26</v>
      </c>
      <c r="Q997" s="6" t="str">
        <f t="shared" si="77"/>
        <v>technology</v>
      </c>
      <c r="R997" s="6" t="str">
        <f t="shared" si="78"/>
        <v>wearables</v>
      </c>
      <c r="S997" s="14">
        <f t="shared" si="80"/>
        <v>41972.666666666672</v>
      </c>
      <c r="T997" s="14">
        <f t="shared" si="79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6"/>
        <v>1.625</v>
      </c>
      <c r="Q998" s="6" t="str">
        <f t="shared" si="77"/>
        <v>technology</v>
      </c>
      <c r="R998" s="6" t="str">
        <f t="shared" si="78"/>
        <v>wearables</v>
      </c>
      <c r="S998" s="14">
        <f t="shared" si="80"/>
        <v>41847.643750000003</v>
      </c>
      <c r="T998" s="14">
        <f t="shared" si="79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6"/>
        <v>1.3</v>
      </c>
      <c r="Q999" s="6" t="str">
        <f t="shared" si="77"/>
        <v>technology</v>
      </c>
      <c r="R999" s="6" t="str">
        <f t="shared" si="78"/>
        <v>wearables</v>
      </c>
      <c r="S999" s="14">
        <f t="shared" si="80"/>
        <v>41971.144641203704</v>
      </c>
      <c r="T999" s="14">
        <f t="shared" si="79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6"/>
        <v>58.558333333333337</v>
      </c>
      <c r="Q1000" s="6" t="str">
        <f t="shared" si="77"/>
        <v>technology</v>
      </c>
      <c r="R1000" s="6" t="str">
        <f t="shared" si="78"/>
        <v>wearables</v>
      </c>
      <c r="S1000" s="14">
        <f t="shared" si="80"/>
        <v>42327.210659722223</v>
      </c>
      <c r="T1000" s="14">
        <f t="shared" si="79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6"/>
        <v>7.7886666666666677</v>
      </c>
      <c r="Q1001" s="6" t="str">
        <f t="shared" si="77"/>
        <v>technology</v>
      </c>
      <c r="R1001" s="6" t="str">
        <f t="shared" si="78"/>
        <v>wearables</v>
      </c>
      <c r="S1001" s="14">
        <f t="shared" si="80"/>
        <v>41956.334722222222</v>
      </c>
      <c r="T1001" s="14">
        <f t="shared" si="79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6"/>
        <v>2.2157147647256061</v>
      </c>
      <c r="Q1002" s="6" t="str">
        <f t="shared" si="77"/>
        <v>technology</v>
      </c>
      <c r="R1002" s="6" t="str">
        <f t="shared" si="78"/>
        <v>wearables</v>
      </c>
      <c r="S1002" s="14">
        <f t="shared" si="80"/>
        <v>42809.018055555556</v>
      </c>
      <c r="T1002" s="14">
        <f t="shared" si="79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6"/>
        <v>104</v>
      </c>
      <c r="Q1003" s="6" t="str">
        <f t="shared" si="77"/>
        <v>technology</v>
      </c>
      <c r="R1003" s="6" t="str">
        <f t="shared" si="78"/>
        <v>wearables</v>
      </c>
      <c r="S1003" s="14">
        <f t="shared" si="80"/>
        <v>42765.720057870371</v>
      </c>
      <c r="T1003" s="14">
        <f t="shared" si="79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6"/>
        <v>29.6029602960296</v>
      </c>
      <c r="Q1004" s="6" t="str">
        <f t="shared" si="77"/>
        <v>technology</v>
      </c>
      <c r="R1004" s="6" t="str">
        <f t="shared" si="78"/>
        <v>wearables</v>
      </c>
      <c r="S1004" s="14">
        <f t="shared" si="80"/>
        <v>42355.249305555553</v>
      </c>
      <c r="T1004" s="14">
        <f t="shared" si="79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6"/>
        <v>16.055</v>
      </c>
      <c r="Q1005" s="6" t="str">
        <f t="shared" si="77"/>
        <v>technology</v>
      </c>
      <c r="R1005" s="6" t="str">
        <f t="shared" si="78"/>
        <v>wearables</v>
      </c>
      <c r="S1005" s="14">
        <f t="shared" si="80"/>
        <v>42810.667372685188</v>
      </c>
      <c r="T1005" s="14">
        <f t="shared" si="79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6"/>
        <v>82.207999999999998</v>
      </c>
      <c r="Q1006" s="6" t="str">
        <f t="shared" si="77"/>
        <v>technology</v>
      </c>
      <c r="R1006" s="6" t="str">
        <f t="shared" si="78"/>
        <v>wearables</v>
      </c>
      <c r="S1006" s="14">
        <f t="shared" si="80"/>
        <v>42418.708645833336</v>
      </c>
      <c r="T1006" s="14">
        <f t="shared" si="79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6"/>
        <v>75.051000000000002</v>
      </c>
      <c r="Q1007" s="6" t="str">
        <f t="shared" si="77"/>
        <v>technology</v>
      </c>
      <c r="R1007" s="6" t="str">
        <f t="shared" si="78"/>
        <v>wearables</v>
      </c>
      <c r="S1007" s="14">
        <f t="shared" si="80"/>
        <v>42307.624803240738</v>
      </c>
      <c r="T1007" s="14">
        <f t="shared" si="79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6"/>
        <v>5.8500000000000005</v>
      </c>
      <c r="Q1008" s="6" t="str">
        <f t="shared" si="77"/>
        <v>technology</v>
      </c>
      <c r="R1008" s="6" t="str">
        <f t="shared" si="78"/>
        <v>wearables</v>
      </c>
      <c r="S1008" s="14">
        <f t="shared" si="80"/>
        <v>41985.299305555556</v>
      </c>
      <c r="T1008" s="14">
        <f t="shared" si="79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6"/>
        <v>44.32</v>
      </c>
      <c r="Q1009" s="6" t="str">
        <f t="shared" si="77"/>
        <v>technology</v>
      </c>
      <c r="R1009" s="6" t="str">
        <f t="shared" si="78"/>
        <v>wearables</v>
      </c>
      <c r="S1009" s="14">
        <f t="shared" si="80"/>
        <v>42718.6252662037</v>
      </c>
      <c r="T1009" s="14">
        <f t="shared" si="79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6"/>
        <v>0.26737967914438499</v>
      </c>
      <c r="Q1010" s="6" t="str">
        <f t="shared" si="77"/>
        <v>technology</v>
      </c>
      <c r="R1010" s="6" t="str">
        <f t="shared" si="78"/>
        <v>wearables</v>
      </c>
      <c r="S1010" s="14">
        <f t="shared" si="80"/>
        <v>42732.809201388889</v>
      </c>
      <c r="T1010" s="14">
        <f t="shared" si="79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6"/>
        <v>13.13</v>
      </c>
      <c r="Q1011" s="6" t="str">
        <f t="shared" si="77"/>
        <v>technology</v>
      </c>
      <c r="R1011" s="6" t="str">
        <f t="shared" si="78"/>
        <v>wearables</v>
      </c>
      <c r="S1011" s="14">
        <f t="shared" si="80"/>
        <v>42540.604699074072</v>
      </c>
      <c r="T1011" s="14">
        <f t="shared" si="79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6"/>
        <v>0.19088937093275488</v>
      </c>
      <c r="Q1012" s="6" t="str">
        <f t="shared" si="77"/>
        <v>technology</v>
      </c>
      <c r="R1012" s="6" t="str">
        <f t="shared" si="78"/>
        <v>wearables</v>
      </c>
      <c r="S1012" s="14">
        <f t="shared" si="80"/>
        <v>42618.124305555553</v>
      </c>
      <c r="T1012" s="14">
        <f t="shared" si="79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6"/>
        <v>0.375</v>
      </c>
      <c r="Q1013" s="6" t="str">
        <f t="shared" si="77"/>
        <v>technology</v>
      </c>
      <c r="R1013" s="6" t="str">
        <f t="shared" si="78"/>
        <v>wearables</v>
      </c>
      <c r="S1013" s="14">
        <f t="shared" si="80"/>
        <v>41991.898090277777</v>
      </c>
      <c r="T1013" s="14">
        <f t="shared" si="79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6"/>
        <v>21535.021000000001</v>
      </c>
      <c r="Q1014" s="6" t="str">
        <f t="shared" si="77"/>
        <v>technology</v>
      </c>
      <c r="R1014" s="6" t="str">
        <f t="shared" si="78"/>
        <v>wearables</v>
      </c>
      <c r="S1014" s="14">
        <f t="shared" si="80"/>
        <v>42759.440416666665</v>
      </c>
      <c r="T1014" s="14">
        <f t="shared" si="79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6"/>
        <v>34.527999999999999</v>
      </c>
      <c r="Q1015" s="6" t="str">
        <f t="shared" si="77"/>
        <v>technology</v>
      </c>
      <c r="R1015" s="6" t="str">
        <f t="shared" si="78"/>
        <v>wearables</v>
      </c>
      <c r="S1015" s="14">
        <f t="shared" si="80"/>
        <v>42367.833333333328</v>
      </c>
      <c r="T1015" s="14">
        <f t="shared" si="79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6"/>
        <v>30.599999999999998</v>
      </c>
      <c r="Q1016" s="6" t="str">
        <f t="shared" si="77"/>
        <v>technology</v>
      </c>
      <c r="R1016" s="6" t="str">
        <f t="shared" si="78"/>
        <v>wearables</v>
      </c>
      <c r="S1016" s="14">
        <f t="shared" si="80"/>
        <v>42005.002488425926</v>
      </c>
      <c r="T1016" s="14">
        <f t="shared" si="79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6"/>
        <v>2.666666666666667</v>
      </c>
      <c r="Q1017" s="6" t="str">
        <f t="shared" si="77"/>
        <v>technology</v>
      </c>
      <c r="R1017" s="6" t="str">
        <f t="shared" si="78"/>
        <v>wearables</v>
      </c>
      <c r="S1017" s="14">
        <f t="shared" si="80"/>
        <v>42333.920081018514</v>
      </c>
      <c r="T1017" s="14">
        <f t="shared" si="79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6"/>
        <v>2.8420000000000001</v>
      </c>
      <c r="Q1018" s="6" t="str">
        <f t="shared" si="77"/>
        <v>technology</v>
      </c>
      <c r="R1018" s="6" t="str">
        <f t="shared" si="78"/>
        <v>wearables</v>
      </c>
      <c r="S1018" s="14">
        <f t="shared" si="80"/>
        <v>42467.065462962957</v>
      </c>
      <c r="T1018" s="14">
        <f t="shared" si="79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6"/>
        <v>22.878799999999998</v>
      </c>
      <c r="Q1019" s="6" t="str">
        <f t="shared" si="77"/>
        <v>technology</v>
      </c>
      <c r="R1019" s="6" t="str">
        <f t="shared" si="78"/>
        <v>wearables</v>
      </c>
      <c r="S1019" s="14">
        <f t="shared" si="80"/>
        <v>42329.716840277775</v>
      </c>
      <c r="T1019" s="14">
        <f t="shared" si="79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6"/>
        <v>3.105</v>
      </c>
      <c r="Q1020" s="6" t="str">
        <f t="shared" si="77"/>
        <v>technology</v>
      </c>
      <c r="R1020" s="6" t="str">
        <f t="shared" si="78"/>
        <v>wearables</v>
      </c>
      <c r="S1020" s="14">
        <f t="shared" si="80"/>
        <v>42565.492280092592</v>
      </c>
      <c r="T1020" s="14">
        <f t="shared" si="79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6"/>
        <v>47.333333333333336</v>
      </c>
      <c r="Q1021" s="6" t="str">
        <f t="shared" si="77"/>
        <v>technology</v>
      </c>
      <c r="R1021" s="6" t="str">
        <f t="shared" si="78"/>
        <v>wearables</v>
      </c>
      <c r="S1021" s="14">
        <f t="shared" si="80"/>
        <v>42039.973946759259</v>
      </c>
      <c r="T1021" s="14">
        <f t="shared" si="79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6"/>
        <v>205.54838709677421</v>
      </c>
      <c r="Q1022" s="6" t="str">
        <f t="shared" si="77"/>
        <v>music</v>
      </c>
      <c r="R1022" s="6" t="str">
        <f t="shared" si="78"/>
        <v>electronic music</v>
      </c>
      <c r="S1022" s="14">
        <f t="shared" si="80"/>
        <v>42157.032638888893</v>
      </c>
      <c r="T1022" s="14">
        <f t="shared" si="79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6"/>
        <v>351.80366666666669</v>
      </c>
      <c r="Q1023" s="6" t="str">
        <f t="shared" si="77"/>
        <v>music</v>
      </c>
      <c r="R1023" s="6" t="str">
        <f t="shared" si="78"/>
        <v>electronic music</v>
      </c>
      <c r="S1023" s="14">
        <f t="shared" si="80"/>
        <v>42294.166666666672</v>
      </c>
      <c r="T1023" s="14">
        <f t="shared" si="79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6"/>
        <v>114.9</v>
      </c>
      <c r="Q1024" s="6" t="str">
        <f t="shared" si="77"/>
        <v>music</v>
      </c>
      <c r="R1024" s="6" t="str">
        <f t="shared" si="78"/>
        <v>electronic music</v>
      </c>
      <c r="S1024" s="14">
        <f t="shared" si="80"/>
        <v>42141.646724537044</v>
      </c>
      <c r="T1024" s="14">
        <f t="shared" si="79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6"/>
        <v>237.15</v>
      </c>
      <c r="Q1025" s="6" t="str">
        <f t="shared" si="77"/>
        <v>music</v>
      </c>
      <c r="R1025" s="6" t="str">
        <f t="shared" si="78"/>
        <v>electronic music</v>
      </c>
      <c r="S1025" s="14">
        <f t="shared" si="80"/>
        <v>42175.919687500005</v>
      </c>
      <c r="T1025" s="14">
        <f t="shared" si="79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6"/>
        <v>118.63774999999998</v>
      </c>
      <c r="Q1026" s="6" t="str">
        <f t="shared" si="77"/>
        <v>music</v>
      </c>
      <c r="R1026" s="6" t="str">
        <f t="shared" si="78"/>
        <v>electronic music</v>
      </c>
      <c r="S1026" s="14">
        <f t="shared" si="80"/>
        <v>42400.580590277779</v>
      </c>
      <c r="T1026" s="14">
        <f t="shared" si="79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1">(E1027/D1027)*100</f>
        <v>109.92831428571431</v>
      </c>
      <c r="Q1027" s="6" t="str">
        <f t="shared" ref="Q1027:Q1090" si="82">LEFT(N1027,FIND("/",N1027)-1)</f>
        <v>music</v>
      </c>
      <c r="R1027" s="6" t="str">
        <f t="shared" ref="R1027:R1090" si="83">RIGHT(N1027,LEN(N1027)-FIND("/",N1027))</f>
        <v>electronic music</v>
      </c>
      <c r="S1027" s="14">
        <f t="shared" si="80"/>
        <v>42079.792094907403</v>
      </c>
      <c r="T1027" s="14">
        <f t="shared" ref="T1027:T1090" si="84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1"/>
        <v>100.00828571428571</v>
      </c>
      <c r="Q1028" s="6" t="str">
        <f t="shared" si="82"/>
        <v>music</v>
      </c>
      <c r="R1028" s="6" t="str">
        <f t="shared" si="83"/>
        <v>electronic music</v>
      </c>
      <c r="S1028" s="14">
        <f t="shared" si="80"/>
        <v>42460.365925925929</v>
      </c>
      <c r="T1028" s="14">
        <f t="shared" si="84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1"/>
        <v>103.09292094387415</v>
      </c>
      <c r="Q1029" s="6" t="str">
        <f t="shared" si="82"/>
        <v>music</v>
      </c>
      <c r="R1029" s="6" t="str">
        <f t="shared" si="83"/>
        <v>electronic music</v>
      </c>
      <c r="S1029" s="14">
        <f t="shared" si="80"/>
        <v>41935.034108796295</v>
      </c>
      <c r="T1029" s="14">
        <f t="shared" si="84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1"/>
        <v>117.27000000000001</v>
      </c>
      <c r="Q1030" s="6" t="str">
        <f t="shared" si="82"/>
        <v>music</v>
      </c>
      <c r="R1030" s="6" t="str">
        <f t="shared" si="83"/>
        <v>electronic music</v>
      </c>
      <c r="S1030" s="14">
        <f t="shared" si="80"/>
        <v>42800.833333333328</v>
      </c>
      <c r="T1030" s="14">
        <f t="shared" si="84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1"/>
        <v>111.75999999999999</v>
      </c>
      <c r="Q1031" s="6" t="str">
        <f t="shared" si="82"/>
        <v>music</v>
      </c>
      <c r="R1031" s="6" t="str">
        <f t="shared" si="83"/>
        <v>electronic music</v>
      </c>
      <c r="S1031" s="14">
        <f t="shared" si="80"/>
        <v>42098.915972222225</v>
      </c>
      <c r="T1031" s="14">
        <f t="shared" si="84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1"/>
        <v>342.09999999999997</v>
      </c>
      <c r="Q1032" s="6" t="str">
        <f t="shared" si="82"/>
        <v>music</v>
      </c>
      <c r="R1032" s="6" t="str">
        <f t="shared" si="83"/>
        <v>electronic music</v>
      </c>
      <c r="S1032" s="14">
        <f t="shared" si="80"/>
        <v>42625.483206018514</v>
      </c>
      <c r="T1032" s="14">
        <f t="shared" si="84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1"/>
        <v>107.4</v>
      </c>
      <c r="Q1033" s="6" t="str">
        <f t="shared" si="82"/>
        <v>music</v>
      </c>
      <c r="R1033" s="6" t="str">
        <f t="shared" si="83"/>
        <v>electronic music</v>
      </c>
      <c r="S1033" s="14">
        <f t="shared" si="80"/>
        <v>42354.764004629629</v>
      </c>
      <c r="T1033" s="14">
        <f t="shared" si="84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1"/>
        <v>108.49703703703703</v>
      </c>
      <c r="Q1034" s="6" t="str">
        <f t="shared" si="82"/>
        <v>music</v>
      </c>
      <c r="R1034" s="6" t="str">
        <f t="shared" si="83"/>
        <v>electronic music</v>
      </c>
      <c r="S1034" s="14">
        <f t="shared" si="80"/>
        <v>42544.666956018518</v>
      </c>
      <c r="T1034" s="14">
        <f t="shared" si="84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1"/>
        <v>102.86144578313252</v>
      </c>
      <c r="Q1035" s="6" t="str">
        <f t="shared" si="82"/>
        <v>music</v>
      </c>
      <c r="R1035" s="6" t="str">
        <f t="shared" si="83"/>
        <v>electronic music</v>
      </c>
      <c r="S1035" s="14">
        <f t="shared" si="80"/>
        <v>42716.732407407413</v>
      </c>
      <c r="T1035" s="14">
        <f t="shared" si="84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1"/>
        <v>130.0018</v>
      </c>
      <c r="Q1036" s="6" t="str">
        <f t="shared" si="82"/>
        <v>music</v>
      </c>
      <c r="R1036" s="6" t="str">
        <f t="shared" si="83"/>
        <v>electronic music</v>
      </c>
      <c r="S1036" s="14">
        <f t="shared" si="80"/>
        <v>42587.165972222225</v>
      </c>
      <c r="T1036" s="14">
        <f t="shared" si="84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1"/>
        <v>107.65217391304347</v>
      </c>
      <c r="Q1037" s="6" t="str">
        <f t="shared" si="82"/>
        <v>music</v>
      </c>
      <c r="R1037" s="6" t="str">
        <f t="shared" si="83"/>
        <v>electronic music</v>
      </c>
      <c r="S1037" s="14">
        <f t="shared" si="80"/>
        <v>42046.641435185185</v>
      </c>
      <c r="T1037" s="14">
        <f t="shared" si="84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1"/>
        <v>112.36044444444444</v>
      </c>
      <c r="Q1038" s="6" t="str">
        <f t="shared" si="82"/>
        <v>music</v>
      </c>
      <c r="R1038" s="6" t="str">
        <f t="shared" si="83"/>
        <v>electronic music</v>
      </c>
      <c r="S1038" s="14">
        <f t="shared" si="80"/>
        <v>41281.333333333336</v>
      </c>
      <c r="T1038" s="14">
        <f t="shared" si="84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1"/>
        <v>102.1</v>
      </c>
      <c r="Q1039" s="6" t="str">
        <f t="shared" si="82"/>
        <v>music</v>
      </c>
      <c r="R1039" s="6" t="str">
        <f t="shared" si="83"/>
        <v>electronic music</v>
      </c>
      <c r="S1039" s="14">
        <f t="shared" si="80"/>
        <v>42142.208333333328</v>
      </c>
      <c r="T1039" s="14">
        <f t="shared" si="84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1"/>
        <v>145.33333333333334</v>
      </c>
      <c r="Q1040" s="6" t="str">
        <f t="shared" si="82"/>
        <v>music</v>
      </c>
      <c r="R1040" s="6" t="str">
        <f t="shared" si="83"/>
        <v>electronic music</v>
      </c>
      <c r="S1040" s="14">
        <f t="shared" si="80"/>
        <v>42448.190081018518</v>
      </c>
      <c r="T1040" s="14">
        <f t="shared" si="84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1"/>
        <v>128.19999999999999</v>
      </c>
      <c r="Q1041" s="6" t="str">
        <f t="shared" si="82"/>
        <v>music</v>
      </c>
      <c r="R1041" s="6" t="str">
        <f t="shared" si="83"/>
        <v>electronic music</v>
      </c>
      <c r="S1041" s="14">
        <f t="shared" si="80"/>
        <v>42717.332638888889</v>
      </c>
      <c r="T1041" s="14">
        <f t="shared" si="84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1"/>
        <v>0.29411764705882354</v>
      </c>
      <c r="Q1042" s="6" t="str">
        <f t="shared" si="82"/>
        <v>journalism</v>
      </c>
      <c r="R1042" s="6" t="str">
        <f t="shared" si="83"/>
        <v>audio</v>
      </c>
      <c r="S1042" s="14">
        <f t="shared" si="80"/>
        <v>42609.708437499998</v>
      </c>
      <c r="T1042" s="14">
        <f t="shared" si="84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1"/>
        <v>0</v>
      </c>
      <c r="Q1043" s="6" t="str">
        <f t="shared" si="82"/>
        <v>journalism</v>
      </c>
      <c r="R1043" s="6" t="str">
        <f t="shared" si="83"/>
        <v>audio</v>
      </c>
      <c r="S1043" s="14">
        <f t="shared" si="80"/>
        <v>41851.060092592597</v>
      </c>
      <c r="T1043" s="14">
        <f t="shared" si="84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1"/>
        <v>1.5384615384615385</v>
      </c>
      <c r="Q1044" s="6" t="str">
        <f t="shared" si="82"/>
        <v>journalism</v>
      </c>
      <c r="R1044" s="6" t="str">
        <f t="shared" si="83"/>
        <v>audio</v>
      </c>
      <c r="S1044" s="14">
        <f t="shared" si="80"/>
        <v>41894.416666666664</v>
      </c>
      <c r="T1044" s="14">
        <f t="shared" si="84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1"/>
        <v>8.5370000000000008</v>
      </c>
      <c r="Q1045" s="6" t="str">
        <f t="shared" si="82"/>
        <v>journalism</v>
      </c>
      <c r="R1045" s="6" t="str">
        <f t="shared" si="83"/>
        <v>audio</v>
      </c>
      <c r="S1045" s="14">
        <f t="shared" si="80"/>
        <v>42144.252951388888</v>
      </c>
      <c r="T1045" s="14">
        <f t="shared" si="84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1"/>
        <v>8.5714285714285715E-2</v>
      </c>
      <c r="Q1046" s="6" t="str">
        <f t="shared" si="82"/>
        <v>journalism</v>
      </c>
      <c r="R1046" s="6" t="str">
        <f t="shared" si="83"/>
        <v>audio</v>
      </c>
      <c r="S1046" s="14">
        <f t="shared" si="80"/>
        <v>42068.852083333331</v>
      </c>
      <c r="T1046" s="14">
        <f t="shared" si="84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1"/>
        <v>2.6599999999999997</v>
      </c>
      <c r="Q1047" s="6" t="str">
        <f t="shared" si="82"/>
        <v>journalism</v>
      </c>
      <c r="R1047" s="6" t="str">
        <f t="shared" si="83"/>
        <v>audio</v>
      </c>
      <c r="S1047" s="14">
        <f t="shared" si="80"/>
        <v>41874.874421296299</v>
      </c>
      <c r="T1047" s="14">
        <f t="shared" si="84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1"/>
        <v>0</v>
      </c>
      <c r="Q1048" s="6" t="str">
        <f t="shared" si="82"/>
        <v>journalism</v>
      </c>
      <c r="R1048" s="6" t="str">
        <f t="shared" si="83"/>
        <v>audio</v>
      </c>
      <c r="S1048" s="14">
        <f t="shared" si="80"/>
        <v>42364.851388888885</v>
      </c>
      <c r="T1048" s="14">
        <f t="shared" si="84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1"/>
        <v>0.05</v>
      </c>
      <c r="Q1049" s="6" t="str">
        <f t="shared" si="82"/>
        <v>journalism</v>
      </c>
      <c r="R1049" s="6" t="str">
        <f t="shared" si="83"/>
        <v>audio</v>
      </c>
      <c r="S1049" s="14">
        <f t="shared" si="80"/>
        <v>41948.860127314816</v>
      </c>
      <c r="T1049" s="14">
        <f t="shared" si="84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1"/>
        <v>1.4133333333333333</v>
      </c>
      <c r="Q1050" s="6" t="str">
        <f t="shared" si="82"/>
        <v>journalism</v>
      </c>
      <c r="R1050" s="6" t="str">
        <f t="shared" si="83"/>
        <v>audio</v>
      </c>
      <c r="S1050" s="14">
        <f t="shared" si="80"/>
        <v>42638.053113425922</v>
      </c>
      <c r="T1050" s="14">
        <f t="shared" si="84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1"/>
        <v>0</v>
      </c>
      <c r="Q1051" s="6" t="str">
        <f t="shared" si="82"/>
        <v>journalism</v>
      </c>
      <c r="R1051" s="6" t="str">
        <f t="shared" si="83"/>
        <v>audio</v>
      </c>
      <c r="S1051" s="14">
        <f t="shared" si="80"/>
        <v>42412.431076388893</v>
      </c>
      <c r="T1051" s="14">
        <f t="shared" si="84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1"/>
        <v>0</v>
      </c>
      <c r="Q1052" s="6" t="str">
        <f t="shared" si="82"/>
        <v>journalism</v>
      </c>
      <c r="R1052" s="6" t="str">
        <f t="shared" si="83"/>
        <v>audio</v>
      </c>
      <c r="S1052" s="14">
        <f t="shared" si="80"/>
        <v>42261.7971875</v>
      </c>
      <c r="T1052" s="14">
        <f t="shared" si="84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1"/>
        <v>0</v>
      </c>
      <c r="Q1053" s="6" t="str">
        <f t="shared" si="82"/>
        <v>journalism</v>
      </c>
      <c r="R1053" s="6" t="str">
        <f t="shared" si="83"/>
        <v>audio</v>
      </c>
      <c r="S1053" s="14">
        <f t="shared" si="80"/>
        <v>41878.014178240745</v>
      </c>
      <c r="T1053" s="14">
        <f t="shared" si="84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1"/>
        <v>0</v>
      </c>
      <c r="Q1054" s="6" t="str">
        <f t="shared" si="82"/>
        <v>journalism</v>
      </c>
      <c r="R1054" s="6" t="str">
        <f t="shared" si="83"/>
        <v>audio</v>
      </c>
      <c r="S1054" s="14">
        <f t="shared" si="80"/>
        <v>42527.839583333334</v>
      </c>
      <c r="T1054" s="14">
        <f t="shared" si="84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1"/>
        <v>1</v>
      </c>
      <c r="Q1055" s="6" t="str">
        <f t="shared" si="82"/>
        <v>journalism</v>
      </c>
      <c r="R1055" s="6" t="str">
        <f t="shared" si="83"/>
        <v>audio</v>
      </c>
      <c r="S1055" s="14">
        <f t="shared" si="80"/>
        <v>42800.172824074078</v>
      </c>
      <c r="T1055" s="14">
        <f t="shared" si="84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1"/>
        <v>0</v>
      </c>
      <c r="Q1056" s="6" t="str">
        <f t="shared" si="82"/>
        <v>journalism</v>
      </c>
      <c r="R1056" s="6" t="str">
        <f t="shared" si="83"/>
        <v>audio</v>
      </c>
      <c r="S1056" s="14">
        <f t="shared" si="80"/>
        <v>41861.916666666664</v>
      </c>
      <c r="T1056" s="14">
        <f t="shared" si="84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1"/>
        <v>0</v>
      </c>
      <c r="Q1057" s="6" t="str">
        <f t="shared" si="82"/>
        <v>journalism</v>
      </c>
      <c r="R1057" s="6" t="str">
        <f t="shared" si="83"/>
        <v>audio</v>
      </c>
      <c r="S1057" s="14">
        <f t="shared" si="80"/>
        <v>42436.992418981477</v>
      </c>
      <c r="T1057" s="14">
        <f t="shared" si="84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1"/>
        <v>0</v>
      </c>
      <c r="Q1058" s="6" t="str">
        <f t="shared" si="82"/>
        <v>journalism</v>
      </c>
      <c r="R1058" s="6" t="str">
        <f t="shared" si="83"/>
        <v>audio</v>
      </c>
      <c r="S1058" s="14">
        <f t="shared" si="80"/>
        <v>42118.677974537044</v>
      </c>
      <c r="T1058" s="14">
        <f t="shared" si="84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1"/>
        <v>0</v>
      </c>
      <c r="Q1059" s="6" t="str">
        <f t="shared" si="82"/>
        <v>journalism</v>
      </c>
      <c r="R1059" s="6" t="str">
        <f t="shared" si="83"/>
        <v>audio</v>
      </c>
      <c r="S1059" s="14">
        <f t="shared" ref="S1059:S1122" si="85">(((I1059/60)/60)/24)+DATE(1970,1,1)</f>
        <v>42708.912997685184</v>
      </c>
      <c r="T1059" s="14">
        <f t="shared" si="84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1"/>
        <v>0</v>
      </c>
      <c r="Q1060" s="6" t="str">
        <f t="shared" si="82"/>
        <v>journalism</v>
      </c>
      <c r="R1060" s="6" t="str">
        <f t="shared" si="83"/>
        <v>audio</v>
      </c>
      <c r="S1060" s="14">
        <f t="shared" si="85"/>
        <v>42089</v>
      </c>
      <c r="T1060" s="14">
        <f t="shared" si="84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1"/>
        <v>0</v>
      </c>
      <c r="Q1061" s="6" t="str">
        <f t="shared" si="82"/>
        <v>journalism</v>
      </c>
      <c r="R1061" s="6" t="str">
        <f t="shared" si="83"/>
        <v>audio</v>
      </c>
      <c r="S1061" s="14">
        <f t="shared" si="85"/>
        <v>42076.748333333337</v>
      </c>
      <c r="T1061" s="14">
        <f t="shared" si="84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1"/>
        <v>1</v>
      </c>
      <c r="Q1062" s="6" t="str">
        <f t="shared" si="82"/>
        <v>journalism</v>
      </c>
      <c r="R1062" s="6" t="str">
        <f t="shared" si="83"/>
        <v>audio</v>
      </c>
      <c r="S1062" s="14">
        <f t="shared" si="85"/>
        <v>42109.913113425922</v>
      </c>
      <c r="T1062" s="14">
        <f t="shared" si="84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1"/>
        <v>0</v>
      </c>
      <c r="Q1063" s="6" t="str">
        <f t="shared" si="82"/>
        <v>journalism</v>
      </c>
      <c r="R1063" s="6" t="str">
        <f t="shared" si="83"/>
        <v>audio</v>
      </c>
      <c r="S1063" s="14">
        <f t="shared" si="85"/>
        <v>42492.041666666672</v>
      </c>
      <c r="T1063" s="14">
        <f t="shared" si="84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1"/>
        <v>95.477386934673376</v>
      </c>
      <c r="Q1064" s="6" t="str">
        <f t="shared" si="82"/>
        <v>journalism</v>
      </c>
      <c r="R1064" s="6" t="str">
        <f t="shared" si="83"/>
        <v>audio</v>
      </c>
      <c r="S1064" s="14">
        <f t="shared" si="85"/>
        <v>42563.807187500002</v>
      </c>
      <c r="T1064" s="14">
        <f t="shared" si="84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1"/>
        <v>0</v>
      </c>
      <c r="Q1065" s="6" t="str">
        <f t="shared" si="82"/>
        <v>journalism</v>
      </c>
      <c r="R1065" s="6" t="str">
        <f t="shared" si="83"/>
        <v>audio</v>
      </c>
      <c r="S1065" s="14">
        <f t="shared" si="85"/>
        <v>42613.030810185184</v>
      </c>
      <c r="T1065" s="14">
        <f t="shared" si="84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1"/>
        <v>8.974444444444444</v>
      </c>
      <c r="Q1066" s="6" t="str">
        <f t="shared" si="82"/>
        <v>games</v>
      </c>
      <c r="R1066" s="6" t="str">
        <f t="shared" si="83"/>
        <v>video games</v>
      </c>
      <c r="S1066" s="14">
        <f t="shared" si="85"/>
        <v>41462.228043981479</v>
      </c>
      <c r="T1066" s="14">
        <f t="shared" si="84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1"/>
        <v>2.7</v>
      </c>
      <c r="Q1067" s="6" t="str">
        <f t="shared" si="82"/>
        <v>games</v>
      </c>
      <c r="R1067" s="6" t="str">
        <f t="shared" si="83"/>
        <v>video games</v>
      </c>
      <c r="S1067" s="14">
        <f t="shared" si="85"/>
        <v>41689.381041666667</v>
      </c>
      <c r="T1067" s="14">
        <f t="shared" si="84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1"/>
        <v>3.3673333333333333</v>
      </c>
      <c r="Q1068" s="6" t="str">
        <f t="shared" si="82"/>
        <v>games</v>
      </c>
      <c r="R1068" s="6" t="str">
        <f t="shared" si="83"/>
        <v>video games</v>
      </c>
      <c r="S1068" s="14">
        <f t="shared" si="85"/>
        <v>41490.962754629632</v>
      </c>
      <c r="T1068" s="14">
        <f t="shared" si="84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1"/>
        <v>26</v>
      </c>
      <c r="Q1069" s="6" t="str">
        <f t="shared" si="82"/>
        <v>games</v>
      </c>
      <c r="R1069" s="6" t="str">
        <f t="shared" si="83"/>
        <v>video games</v>
      </c>
      <c r="S1069" s="14">
        <f t="shared" si="85"/>
        <v>41629.855682870373</v>
      </c>
      <c r="T1069" s="14">
        <f t="shared" si="84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1"/>
        <v>0.15</v>
      </c>
      <c r="Q1070" s="6" t="str">
        <f t="shared" si="82"/>
        <v>games</v>
      </c>
      <c r="R1070" s="6" t="str">
        <f t="shared" si="83"/>
        <v>video games</v>
      </c>
      <c r="S1070" s="14">
        <f t="shared" si="85"/>
        <v>42470.329444444447</v>
      </c>
      <c r="T1070" s="14">
        <f t="shared" si="84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1"/>
        <v>38.636363636363633</v>
      </c>
      <c r="Q1071" s="6" t="str">
        <f t="shared" si="82"/>
        <v>games</v>
      </c>
      <c r="R1071" s="6" t="str">
        <f t="shared" si="83"/>
        <v>video games</v>
      </c>
      <c r="S1071" s="14">
        <f t="shared" si="85"/>
        <v>41604.271516203706</v>
      </c>
      <c r="T1071" s="14">
        <f t="shared" si="84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1"/>
        <v>0.70000000000000007</v>
      </c>
      <c r="Q1072" s="6" t="str">
        <f t="shared" si="82"/>
        <v>games</v>
      </c>
      <c r="R1072" s="6" t="str">
        <f t="shared" si="83"/>
        <v>video games</v>
      </c>
      <c r="S1072" s="14">
        <f t="shared" si="85"/>
        <v>41183.011828703704</v>
      </c>
      <c r="T1072" s="14">
        <f t="shared" si="84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1"/>
        <v>0</v>
      </c>
      <c r="Q1073" s="6" t="str">
        <f t="shared" si="82"/>
        <v>games</v>
      </c>
      <c r="R1073" s="6" t="str">
        <f t="shared" si="83"/>
        <v>video games</v>
      </c>
      <c r="S1073" s="14">
        <f t="shared" si="85"/>
        <v>42325.795057870375</v>
      </c>
      <c r="T1073" s="14">
        <f t="shared" si="84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1"/>
        <v>6.8000000000000005E-2</v>
      </c>
      <c r="Q1074" s="6" t="str">
        <f t="shared" si="82"/>
        <v>games</v>
      </c>
      <c r="R1074" s="6" t="str">
        <f t="shared" si="83"/>
        <v>video games</v>
      </c>
      <c r="S1074" s="14">
        <f t="shared" si="85"/>
        <v>41675.832141203704</v>
      </c>
      <c r="T1074" s="14">
        <f t="shared" si="84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1"/>
        <v>1.3333333333333335</v>
      </c>
      <c r="Q1075" s="6" t="str">
        <f t="shared" si="82"/>
        <v>games</v>
      </c>
      <c r="R1075" s="6" t="str">
        <f t="shared" si="83"/>
        <v>video games</v>
      </c>
      <c r="S1075" s="14">
        <f t="shared" si="85"/>
        <v>40832.964594907404</v>
      </c>
      <c r="T1075" s="14">
        <f t="shared" si="84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1"/>
        <v>6.3092592592592585</v>
      </c>
      <c r="Q1076" s="6" t="str">
        <f t="shared" si="82"/>
        <v>games</v>
      </c>
      <c r="R1076" s="6" t="str">
        <f t="shared" si="83"/>
        <v>video games</v>
      </c>
      <c r="S1076" s="14">
        <f t="shared" si="85"/>
        <v>41643.172974537039</v>
      </c>
      <c r="T1076" s="14">
        <f t="shared" si="84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1"/>
        <v>4.5</v>
      </c>
      <c r="Q1077" s="6" t="str">
        <f t="shared" si="82"/>
        <v>games</v>
      </c>
      <c r="R1077" s="6" t="str">
        <f t="shared" si="83"/>
        <v>video games</v>
      </c>
      <c r="S1077" s="14">
        <f t="shared" si="85"/>
        <v>41035.904120370367</v>
      </c>
      <c r="T1077" s="14">
        <f t="shared" si="84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1"/>
        <v>62.765333333333331</v>
      </c>
      <c r="Q1078" s="6" t="str">
        <f t="shared" si="82"/>
        <v>games</v>
      </c>
      <c r="R1078" s="6" t="str">
        <f t="shared" si="83"/>
        <v>video games</v>
      </c>
      <c r="S1078" s="14">
        <f t="shared" si="85"/>
        <v>41893.377893518518</v>
      </c>
      <c r="T1078" s="14">
        <f t="shared" si="84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1"/>
        <v>29.376000000000001</v>
      </c>
      <c r="Q1079" s="6" t="str">
        <f t="shared" si="82"/>
        <v>games</v>
      </c>
      <c r="R1079" s="6" t="str">
        <f t="shared" si="83"/>
        <v>video games</v>
      </c>
      <c r="S1079" s="14">
        <f t="shared" si="85"/>
        <v>42383.16679398148</v>
      </c>
      <c r="T1079" s="14">
        <f t="shared" si="84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1"/>
        <v>7.5</v>
      </c>
      <c r="Q1080" s="6" t="str">
        <f t="shared" si="82"/>
        <v>games</v>
      </c>
      <c r="R1080" s="6" t="str">
        <f t="shared" si="83"/>
        <v>video games</v>
      </c>
      <c r="S1080" s="14">
        <f t="shared" si="85"/>
        <v>40746.195844907408</v>
      </c>
      <c r="T1080" s="14">
        <f t="shared" si="84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1"/>
        <v>2.6076923076923078</v>
      </c>
      <c r="Q1081" s="6" t="str">
        <f t="shared" si="82"/>
        <v>games</v>
      </c>
      <c r="R1081" s="6" t="str">
        <f t="shared" si="83"/>
        <v>video games</v>
      </c>
      <c r="S1081" s="14">
        <f t="shared" si="85"/>
        <v>42504.566388888896</v>
      </c>
      <c r="T1081" s="14">
        <f t="shared" si="84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1"/>
        <v>9.1050000000000004</v>
      </c>
      <c r="Q1082" s="6" t="str">
        <f t="shared" si="82"/>
        <v>games</v>
      </c>
      <c r="R1082" s="6" t="str">
        <f t="shared" si="83"/>
        <v>video games</v>
      </c>
      <c r="S1082" s="14">
        <f t="shared" si="85"/>
        <v>41770.138113425928</v>
      </c>
      <c r="T1082" s="14">
        <f t="shared" si="84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1"/>
        <v>1.7647058823529412E-2</v>
      </c>
      <c r="Q1083" s="6" t="str">
        <f t="shared" si="82"/>
        <v>games</v>
      </c>
      <c r="R1083" s="6" t="str">
        <f t="shared" si="83"/>
        <v>video games</v>
      </c>
      <c r="S1083" s="14">
        <f t="shared" si="85"/>
        <v>42032.926990740743</v>
      </c>
      <c r="T1083" s="14">
        <f t="shared" si="84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1"/>
        <v>0.55999999999999994</v>
      </c>
      <c r="Q1084" s="6" t="str">
        <f t="shared" si="82"/>
        <v>games</v>
      </c>
      <c r="R1084" s="6" t="str">
        <f t="shared" si="83"/>
        <v>video games</v>
      </c>
      <c r="S1084" s="14">
        <f t="shared" si="85"/>
        <v>41131.906111111115</v>
      </c>
      <c r="T1084" s="14">
        <f t="shared" si="84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1"/>
        <v>0.82000000000000006</v>
      </c>
      <c r="Q1085" s="6" t="str">
        <f t="shared" si="82"/>
        <v>games</v>
      </c>
      <c r="R1085" s="6" t="str">
        <f t="shared" si="83"/>
        <v>video games</v>
      </c>
      <c r="S1085" s="14">
        <f t="shared" si="85"/>
        <v>41853.659525462965</v>
      </c>
      <c r="T1085" s="14">
        <f t="shared" si="84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1"/>
        <v>0</v>
      </c>
      <c r="Q1086" s="6" t="str">
        <f t="shared" si="82"/>
        <v>games</v>
      </c>
      <c r="R1086" s="6" t="str">
        <f t="shared" si="83"/>
        <v>video games</v>
      </c>
      <c r="S1086" s="14">
        <f t="shared" si="85"/>
        <v>41859.912083333329</v>
      </c>
      <c r="T1086" s="14">
        <f t="shared" si="84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1"/>
        <v>3.42</v>
      </c>
      <c r="Q1087" s="6" t="str">
        <f t="shared" si="82"/>
        <v>games</v>
      </c>
      <c r="R1087" s="6" t="str">
        <f t="shared" si="83"/>
        <v>video games</v>
      </c>
      <c r="S1087" s="14">
        <f t="shared" si="85"/>
        <v>42443.629340277781</v>
      </c>
      <c r="T1087" s="14">
        <f t="shared" si="84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1"/>
        <v>8.3333333333333343E-2</v>
      </c>
      <c r="Q1088" s="6" t="str">
        <f t="shared" si="82"/>
        <v>games</v>
      </c>
      <c r="R1088" s="6" t="str">
        <f t="shared" si="83"/>
        <v>video games</v>
      </c>
      <c r="S1088" s="14">
        <f t="shared" si="85"/>
        <v>41875.866793981484</v>
      </c>
      <c r="T1088" s="14">
        <f t="shared" si="84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1"/>
        <v>0</v>
      </c>
      <c r="Q1089" s="6" t="str">
        <f t="shared" si="82"/>
        <v>games</v>
      </c>
      <c r="R1089" s="6" t="str">
        <f t="shared" si="83"/>
        <v>video games</v>
      </c>
      <c r="S1089" s="14">
        <f t="shared" si="85"/>
        <v>41805.713969907411</v>
      </c>
      <c r="T1089" s="14">
        <f t="shared" si="84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1"/>
        <v>14.182977777777777</v>
      </c>
      <c r="Q1090" s="6" t="str">
        <f t="shared" si="82"/>
        <v>games</v>
      </c>
      <c r="R1090" s="6" t="str">
        <f t="shared" si="83"/>
        <v>video games</v>
      </c>
      <c r="S1090" s="14">
        <f t="shared" si="85"/>
        <v>41753.799386574072</v>
      </c>
      <c r="T1090" s="14">
        <f t="shared" si="84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6">(E1091/D1091)*100</f>
        <v>7.8266666666666662</v>
      </c>
      <c r="Q1091" s="6" t="str">
        <f t="shared" ref="Q1091:Q1154" si="87">LEFT(N1091,FIND("/",N1091)-1)</f>
        <v>games</v>
      </c>
      <c r="R1091" s="6" t="str">
        <f t="shared" ref="R1091:R1154" si="88">RIGHT(N1091,LEN(N1091)-FIND("/",N1091))</f>
        <v>video games</v>
      </c>
      <c r="S1091" s="14">
        <f t="shared" si="85"/>
        <v>42181.189525462964</v>
      </c>
      <c r="T1091" s="14">
        <f t="shared" ref="T1091:T1154" si="89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6"/>
        <v>3.8464497269020695E-2</v>
      </c>
      <c r="Q1092" s="6" t="str">
        <f t="shared" si="87"/>
        <v>games</v>
      </c>
      <c r="R1092" s="6" t="str">
        <f t="shared" si="88"/>
        <v>video games</v>
      </c>
      <c r="S1092" s="14">
        <f t="shared" si="85"/>
        <v>42153.185798611114</v>
      </c>
      <c r="T1092" s="14">
        <f t="shared" si="89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6"/>
        <v>12.5</v>
      </c>
      <c r="Q1093" s="6" t="str">
        <f t="shared" si="87"/>
        <v>games</v>
      </c>
      <c r="R1093" s="6" t="str">
        <f t="shared" si="88"/>
        <v>video games</v>
      </c>
      <c r="S1093" s="14">
        <f t="shared" si="85"/>
        <v>42470.778611111105</v>
      </c>
      <c r="T1093" s="14">
        <f t="shared" si="89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6"/>
        <v>1.05</v>
      </c>
      <c r="Q1094" s="6" t="str">
        <f t="shared" si="87"/>
        <v>games</v>
      </c>
      <c r="R1094" s="6" t="str">
        <f t="shared" si="88"/>
        <v>video games</v>
      </c>
      <c r="S1094" s="14">
        <f t="shared" si="85"/>
        <v>41280.025902777779</v>
      </c>
      <c r="T1094" s="14">
        <f t="shared" si="89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6"/>
        <v>14.083333333333334</v>
      </c>
      <c r="Q1095" s="6" t="str">
        <f t="shared" si="87"/>
        <v>games</v>
      </c>
      <c r="R1095" s="6" t="str">
        <f t="shared" si="88"/>
        <v>video games</v>
      </c>
      <c r="S1095" s="14">
        <f t="shared" si="85"/>
        <v>42411.973807870367</v>
      </c>
      <c r="T1095" s="14">
        <f t="shared" si="89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6"/>
        <v>18.300055555555556</v>
      </c>
      <c r="Q1096" s="6" t="str">
        <f t="shared" si="87"/>
        <v>games</v>
      </c>
      <c r="R1096" s="6" t="str">
        <f t="shared" si="88"/>
        <v>video games</v>
      </c>
      <c r="S1096" s="14">
        <f t="shared" si="85"/>
        <v>40825.713344907403</v>
      </c>
      <c r="T1096" s="14">
        <f t="shared" si="89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6"/>
        <v>5.0347999999999997</v>
      </c>
      <c r="Q1097" s="6" t="str">
        <f t="shared" si="87"/>
        <v>games</v>
      </c>
      <c r="R1097" s="6" t="str">
        <f t="shared" si="88"/>
        <v>video games</v>
      </c>
      <c r="S1097" s="14">
        <f t="shared" si="85"/>
        <v>41516.537268518521</v>
      </c>
      <c r="T1097" s="14">
        <f t="shared" si="89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6"/>
        <v>17.933333333333334</v>
      </c>
      <c r="Q1098" s="6" t="str">
        <f t="shared" si="87"/>
        <v>games</v>
      </c>
      <c r="R1098" s="6" t="str">
        <f t="shared" si="88"/>
        <v>video games</v>
      </c>
      <c r="S1098" s="14">
        <f t="shared" si="85"/>
        <v>41916.145833333336</v>
      </c>
      <c r="T1098" s="14">
        <f t="shared" si="89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6"/>
        <v>4.7E-2</v>
      </c>
      <c r="Q1099" s="6" t="str">
        <f t="shared" si="87"/>
        <v>games</v>
      </c>
      <c r="R1099" s="6" t="str">
        <f t="shared" si="88"/>
        <v>video games</v>
      </c>
      <c r="S1099" s="14">
        <f t="shared" si="85"/>
        <v>41700.792557870373</v>
      </c>
      <c r="T1099" s="14">
        <f t="shared" si="89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6"/>
        <v>7.2120000000000006</v>
      </c>
      <c r="Q1100" s="6" t="str">
        <f t="shared" si="87"/>
        <v>games</v>
      </c>
      <c r="R1100" s="6" t="str">
        <f t="shared" si="88"/>
        <v>video games</v>
      </c>
      <c r="S1100" s="14">
        <f t="shared" si="85"/>
        <v>41742.762673611112</v>
      </c>
      <c r="T1100" s="14">
        <f t="shared" si="89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6"/>
        <v>0.5</v>
      </c>
      <c r="Q1101" s="6" t="str">
        <f t="shared" si="87"/>
        <v>games</v>
      </c>
      <c r="R1101" s="6" t="str">
        <f t="shared" si="88"/>
        <v>video games</v>
      </c>
      <c r="S1101" s="14">
        <f t="shared" si="85"/>
        <v>42137.836435185185</v>
      </c>
      <c r="T1101" s="14">
        <f t="shared" si="89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6"/>
        <v>2.5</v>
      </c>
      <c r="Q1102" s="6" t="str">
        <f t="shared" si="87"/>
        <v>games</v>
      </c>
      <c r="R1102" s="6" t="str">
        <f t="shared" si="88"/>
        <v>video games</v>
      </c>
      <c r="S1102" s="14">
        <f t="shared" si="85"/>
        <v>42414.110775462963</v>
      </c>
      <c r="T1102" s="14">
        <f t="shared" si="89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6"/>
        <v>4.1000000000000002E-2</v>
      </c>
      <c r="Q1103" s="6" t="str">
        <f t="shared" si="87"/>
        <v>games</v>
      </c>
      <c r="R1103" s="6" t="str">
        <f t="shared" si="88"/>
        <v>video games</v>
      </c>
      <c r="S1103" s="14">
        <f t="shared" si="85"/>
        <v>42565.758333333331</v>
      </c>
      <c r="T1103" s="14">
        <f t="shared" si="89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6"/>
        <v>5.3125</v>
      </c>
      <c r="Q1104" s="6" t="str">
        <f t="shared" si="87"/>
        <v>games</v>
      </c>
      <c r="R1104" s="6" t="str">
        <f t="shared" si="88"/>
        <v>video games</v>
      </c>
      <c r="S1104" s="14">
        <f t="shared" si="85"/>
        <v>41617.249305555553</v>
      </c>
      <c r="T1104" s="14">
        <f t="shared" si="89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6"/>
        <v>1.6199999999999999</v>
      </c>
      <c r="Q1105" s="6" t="str">
        <f t="shared" si="87"/>
        <v>games</v>
      </c>
      <c r="R1105" s="6" t="str">
        <f t="shared" si="88"/>
        <v>video games</v>
      </c>
      <c r="S1105" s="14">
        <f t="shared" si="85"/>
        <v>42539.22210648148</v>
      </c>
      <c r="T1105" s="14">
        <f t="shared" si="89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6"/>
        <v>4.9516666666666671</v>
      </c>
      <c r="Q1106" s="6" t="str">
        <f t="shared" si="87"/>
        <v>games</v>
      </c>
      <c r="R1106" s="6" t="str">
        <f t="shared" si="88"/>
        <v>video games</v>
      </c>
      <c r="S1106" s="14">
        <f t="shared" si="85"/>
        <v>41801.40996527778</v>
      </c>
      <c r="T1106" s="14">
        <f t="shared" si="89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6"/>
        <v>0.159</v>
      </c>
      <c r="Q1107" s="6" t="str">
        <f t="shared" si="87"/>
        <v>games</v>
      </c>
      <c r="R1107" s="6" t="str">
        <f t="shared" si="88"/>
        <v>video games</v>
      </c>
      <c r="S1107" s="14">
        <f t="shared" si="85"/>
        <v>41722.0940625</v>
      </c>
      <c r="T1107" s="14">
        <f t="shared" si="89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6"/>
        <v>41.25</v>
      </c>
      <c r="Q1108" s="6" t="str">
        <f t="shared" si="87"/>
        <v>games</v>
      </c>
      <c r="R1108" s="6" t="str">
        <f t="shared" si="88"/>
        <v>video games</v>
      </c>
      <c r="S1108" s="14">
        <f t="shared" si="85"/>
        <v>41003.698784722219</v>
      </c>
      <c r="T1108" s="14">
        <f t="shared" si="89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6"/>
        <v>0</v>
      </c>
      <c r="Q1109" s="6" t="str">
        <f t="shared" si="87"/>
        <v>games</v>
      </c>
      <c r="R1109" s="6" t="str">
        <f t="shared" si="88"/>
        <v>video games</v>
      </c>
      <c r="S1109" s="14">
        <f t="shared" si="85"/>
        <v>41843.861388888887</v>
      </c>
      <c r="T1109" s="14">
        <f t="shared" si="89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6"/>
        <v>2.93</v>
      </c>
      <c r="Q1110" s="6" t="str">
        <f t="shared" si="87"/>
        <v>games</v>
      </c>
      <c r="R1110" s="6" t="str">
        <f t="shared" si="88"/>
        <v>video games</v>
      </c>
      <c r="S1110" s="14">
        <f t="shared" si="85"/>
        <v>41012.595312500001</v>
      </c>
      <c r="T1110" s="14">
        <f t="shared" si="89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6"/>
        <v>0.44999999999999996</v>
      </c>
      <c r="Q1111" s="6" t="str">
        <f t="shared" si="87"/>
        <v>games</v>
      </c>
      <c r="R1111" s="6" t="str">
        <f t="shared" si="88"/>
        <v>video games</v>
      </c>
      <c r="S1111" s="14">
        <f t="shared" si="85"/>
        <v>42692.793865740736</v>
      </c>
      <c r="T1111" s="14">
        <f t="shared" si="89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6"/>
        <v>0.51</v>
      </c>
      <c r="Q1112" s="6" t="str">
        <f t="shared" si="87"/>
        <v>games</v>
      </c>
      <c r="R1112" s="6" t="str">
        <f t="shared" si="88"/>
        <v>video games</v>
      </c>
      <c r="S1112" s="14">
        <f t="shared" si="85"/>
        <v>41250.933124999996</v>
      </c>
      <c r="T1112" s="14">
        <f t="shared" si="89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6"/>
        <v>0.04</v>
      </c>
      <c r="Q1113" s="6" t="str">
        <f t="shared" si="87"/>
        <v>games</v>
      </c>
      <c r="R1113" s="6" t="str">
        <f t="shared" si="88"/>
        <v>video games</v>
      </c>
      <c r="S1113" s="14">
        <f t="shared" si="85"/>
        <v>42377.203587962969</v>
      </c>
      <c r="T1113" s="14">
        <f t="shared" si="89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6"/>
        <v>35.537409090909087</v>
      </c>
      <c r="Q1114" s="6" t="str">
        <f t="shared" si="87"/>
        <v>games</v>
      </c>
      <c r="R1114" s="6" t="str">
        <f t="shared" si="88"/>
        <v>video games</v>
      </c>
      <c r="S1114" s="14">
        <f t="shared" si="85"/>
        <v>42023.354166666672</v>
      </c>
      <c r="T1114" s="14">
        <f t="shared" si="89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6"/>
        <v>0.5</v>
      </c>
      <c r="Q1115" s="6" t="str">
        <f t="shared" si="87"/>
        <v>games</v>
      </c>
      <c r="R1115" s="6" t="str">
        <f t="shared" si="88"/>
        <v>video games</v>
      </c>
      <c r="S1115" s="14">
        <f t="shared" si="85"/>
        <v>41865.977083333331</v>
      </c>
      <c r="T1115" s="14">
        <f t="shared" si="89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6"/>
        <v>0.16666666666666669</v>
      </c>
      <c r="Q1116" s="6" t="str">
        <f t="shared" si="87"/>
        <v>games</v>
      </c>
      <c r="R1116" s="6" t="str">
        <f t="shared" si="88"/>
        <v>video games</v>
      </c>
      <c r="S1116" s="14">
        <f t="shared" si="85"/>
        <v>41556.345914351856</v>
      </c>
      <c r="T1116" s="14">
        <f t="shared" si="89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6"/>
        <v>0.13250000000000001</v>
      </c>
      <c r="Q1117" s="6" t="str">
        <f t="shared" si="87"/>
        <v>games</v>
      </c>
      <c r="R1117" s="6" t="str">
        <f t="shared" si="88"/>
        <v>video games</v>
      </c>
      <c r="S1117" s="14">
        <f t="shared" si="85"/>
        <v>42459.653877314813</v>
      </c>
      <c r="T1117" s="14">
        <f t="shared" si="89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6"/>
        <v>3.5704000000000007E-2</v>
      </c>
      <c r="Q1118" s="6" t="str">
        <f t="shared" si="87"/>
        <v>games</v>
      </c>
      <c r="R1118" s="6" t="str">
        <f t="shared" si="88"/>
        <v>video games</v>
      </c>
      <c r="S1118" s="14">
        <f t="shared" si="85"/>
        <v>41069.847314814811</v>
      </c>
      <c r="T1118" s="14">
        <f t="shared" si="89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6"/>
        <v>8.3000000000000007</v>
      </c>
      <c r="Q1119" s="6" t="str">
        <f t="shared" si="87"/>
        <v>games</v>
      </c>
      <c r="R1119" s="6" t="str">
        <f t="shared" si="88"/>
        <v>video games</v>
      </c>
      <c r="S1119" s="14">
        <f t="shared" si="85"/>
        <v>42363.598530092597</v>
      </c>
      <c r="T1119" s="14">
        <f t="shared" si="89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6"/>
        <v>2.4222222222222221</v>
      </c>
      <c r="Q1120" s="6" t="str">
        <f t="shared" si="87"/>
        <v>games</v>
      </c>
      <c r="R1120" s="6" t="str">
        <f t="shared" si="88"/>
        <v>video games</v>
      </c>
      <c r="S1120" s="14">
        <f t="shared" si="85"/>
        <v>41734.124756944446</v>
      </c>
      <c r="T1120" s="14">
        <f t="shared" si="89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6"/>
        <v>0.23809523809523811</v>
      </c>
      <c r="Q1121" s="6" t="str">
        <f t="shared" si="87"/>
        <v>games</v>
      </c>
      <c r="R1121" s="6" t="str">
        <f t="shared" si="88"/>
        <v>video games</v>
      </c>
      <c r="S1121" s="14">
        <f t="shared" si="85"/>
        <v>41735.792407407411</v>
      </c>
      <c r="T1121" s="14">
        <f t="shared" si="89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6"/>
        <v>0</v>
      </c>
      <c r="Q1122" s="6" t="str">
        <f t="shared" si="87"/>
        <v>games</v>
      </c>
      <c r="R1122" s="6" t="str">
        <f t="shared" si="88"/>
        <v>video games</v>
      </c>
      <c r="S1122" s="14">
        <f t="shared" si="85"/>
        <v>40844.872685185182</v>
      </c>
      <c r="T1122" s="14">
        <f t="shared" si="89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6"/>
        <v>1.1599999999999999E-2</v>
      </c>
      <c r="Q1123" s="6" t="str">
        <f t="shared" si="87"/>
        <v>games</v>
      </c>
      <c r="R1123" s="6" t="str">
        <f t="shared" si="88"/>
        <v>video games</v>
      </c>
      <c r="S1123" s="14">
        <f t="shared" ref="S1123:S1186" si="90">(((I1123/60)/60)/24)+DATE(1970,1,1)</f>
        <v>42442.892546296294</v>
      </c>
      <c r="T1123" s="14">
        <f t="shared" si="89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6"/>
        <v>0</v>
      </c>
      <c r="Q1124" s="6" t="str">
        <f t="shared" si="87"/>
        <v>games</v>
      </c>
      <c r="R1124" s="6" t="str">
        <f t="shared" si="88"/>
        <v>video games</v>
      </c>
      <c r="S1124" s="14">
        <f t="shared" si="90"/>
        <v>41424.703993055555</v>
      </c>
      <c r="T1124" s="14">
        <f t="shared" si="89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6"/>
        <v>0.22</v>
      </c>
      <c r="Q1125" s="6" t="str">
        <f t="shared" si="87"/>
        <v>games</v>
      </c>
      <c r="R1125" s="6" t="str">
        <f t="shared" si="88"/>
        <v>video games</v>
      </c>
      <c r="S1125" s="14">
        <f t="shared" si="90"/>
        <v>41748.5237037037</v>
      </c>
      <c r="T1125" s="14">
        <f t="shared" si="89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6"/>
        <v>0.47222222222222221</v>
      </c>
      <c r="Q1126" s="6" t="str">
        <f t="shared" si="87"/>
        <v>games</v>
      </c>
      <c r="R1126" s="6" t="str">
        <f t="shared" si="88"/>
        <v>mobile games</v>
      </c>
      <c r="S1126" s="14">
        <f t="shared" si="90"/>
        <v>42124.667256944449</v>
      </c>
      <c r="T1126" s="14">
        <f t="shared" si="89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6"/>
        <v>0</v>
      </c>
      <c r="Q1127" s="6" t="str">
        <f t="shared" si="87"/>
        <v>games</v>
      </c>
      <c r="R1127" s="6" t="str">
        <f t="shared" si="88"/>
        <v>mobile games</v>
      </c>
      <c r="S1127" s="14">
        <f t="shared" si="90"/>
        <v>42272.624189814815</v>
      </c>
      <c r="T1127" s="14">
        <f t="shared" si="89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6"/>
        <v>0.5</v>
      </c>
      <c r="Q1128" s="6" t="str">
        <f t="shared" si="87"/>
        <v>games</v>
      </c>
      <c r="R1128" s="6" t="str">
        <f t="shared" si="88"/>
        <v>mobile games</v>
      </c>
      <c r="S1128" s="14">
        <f t="shared" si="90"/>
        <v>42565.327476851846</v>
      </c>
      <c r="T1128" s="14">
        <f t="shared" si="89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6"/>
        <v>1.6714285714285713</v>
      </c>
      <c r="Q1129" s="6" t="str">
        <f t="shared" si="87"/>
        <v>games</v>
      </c>
      <c r="R1129" s="6" t="str">
        <f t="shared" si="88"/>
        <v>mobile games</v>
      </c>
      <c r="S1129" s="14">
        <f t="shared" si="90"/>
        <v>41957.895833333328</v>
      </c>
      <c r="T1129" s="14">
        <f t="shared" si="89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6"/>
        <v>0.1</v>
      </c>
      <c r="Q1130" s="6" t="str">
        <f t="shared" si="87"/>
        <v>games</v>
      </c>
      <c r="R1130" s="6" t="str">
        <f t="shared" si="88"/>
        <v>mobile games</v>
      </c>
      <c r="S1130" s="14">
        <f t="shared" si="90"/>
        <v>41858.649502314816</v>
      </c>
      <c r="T1130" s="14">
        <f t="shared" si="89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6"/>
        <v>0.105</v>
      </c>
      <c r="Q1131" s="6" t="str">
        <f t="shared" si="87"/>
        <v>games</v>
      </c>
      <c r="R1131" s="6" t="str">
        <f t="shared" si="88"/>
        <v>mobile games</v>
      </c>
      <c r="S1131" s="14">
        <f t="shared" si="90"/>
        <v>42526.264965277776</v>
      </c>
      <c r="T1131" s="14">
        <f t="shared" si="89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6"/>
        <v>0.22</v>
      </c>
      <c r="Q1132" s="6" t="str">
        <f t="shared" si="87"/>
        <v>games</v>
      </c>
      <c r="R1132" s="6" t="str">
        <f t="shared" si="88"/>
        <v>mobile games</v>
      </c>
      <c r="S1132" s="14">
        <f t="shared" si="90"/>
        <v>41969.038194444445</v>
      </c>
      <c r="T1132" s="14">
        <f t="shared" si="89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6"/>
        <v>0</v>
      </c>
      <c r="Q1133" s="6" t="str">
        <f t="shared" si="87"/>
        <v>games</v>
      </c>
      <c r="R1133" s="6" t="str">
        <f t="shared" si="88"/>
        <v>mobile games</v>
      </c>
      <c r="S1133" s="14">
        <f t="shared" si="90"/>
        <v>42362.908194444448</v>
      </c>
      <c r="T1133" s="14">
        <f t="shared" si="89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6"/>
        <v>14.38</v>
      </c>
      <c r="Q1134" s="6" t="str">
        <f t="shared" si="87"/>
        <v>games</v>
      </c>
      <c r="R1134" s="6" t="str">
        <f t="shared" si="88"/>
        <v>mobile games</v>
      </c>
      <c r="S1134" s="14">
        <f t="shared" si="90"/>
        <v>42736.115405092598</v>
      </c>
      <c r="T1134" s="14">
        <f t="shared" si="89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6"/>
        <v>0.66666666666666674</v>
      </c>
      <c r="Q1135" s="6" t="str">
        <f t="shared" si="87"/>
        <v>games</v>
      </c>
      <c r="R1135" s="6" t="str">
        <f t="shared" si="88"/>
        <v>mobile games</v>
      </c>
      <c r="S1135" s="14">
        <f t="shared" si="90"/>
        <v>41851.407187500001</v>
      </c>
      <c r="T1135" s="14">
        <f t="shared" si="89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6"/>
        <v>4.0000000000000001E-3</v>
      </c>
      <c r="Q1136" s="6" t="str">
        <f t="shared" si="87"/>
        <v>games</v>
      </c>
      <c r="R1136" s="6" t="str">
        <f t="shared" si="88"/>
        <v>mobile games</v>
      </c>
      <c r="S1136" s="14">
        <f t="shared" si="90"/>
        <v>41972.189583333333</v>
      </c>
      <c r="T1136" s="14">
        <f t="shared" si="89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6"/>
        <v>5</v>
      </c>
      <c r="Q1137" s="6" t="str">
        <f t="shared" si="87"/>
        <v>games</v>
      </c>
      <c r="R1137" s="6" t="str">
        <f t="shared" si="88"/>
        <v>mobile games</v>
      </c>
      <c r="S1137" s="14">
        <f t="shared" si="90"/>
        <v>42588.989513888882</v>
      </c>
      <c r="T1137" s="14">
        <f t="shared" si="89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6"/>
        <v>6.4439140811455857</v>
      </c>
      <c r="Q1138" s="6" t="str">
        <f t="shared" si="87"/>
        <v>games</v>
      </c>
      <c r="R1138" s="6" t="str">
        <f t="shared" si="88"/>
        <v>mobile games</v>
      </c>
      <c r="S1138" s="14">
        <f t="shared" si="90"/>
        <v>42357.671631944439</v>
      </c>
      <c r="T1138" s="14">
        <f t="shared" si="89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6"/>
        <v>39.5</v>
      </c>
      <c r="Q1139" s="6" t="str">
        <f t="shared" si="87"/>
        <v>games</v>
      </c>
      <c r="R1139" s="6" t="str">
        <f t="shared" si="88"/>
        <v>mobile games</v>
      </c>
      <c r="S1139" s="14">
        <f t="shared" si="90"/>
        <v>42483.819687499999</v>
      </c>
      <c r="T1139" s="14">
        <f t="shared" si="89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6"/>
        <v>0.35714285714285715</v>
      </c>
      <c r="Q1140" s="6" t="str">
        <f t="shared" si="87"/>
        <v>games</v>
      </c>
      <c r="R1140" s="6" t="str">
        <f t="shared" si="88"/>
        <v>mobile games</v>
      </c>
      <c r="S1140" s="14">
        <f t="shared" si="90"/>
        <v>42756.9066087963</v>
      </c>
      <c r="T1140" s="14">
        <f t="shared" si="89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6"/>
        <v>6.25E-2</v>
      </c>
      <c r="Q1141" s="6" t="str">
        <f t="shared" si="87"/>
        <v>games</v>
      </c>
      <c r="R1141" s="6" t="str">
        <f t="shared" si="88"/>
        <v>mobile games</v>
      </c>
      <c r="S1141" s="14">
        <f t="shared" si="90"/>
        <v>42005.347523148142</v>
      </c>
      <c r="T1141" s="14">
        <f t="shared" si="89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6"/>
        <v>0</v>
      </c>
      <c r="Q1142" s="6" t="str">
        <f t="shared" si="87"/>
        <v>games</v>
      </c>
      <c r="R1142" s="6" t="str">
        <f t="shared" si="88"/>
        <v>mobile games</v>
      </c>
      <c r="S1142" s="14">
        <f t="shared" si="90"/>
        <v>42222.462048611109</v>
      </c>
      <c r="T1142" s="14">
        <f t="shared" si="89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6"/>
        <v>0</v>
      </c>
      <c r="Q1143" s="6" t="str">
        <f t="shared" si="87"/>
        <v>games</v>
      </c>
      <c r="R1143" s="6" t="str">
        <f t="shared" si="88"/>
        <v>mobile games</v>
      </c>
      <c r="S1143" s="14">
        <f t="shared" si="90"/>
        <v>42194.699652777781</v>
      </c>
      <c r="T1143" s="14">
        <f t="shared" si="89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6"/>
        <v>0</v>
      </c>
      <c r="Q1144" s="6" t="str">
        <f t="shared" si="87"/>
        <v>games</v>
      </c>
      <c r="R1144" s="6" t="str">
        <f t="shared" si="88"/>
        <v>mobile games</v>
      </c>
      <c r="S1144" s="14">
        <f t="shared" si="90"/>
        <v>42052.006099537044</v>
      </c>
      <c r="T1144" s="14">
        <f t="shared" si="89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6"/>
        <v>0.41333333333333333</v>
      </c>
      <c r="Q1145" s="6" t="str">
        <f t="shared" si="87"/>
        <v>games</v>
      </c>
      <c r="R1145" s="6" t="str">
        <f t="shared" si="88"/>
        <v>mobile games</v>
      </c>
      <c r="S1145" s="14">
        <f t="shared" si="90"/>
        <v>42355.19358796296</v>
      </c>
      <c r="T1145" s="14">
        <f t="shared" si="89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6"/>
        <v>0</v>
      </c>
      <c r="Q1146" s="6" t="str">
        <f t="shared" si="87"/>
        <v>food</v>
      </c>
      <c r="R1146" s="6" t="str">
        <f t="shared" si="88"/>
        <v>food trucks</v>
      </c>
      <c r="S1146" s="14">
        <f t="shared" si="90"/>
        <v>42123.181944444441</v>
      </c>
      <c r="T1146" s="14">
        <f t="shared" si="89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6"/>
        <v>0.125</v>
      </c>
      <c r="Q1147" s="6" t="str">
        <f t="shared" si="87"/>
        <v>food</v>
      </c>
      <c r="R1147" s="6" t="str">
        <f t="shared" si="88"/>
        <v>food trucks</v>
      </c>
      <c r="S1147" s="14">
        <f t="shared" si="90"/>
        <v>41914.747592592597</v>
      </c>
      <c r="T1147" s="14">
        <f t="shared" si="89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6"/>
        <v>8.8333333333333339</v>
      </c>
      <c r="Q1148" s="6" t="str">
        <f t="shared" si="87"/>
        <v>food</v>
      </c>
      <c r="R1148" s="6" t="str">
        <f t="shared" si="88"/>
        <v>food trucks</v>
      </c>
      <c r="S1148" s="14">
        <f t="shared" si="90"/>
        <v>41761.9533912037</v>
      </c>
      <c r="T1148" s="14">
        <f t="shared" si="89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6"/>
        <v>0</v>
      </c>
      <c r="Q1149" s="6" t="str">
        <f t="shared" si="87"/>
        <v>food</v>
      </c>
      <c r="R1149" s="6" t="str">
        <f t="shared" si="88"/>
        <v>food trucks</v>
      </c>
      <c r="S1149" s="14">
        <f t="shared" si="90"/>
        <v>41931.972025462965</v>
      </c>
      <c r="T1149" s="14">
        <f t="shared" si="89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6"/>
        <v>0.48666666666666669</v>
      </c>
      <c r="Q1150" s="6" t="str">
        <f t="shared" si="87"/>
        <v>food</v>
      </c>
      <c r="R1150" s="6" t="str">
        <f t="shared" si="88"/>
        <v>food trucks</v>
      </c>
      <c r="S1150" s="14">
        <f t="shared" si="90"/>
        <v>42705.212743055556</v>
      </c>
      <c r="T1150" s="14">
        <f t="shared" si="89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6"/>
        <v>0.15</v>
      </c>
      <c r="Q1151" s="6" t="str">
        <f t="shared" si="87"/>
        <v>food</v>
      </c>
      <c r="R1151" s="6" t="str">
        <f t="shared" si="88"/>
        <v>food trucks</v>
      </c>
      <c r="S1151" s="14">
        <f t="shared" si="90"/>
        <v>42537.71025462963</v>
      </c>
      <c r="T1151" s="14">
        <f t="shared" si="89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6"/>
        <v>10.08</v>
      </c>
      <c r="Q1152" s="6" t="str">
        <f t="shared" si="87"/>
        <v>food</v>
      </c>
      <c r="R1152" s="6" t="str">
        <f t="shared" si="88"/>
        <v>food trucks</v>
      </c>
      <c r="S1152" s="14">
        <f t="shared" si="90"/>
        <v>42377.954571759255</v>
      </c>
      <c r="T1152" s="14">
        <f t="shared" si="89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6"/>
        <v>0</v>
      </c>
      <c r="Q1153" s="6" t="str">
        <f t="shared" si="87"/>
        <v>food</v>
      </c>
      <c r="R1153" s="6" t="str">
        <f t="shared" si="88"/>
        <v>food trucks</v>
      </c>
      <c r="S1153" s="14">
        <f t="shared" si="90"/>
        <v>42254.102581018517</v>
      </c>
      <c r="T1153" s="14">
        <f t="shared" si="89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6"/>
        <v>5.6937500000000005</v>
      </c>
      <c r="Q1154" s="6" t="str">
        <f t="shared" si="87"/>
        <v>food</v>
      </c>
      <c r="R1154" s="6" t="str">
        <f t="shared" si="88"/>
        <v>food trucks</v>
      </c>
      <c r="S1154" s="14">
        <f t="shared" si="90"/>
        <v>42139.709629629629</v>
      </c>
      <c r="T1154" s="14">
        <f t="shared" si="89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1">(E1155/D1155)*100</f>
        <v>0.625</v>
      </c>
      <c r="Q1155" s="6" t="str">
        <f t="shared" ref="Q1155:Q1218" si="92">LEFT(N1155,FIND("/",N1155)-1)</f>
        <v>food</v>
      </c>
      <c r="R1155" s="6" t="str">
        <f t="shared" ref="R1155:R1218" si="93">RIGHT(N1155,LEN(N1155)-FIND("/",N1155))</f>
        <v>food trucks</v>
      </c>
      <c r="S1155" s="14">
        <f t="shared" si="90"/>
        <v>42173.714178240742</v>
      </c>
      <c r="T1155" s="14">
        <f t="shared" ref="T1155:T1218" si="94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1"/>
        <v>6.5</v>
      </c>
      <c r="Q1156" s="6" t="str">
        <f t="shared" si="92"/>
        <v>food</v>
      </c>
      <c r="R1156" s="6" t="str">
        <f t="shared" si="93"/>
        <v>food trucks</v>
      </c>
      <c r="S1156" s="14">
        <f t="shared" si="90"/>
        <v>42253.108865740738</v>
      </c>
      <c r="T1156" s="14">
        <f t="shared" si="94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1"/>
        <v>0.752</v>
      </c>
      <c r="Q1157" s="6" t="str">
        <f t="shared" si="92"/>
        <v>food</v>
      </c>
      <c r="R1157" s="6" t="str">
        <f t="shared" si="93"/>
        <v>food trucks</v>
      </c>
      <c r="S1157" s="14">
        <f t="shared" si="90"/>
        <v>41865.763981481483</v>
      </c>
      <c r="T1157" s="14">
        <f t="shared" si="94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1"/>
        <v>0</v>
      </c>
      <c r="Q1158" s="6" t="str">
        <f t="shared" si="92"/>
        <v>food</v>
      </c>
      <c r="R1158" s="6" t="str">
        <f t="shared" si="93"/>
        <v>food trucks</v>
      </c>
      <c r="S1158" s="14">
        <f t="shared" si="90"/>
        <v>42059.07131944444</v>
      </c>
      <c r="T1158" s="14">
        <f t="shared" si="94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1"/>
        <v>1.51</v>
      </c>
      <c r="Q1159" s="6" t="str">
        <f t="shared" si="92"/>
        <v>food</v>
      </c>
      <c r="R1159" s="6" t="str">
        <f t="shared" si="93"/>
        <v>food trucks</v>
      </c>
      <c r="S1159" s="14">
        <f t="shared" si="90"/>
        <v>41978.669907407413</v>
      </c>
      <c r="T1159" s="14">
        <f t="shared" si="94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1"/>
        <v>0.46666666666666673</v>
      </c>
      <c r="Q1160" s="6" t="str">
        <f t="shared" si="92"/>
        <v>food</v>
      </c>
      <c r="R1160" s="6" t="str">
        <f t="shared" si="93"/>
        <v>food trucks</v>
      </c>
      <c r="S1160" s="14">
        <f t="shared" si="90"/>
        <v>41982.09175925926</v>
      </c>
      <c r="T1160" s="14">
        <f t="shared" si="94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1"/>
        <v>0</v>
      </c>
      <c r="Q1161" s="6" t="str">
        <f t="shared" si="92"/>
        <v>food</v>
      </c>
      <c r="R1161" s="6" t="str">
        <f t="shared" si="93"/>
        <v>food trucks</v>
      </c>
      <c r="S1161" s="14">
        <f t="shared" si="90"/>
        <v>42185.65625</v>
      </c>
      <c r="T1161" s="14">
        <f t="shared" si="94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1"/>
        <v>3.85</v>
      </c>
      <c r="Q1162" s="6" t="str">
        <f t="shared" si="92"/>
        <v>food</v>
      </c>
      <c r="R1162" s="6" t="str">
        <f t="shared" si="93"/>
        <v>food trucks</v>
      </c>
      <c r="S1162" s="14">
        <f t="shared" si="90"/>
        <v>42091.113263888896</v>
      </c>
      <c r="T1162" s="14">
        <f t="shared" si="94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1"/>
        <v>0</v>
      </c>
      <c r="Q1163" s="6" t="str">
        <f t="shared" si="92"/>
        <v>food</v>
      </c>
      <c r="R1163" s="6" t="str">
        <f t="shared" si="93"/>
        <v>food trucks</v>
      </c>
      <c r="S1163" s="14">
        <f t="shared" si="90"/>
        <v>42143.629502314812</v>
      </c>
      <c r="T1163" s="14">
        <f t="shared" si="94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1"/>
        <v>5.8333333333333341E-2</v>
      </c>
      <c r="Q1164" s="6" t="str">
        <f t="shared" si="92"/>
        <v>food</v>
      </c>
      <c r="R1164" s="6" t="str">
        <f t="shared" si="93"/>
        <v>food trucks</v>
      </c>
      <c r="S1164" s="14">
        <f t="shared" si="90"/>
        <v>41907.683611111112</v>
      </c>
      <c r="T1164" s="14">
        <f t="shared" si="94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1"/>
        <v>0</v>
      </c>
      <c r="Q1165" s="6" t="str">
        <f t="shared" si="92"/>
        <v>food</v>
      </c>
      <c r="R1165" s="6" t="str">
        <f t="shared" si="93"/>
        <v>food trucks</v>
      </c>
      <c r="S1165" s="14">
        <f t="shared" si="90"/>
        <v>41860.723611111112</v>
      </c>
      <c r="T1165" s="14">
        <f t="shared" si="94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1"/>
        <v>0</v>
      </c>
      <c r="Q1166" s="6" t="str">
        <f t="shared" si="92"/>
        <v>food</v>
      </c>
      <c r="R1166" s="6" t="str">
        <f t="shared" si="93"/>
        <v>food trucks</v>
      </c>
      <c r="S1166" s="14">
        <f t="shared" si="90"/>
        <v>42539.724328703705</v>
      </c>
      <c r="T1166" s="14">
        <f t="shared" si="94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1"/>
        <v>20.705000000000002</v>
      </c>
      <c r="Q1167" s="6" t="str">
        <f t="shared" si="92"/>
        <v>food</v>
      </c>
      <c r="R1167" s="6" t="str">
        <f t="shared" si="93"/>
        <v>food trucks</v>
      </c>
      <c r="S1167" s="14">
        <f t="shared" si="90"/>
        <v>41826.214467592588</v>
      </c>
      <c r="T1167" s="14">
        <f t="shared" si="94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1"/>
        <v>19.139999999999997</v>
      </c>
      <c r="Q1168" s="6" t="str">
        <f t="shared" si="92"/>
        <v>food</v>
      </c>
      <c r="R1168" s="6" t="str">
        <f t="shared" si="93"/>
        <v>food trucks</v>
      </c>
      <c r="S1168" s="14">
        <f t="shared" si="90"/>
        <v>42181.166666666672</v>
      </c>
      <c r="T1168" s="14">
        <f t="shared" si="94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1"/>
        <v>1.6316666666666666</v>
      </c>
      <c r="Q1169" s="6" t="str">
        <f t="shared" si="92"/>
        <v>food</v>
      </c>
      <c r="R1169" s="6" t="str">
        <f t="shared" si="93"/>
        <v>food trucks</v>
      </c>
      <c r="S1169" s="14">
        <f t="shared" si="90"/>
        <v>41894.734895833331</v>
      </c>
      <c r="T1169" s="14">
        <f t="shared" si="94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1"/>
        <v>5.6666666666666661</v>
      </c>
      <c r="Q1170" s="6" t="str">
        <f t="shared" si="92"/>
        <v>food</v>
      </c>
      <c r="R1170" s="6" t="str">
        <f t="shared" si="93"/>
        <v>food trucks</v>
      </c>
      <c r="S1170" s="14">
        <f t="shared" si="90"/>
        <v>42635.053993055553</v>
      </c>
      <c r="T1170" s="14">
        <f t="shared" si="94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1"/>
        <v>0.16999999999999998</v>
      </c>
      <c r="Q1171" s="6" t="str">
        <f t="shared" si="92"/>
        <v>food</v>
      </c>
      <c r="R1171" s="6" t="str">
        <f t="shared" si="93"/>
        <v>food trucks</v>
      </c>
      <c r="S1171" s="14">
        <f t="shared" si="90"/>
        <v>42057.353738425925</v>
      </c>
      <c r="T1171" s="14">
        <f t="shared" si="94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1"/>
        <v>0.4</v>
      </c>
      <c r="Q1172" s="6" t="str">
        <f t="shared" si="92"/>
        <v>food</v>
      </c>
      <c r="R1172" s="6" t="str">
        <f t="shared" si="93"/>
        <v>food trucks</v>
      </c>
      <c r="S1172" s="14">
        <f t="shared" si="90"/>
        <v>42154.893182870372</v>
      </c>
      <c r="T1172" s="14">
        <f t="shared" si="94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1"/>
        <v>0.1</v>
      </c>
      <c r="Q1173" s="6" t="str">
        <f t="shared" si="92"/>
        <v>food</v>
      </c>
      <c r="R1173" s="6" t="str">
        <f t="shared" si="93"/>
        <v>food trucks</v>
      </c>
      <c r="S1173" s="14">
        <f t="shared" si="90"/>
        <v>41956.846377314811</v>
      </c>
      <c r="T1173" s="14">
        <f t="shared" si="94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1"/>
        <v>0</v>
      </c>
      <c r="Q1174" s="6" t="str">
        <f t="shared" si="92"/>
        <v>food</v>
      </c>
      <c r="R1174" s="6" t="str">
        <f t="shared" si="93"/>
        <v>food trucks</v>
      </c>
      <c r="S1174" s="14">
        <f t="shared" si="90"/>
        <v>41871.682314814818</v>
      </c>
      <c r="T1174" s="14">
        <f t="shared" si="94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1"/>
        <v>2.4E-2</v>
      </c>
      <c r="Q1175" s="6" t="str">
        <f t="shared" si="92"/>
        <v>food</v>
      </c>
      <c r="R1175" s="6" t="str">
        <f t="shared" si="93"/>
        <v>food trucks</v>
      </c>
      <c r="S1175" s="14">
        <f t="shared" si="90"/>
        <v>42219.185844907406</v>
      </c>
      <c r="T1175" s="14">
        <f t="shared" si="94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1"/>
        <v>5.9066666666666672</v>
      </c>
      <c r="Q1176" s="6" t="str">
        <f t="shared" si="92"/>
        <v>food</v>
      </c>
      <c r="R1176" s="6" t="str">
        <f t="shared" si="93"/>
        <v>food trucks</v>
      </c>
      <c r="S1176" s="14">
        <f t="shared" si="90"/>
        <v>42498.84174768519</v>
      </c>
      <c r="T1176" s="14">
        <f t="shared" si="94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1"/>
        <v>2.9250000000000003</v>
      </c>
      <c r="Q1177" s="6" t="str">
        <f t="shared" si="92"/>
        <v>food</v>
      </c>
      <c r="R1177" s="6" t="str">
        <f t="shared" si="93"/>
        <v>food trucks</v>
      </c>
      <c r="S1177" s="14">
        <f t="shared" si="90"/>
        <v>42200.728460648148</v>
      </c>
      <c r="T1177" s="14">
        <f t="shared" si="94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1"/>
        <v>5.7142857142857143E-3</v>
      </c>
      <c r="Q1178" s="6" t="str">
        <f t="shared" si="92"/>
        <v>food</v>
      </c>
      <c r="R1178" s="6" t="str">
        <f t="shared" si="93"/>
        <v>food trucks</v>
      </c>
      <c r="S1178" s="14">
        <f t="shared" si="90"/>
        <v>42800.541666666672</v>
      </c>
      <c r="T1178" s="14">
        <f t="shared" si="94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1"/>
        <v>0</v>
      </c>
      <c r="Q1179" s="6" t="str">
        <f t="shared" si="92"/>
        <v>food</v>
      </c>
      <c r="R1179" s="6" t="str">
        <f t="shared" si="93"/>
        <v>food trucks</v>
      </c>
      <c r="S1179" s="14">
        <f t="shared" si="90"/>
        <v>41927.660833333335</v>
      </c>
      <c r="T1179" s="14">
        <f t="shared" si="94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1"/>
        <v>6.6666666666666671E-3</v>
      </c>
      <c r="Q1180" s="6" t="str">
        <f t="shared" si="92"/>
        <v>food</v>
      </c>
      <c r="R1180" s="6" t="str">
        <f t="shared" si="93"/>
        <v>food trucks</v>
      </c>
      <c r="S1180" s="14">
        <f t="shared" si="90"/>
        <v>41867.905694444446</v>
      </c>
      <c r="T1180" s="14">
        <f t="shared" si="94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1"/>
        <v>5.3333333333333339</v>
      </c>
      <c r="Q1181" s="6" t="str">
        <f t="shared" si="92"/>
        <v>food</v>
      </c>
      <c r="R1181" s="6" t="str">
        <f t="shared" si="93"/>
        <v>food trucks</v>
      </c>
      <c r="S1181" s="14">
        <f t="shared" si="90"/>
        <v>42305.720219907409</v>
      </c>
      <c r="T1181" s="14">
        <f t="shared" si="94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1"/>
        <v>11.75</v>
      </c>
      <c r="Q1182" s="6" t="str">
        <f t="shared" si="92"/>
        <v>food</v>
      </c>
      <c r="R1182" s="6" t="str">
        <f t="shared" si="93"/>
        <v>food trucks</v>
      </c>
      <c r="S1182" s="14">
        <f t="shared" si="90"/>
        <v>41818.806875000002</v>
      </c>
      <c r="T1182" s="14">
        <f t="shared" si="94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1"/>
        <v>8.0000000000000002E-3</v>
      </c>
      <c r="Q1183" s="6" t="str">
        <f t="shared" si="92"/>
        <v>food</v>
      </c>
      <c r="R1183" s="6" t="str">
        <f t="shared" si="93"/>
        <v>food trucks</v>
      </c>
      <c r="S1183" s="14">
        <f t="shared" si="90"/>
        <v>42064.339363425926</v>
      </c>
      <c r="T1183" s="14">
        <f t="shared" si="94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1"/>
        <v>4.2</v>
      </c>
      <c r="Q1184" s="6" t="str">
        <f t="shared" si="92"/>
        <v>food</v>
      </c>
      <c r="R1184" s="6" t="str">
        <f t="shared" si="93"/>
        <v>food trucks</v>
      </c>
      <c r="S1184" s="14">
        <f t="shared" si="90"/>
        <v>42747.695833333331</v>
      </c>
      <c r="T1184" s="14">
        <f t="shared" si="94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1"/>
        <v>4</v>
      </c>
      <c r="Q1185" s="6" t="str">
        <f t="shared" si="92"/>
        <v>food</v>
      </c>
      <c r="R1185" s="6" t="str">
        <f t="shared" si="93"/>
        <v>food trucks</v>
      </c>
      <c r="S1185" s="14">
        <f t="shared" si="90"/>
        <v>42676.165972222225</v>
      </c>
      <c r="T1185" s="14">
        <f t="shared" si="94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1"/>
        <v>104.93636363636362</v>
      </c>
      <c r="Q1186" s="6" t="str">
        <f t="shared" si="92"/>
        <v>photography</v>
      </c>
      <c r="R1186" s="6" t="str">
        <f t="shared" si="93"/>
        <v>photobooks</v>
      </c>
      <c r="S1186" s="14">
        <f t="shared" si="90"/>
        <v>42772.599664351852</v>
      </c>
      <c r="T1186" s="14">
        <f t="shared" si="94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1"/>
        <v>105.44</v>
      </c>
      <c r="Q1187" s="6" t="str">
        <f t="shared" si="92"/>
        <v>photography</v>
      </c>
      <c r="R1187" s="6" t="str">
        <f t="shared" si="93"/>
        <v>photobooks</v>
      </c>
      <c r="S1187" s="14">
        <f t="shared" ref="S1187:S1250" si="95">(((I1187/60)/60)/24)+DATE(1970,1,1)</f>
        <v>42163.166666666672</v>
      </c>
      <c r="T1187" s="14">
        <f t="shared" si="94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1"/>
        <v>106.73333333333332</v>
      </c>
      <c r="Q1188" s="6" t="str">
        <f t="shared" si="92"/>
        <v>photography</v>
      </c>
      <c r="R1188" s="6" t="str">
        <f t="shared" si="93"/>
        <v>photobooks</v>
      </c>
      <c r="S1188" s="14">
        <f t="shared" si="95"/>
        <v>42156.945833333331</v>
      </c>
      <c r="T1188" s="14">
        <f t="shared" si="94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1"/>
        <v>104.12571428571428</v>
      </c>
      <c r="Q1189" s="6" t="str">
        <f t="shared" si="92"/>
        <v>photography</v>
      </c>
      <c r="R1189" s="6" t="str">
        <f t="shared" si="93"/>
        <v>photobooks</v>
      </c>
      <c r="S1189" s="14">
        <f t="shared" si="95"/>
        <v>42141.75</v>
      </c>
      <c r="T1189" s="14">
        <f t="shared" si="94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1"/>
        <v>160.54999999999998</v>
      </c>
      <c r="Q1190" s="6" t="str">
        <f t="shared" si="92"/>
        <v>photography</v>
      </c>
      <c r="R1190" s="6" t="str">
        <f t="shared" si="93"/>
        <v>photobooks</v>
      </c>
      <c r="S1190" s="14">
        <f t="shared" si="95"/>
        <v>42732.700694444444</v>
      </c>
      <c r="T1190" s="14">
        <f t="shared" si="94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1"/>
        <v>107.77777777777777</v>
      </c>
      <c r="Q1191" s="6" t="str">
        <f t="shared" si="92"/>
        <v>photography</v>
      </c>
      <c r="R1191" s="6" t="str">
        <f t="shared" si="93"/>
        <v>photobooks</v>
      </c>
      <c r="S1191" s="14">
        <f t="shared" si="95"/>
        <v>42550.979108796295</v>
      </c>
      <c r="T1191" s="14">
        <f t="shared" si="94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1"/>
        <v>135</v>
      </c>
      <c r="Q1192" s="6" t="str">
        <f t="shared" si="92"/>
        <v>photography</v>
      </c>
      <c r="R1192" s="6" t="str">
        <f t="shared" si="93"/>
        <v>photobooks</v>
      </c>
      <c r="S1192" s="14">
        <f t="shared" si="95"/>
        <v>41882.665798611109</v>
      </c>
      <c r="T1192" s="14">
        <f t="shared" si="94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1"/>
        <v>109.07407407407408</v>
      </c>
      <c r="Q1193" s="6" t="str">
        <f t="shared" si="92"/>
        <v>photography</v>
      </c>
      <c r="R1193" s="6" t="str">
        <f t="shared" si="93"/>
        <v>photobooks</v>
      </c>
      <c r="S1193" s="14">
        <f t="shared" si="95"/>
        <v>42449.562037037031</v>
      </c>
      <c r="T1193" s="14">
        <f t="shared" si="94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1"/>
        <v>290</v>
      </c>
      <c r="Q1194" s="6" t="str">
        <f t="shared" si="92"/>
        <v>photography</v>
      </c>
      <c r="R1194" s="6" t="str">
        <f t="shared" si="93"/>
        <v>photobooks</v>
      </c>
      <c r="S1194" s="14">
        <f t="shared" si="95"/>
        <v>42777.506689814814</v>
      </c>
      <c r="T1194" s="14">
        <f t="shared" si="94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1"/>
        <v>103.95714285714286</v>
      </c>
      <c r="Q1195" s="6" t="str">
        <f t="shared" si="92"/>
        <v>photography</v>
      </c>
      <c r="R1195" s="6" t="str">
        <f t="shared" si="93"/>
        <v>photobooks</v>
      </c>
      <c r="S1195" s="14">
        <f t="shared" si="95"/>
        <v>42469.734409722223</v>
      </c>
      <c r="T1195" s="14">
        <f t="shared" si="94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1"/>
        <v>322.24</v>
      </c>
      <c r="Q1196" s="6" t="str">
        <f t="shared" si="92"/>
        <v>photography</v>
      </c>
      <c r="R1196" s="6" t="str">
        <f t="shared" si="93"/>
        <v>photobooks</v>
      </c>
      <c r="S1196" s="14">
        <f t="shared" si="95"/>
        <v>42102.488182870366</v>
      </c>
      <c r="T1196" s="14">
        <f t="shared" si="94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1"/>
        <v>135</v>
      </c>
      <c r="Q1197" s="6" t="str">
        <f t="shared" si="92"/>
        <v>photography</v>
      </c>
      <c r="R1197" s="6" t="str">
        <f t="shared" si="93"/>
        <v>photobooks</v>
      </c>
      <c r="S1197" s="14">
        <f t="shared" si="95"/>
        <v>42358.375</v>
      </c>
      <c r="T1197" s="14">
        <f t="shared" si="94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1"/>
        <v>269.91034482758624</v>
      </c>
      <c r="Q1198" s="6" t="str">
        <f t="shared" si="92"/>
        <v>photography</v>
      </c>
      <c r="R1198" s="6" t="str">
        <f t="shared" si="93"/>
        <v>photobooks</v>
      </c>
      <c r="S1198" s="14">
        <f t="shared" si="95"/>
        <v>42356.818738425922</v>
      </c>
      <c r="T1198" s="14">
        <f t="shared" si="94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1"/>
        <v>253.29333333333332</v>
      </c>
      <c r="Q1199" s="6" t="str">
        <f t="shared" si="92"/>
        <v>photography</v>
      </c>
      <c r="R1199" s="6" t="str">
        <f t="shared" si="93"/>
        <v>photobooks</v>
      </c>
      <c r="S1199" s="14">
        <f t="shared" si="95"/>
        <v>42534.249305555553</v>
      </c>
      <c r="T1199" s="14">
        <f t="shared" si="94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1"/>
        <v>260.59999999999997</v>
      </c>
      <c r="Q1200" s="6" t="str">
        <f t="shared" si="92"/>
        <v>photography</v>
      </c>
      <c r="R1200" s="6" t="str">
        <f t="shared" si="93"/>
        <v>photobooks</v>
      </c>
      <c r="S1200" s="14">
        <f t="shared" si="95"/>
        <v>42369.125</v>
      </c>
      <c r="T1200" s="14">
        <f t="shared" si="94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1"/>
        <v>101.31677953348381</v>
      </c>
      <c r="Q1201" s="6" t="str">
        <f t="shared" si="92"/>
        <v>photography</v>
      </c>
      <c r="R1201" s="6" t="str">
        <f t="shared" si="93"/>
        <v>photobooks</v>
      </c>
      <c r="S1201" s="14">
        <f t="shared" si="95"/>
        <v>42193.770833333328</v>
      </c>
      <c r="T1201" s="14">
        <f t="shared" si="94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1"/>
        <v>125.60416666666667</v>
      </c>
      <c r="Q1202" s="6" t="str">
        <f t="shared" si="92"/>
        <v>photography</v>
      </c>
      <c r="R1202" s="6" t="str">
        <f t="shared" si="93"/>
        <v>photobooks</v>
      </c>
      <c r="S1202" s="14">
        <f t="shared" si="95"/>
        <v>42110.477500000001</v>
      </c>
      <c r="T1202" s="14">
        <f t="shared" si="94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1"/>
        <v>102.43783333333334</v>
      </c>
      <c r="Q1203" s="6" t="str">
        <f t="shared" si="92"/>
        <v>photography</v>
      </c>
      <c r="R1203" s="6" t="str">
        <f t="shared" si="93"/>
        <v>photobooks</v>
      </c>
      <c r="S1203" s="14">
        <f t="shared" si="95"/>
        <v>42566.60701388889</v>
      </c>
      <c r="T1203" s="14">
        <f t="shared" si="94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1"/>
        <v>199.244</v>
      </c>
      <c r="Q1204" s="6" t="str">
        <f t="shared" si="92"/>
        <v>photography</v>
      </c>
      <c r="R1204" s="6" t="str">
        <f t="shared" si="93"/>
        <v>photobooks</v>
      </c>
      <c r="S1204" s="14">
        <f t="shared" si="95"/>
        <v>42182.288819444439</v>
      </c>
      <c r="T1204" s="14">
        <f t="shared" si="94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1"/>
        <v>102.45398773006136</v>
      </c>
      <c r="Q1205" s="6" t="str">
        <f t="shared" si="92"/>
        <v>photography</v>
      </c>
      <c r="R1205" s="6" t="str">
        <f t="shared" si="93"/>
        <v>photobooks</v>
      </c>
      <c r="S1205" s="14">
        <f t="shared" si="95"/>
        <v>42155.614895833336</v>
      </c>
      <c r="T1205" s="14">
        <f t="shared" si="94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1"/>
        <v>102.94615384615385</v>
      </c>
      <c r="Q1206" s="6" t="str">
        <f t="shared" si="92"/>
        <v>photography</v>
      </c>
      <c r="R1206" s="6" t="str">
        <f t="shared" si="93"/>
        <v>photobooks</v>
      </c>
      <c r="S1206" s="14">
        <f t="shared" si="95"/>
        <v>42342.208333333328</v>
      </c>
      <c r="T1206" s="14">
        <f t="shared" si="94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1"/>
        <v>100.86153846153847</v>
      </c>
      <c r="Q1207" s="6" t="str">
        <f t="shared" si="92"/>
        <v>photography</v>
      </c>
      <c r="R1207" s="6" t="str">
        <f t="shared" si="93"/>
        <v>photobooks</v>
      </c>
      <c r="S1207" s="14">
        <f t="shared" si="95"/>
        <v>42168.506377314814</v>
      </c>
      <c r="T1207" s="14">
        <f t="shared" si="94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1"/>
        <v>114.99999999999999</v>
      </c>
      <c r="Q1208" s="6" t="str">
        <f t="shared" si="92"/>
        <v>photography</v>
      </c>
      <c r="R1208" s="6" t="str">
        <f t="shared" si="93"/>
        <v>photobooks</v>
      </c>
      <c r="S1208" s="14">
        <f t="shared" si="95"/>
        <v>42805.561805555553</v>
      </c>
      <c r="T1208" s="14">
        <f t="shared" si="94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1"/>
        <v>104.16766467065868</v>
      </c>
      <c r="Q1209" s="6" t="str">
        <f t="shared" si="92"/>
        <v>photography</v>
      </c>
      <c r="R1209" s="6" t="str">
        <f t="shared" si="93"/>
        <v>photobooks</v>
      </c>
      <c r="S1209" s="14">
        <f t="shared" si="95"/>
        <v>42460.416666666672</v>
      </c>
      <c r="T1209" s="14">
        <f t="shared" si="94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1"/>
        <v>155.29999999999998</v>
      </c>
      <c r="Q1210" s="6" t="str">
        <f t="shared" si="92"/>
        <v>photography</v>
      </c>
      <c r="R1210" s="6" t="str">
        <f t="shared" si="93"/>
        <v>photobooks</v>
      </c>
      <c r="S1210" s="14">
        <f t="shared" si="95"/>
        <v>42453.667407407411</v>
      </c>
      <c r="T1210" s="14">
        <f t="shared" si="94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1"/>
        <v>106</v>
      </c>
      <c r="Q1211" s="6" t="str">
        <f t="shared" si="92"/>
        <v>photography</v>
      </c>
      <c r="R1211" s="6" t="str">
        <f t="shared" si="93"/>
        <v>photobooks</v>
      </c>
      <c r="S1211" s="14">
        <f t="shared" si="95"/>
        <v>42791.846122685187</v>
      </c>
      <c r="T1211" s="14">
        <f t="shared" si="94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1"/>
        <v>254.31499999999997</v>
      </c>
      <c r="Q1212" s="6" t="str">
        <f t="shared" si="92"/>
        <v>photography</v>
      </c>
      <c r="R1212" s="6" t="str">
        <f t="shared" si="93"/>
        <v>photobooks</v>
      </c>
      <c r="S1212" s="14">
        <f t="shared" si="95"/>
        <v>42155.875</v>
      </c>
      <c r="T1212" s="14">
        <f t="shared" si="94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1"/>
        <v>101.1</v>
      </c>
      <c r="Q1213" s="6" t="str">
        <f t="shared" si="92"/>
        <v>photography</v>
      </c>
      <c r="R1213" s="6" t="str">
        <f t="shared" si="93"/>
        <v>photobooks</v>
      </c>
      <c r="S1213" s="14">
        <f t="shared" si="95"/>
        <v>42530.866446759261</v>
      </c>
      <c r="T1213" s="14">
        <f t="shared" si="94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1"/>
        <v>129.04</v>
      </c>
      <c r="Q1214" s="6" t="str">
        <f t="shared" si="92"/>
        <v>photography</v>
      </c>
      <c r="R1214" s="6" t="str">
        <f t="shared" si="93"/>
        <v>photobooks</v>
      </c>
      <c r="S1214" s="14">
        <f t="shared" si="95"/>
        <v>42335.041666666672</v>
      </c>
      <c r="T1214" s="14">
        <f t="shared" si="94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1"/>
        <v>102.23076923076924</v>
      </c>
      <c r="Q1215" s="6" t="str">
        <f t="shared" si="92"/>
        <v>photography</v>
      </c>
      <c r="R1215" s="6" t="str">
        <f t="shared" si="93"/>
        <v>photobooks</v>
      </c>
      <c r="S1215" s="14">
        <f t="shared" si="95"/>
        <v>42766.755787037036</v>
      </c>
      <c r="T1215" s="14">
        <f t="shared" si="94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1"/>
        <v>131.80000000000001</v>
      </c>
      <c r="Q1216" s="6" t="str">
        <f t="shared" si="92"/>
        <v>photography</v>
      </c>
      <c r="R1216" s="6" t="str">
        <f t="shared" si="93"/>
        <v>photobooks</v>
      </c>
      <c r="S1216" s="14">
        <f t="shared" si="95"/>
        <v>42164.840335648143</v>
      </c>
      <c r="T1216" s="14">
        <f t="shared" si="94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1"/>
        <v>786.0802000000001</v>
      </c>
      <c r="Q1217" s="6" t="str">
        <f t="shared" si="92"/>
        <v>photography</v>
      </c>
      <c r="R1217" s="6" t="str">
        <f t="shared" si="93"/>
        <v>photobooks</v>
      </c>
      <c r="S1217" s="14">
        <f t="shared" si="95"/>
        <v>41789.923101851848</v>
      </c>
      <c r="T1217" s="14">
        <f t="shared" si="94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1"/>
        <v>145.70000000000002</v>
      </c>
      <c r="Q1218" s="6" t="str">
        <f t="shared" si="92"/>
        <v>photography</v>
      </c>
      <c r="R1218" s="6" t="str">
        <f t="shared" si="93"/>
        <v>photobooks</v>
      </c>
      <c r="S1218" s="14">
        <f t="shared" si="95"/>
        <v>42279.960416666669</v>
      </c>
      <c r="T1218" s="14">
        <f t="shared" si="94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6">(E1219/D1219)*100</f>
        <v>102.60000000000001</v>
      </c>
      <c r="Q1219" s="6" t="str">
        <f t="shared" ref="Q1219:Q1282" si="97">LEFT(N1219,FIND("/",N1219)-1)</f>
        <v>photography</v>
      </c>
      <c r="R1219" s="6" t="str">
        <f t="shared" ref="R1219:R1282" si="98">RIGHT(N1219,LEN(N1219)-FIND("/",N1219))</f>
        <v>photobooks</v>
      </c>
      <c r="S1219" s="14">
        <f t="shared" si="95"/>
        <v>42565.809490740736</v>
      </c>
      <c r="T1219" s="14">
        <f t="shared" ref="T1219:T1282" si="9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6"/>
        <v>172.27777777777777</v>
      </c>
      <c r="Q1220" s="6" t="str">
        <f t="shared" si="97"/>
        <v>photography</v>
      </c>
      <c r="R1220" s="6" t="str">
        <f t="shared" si="98"/>
        <v>photobooks</v>
      </c>
      <c r="S1220" s="14">
        <f t="shared" si="95"/>
        <v>42309.125</v>
      </c>
      <c r="T1220" s="14">
        <f t="shared" si="9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6"/>
        <v>159.16819571865443</v>
      </c>
      <c r="Q1221" s="6" t="str">
        <f t="shared" si="97"/>
        <v>photography</v>
      </c>
      <c r="R1221" s="6" t="str">
        <f t="shared" si="98"/>
        <v>photobooks</v>
      </c>
      <c r="S1221" s="14">
        <f t="shared" si="95"/>
        <v>42663.461956018517</v>
      </c>
      <c r="T1221" s="14">
        <f t="shared" si="9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6"/>
        <v>103.76666666666668</v>
      </c>
      <c r="Q1222" s="6" t="str">
        <f t="shared" si="97"/>
        <v>photography</v>
      </c>
      <c r="R1222" s="6" t="str">
        <f t="shared" si="98"/>
        <v>photobooks</v>
      </c>
      <c r="S1222" s="14">
        <f t="shared" si="95"/>
        <v>42241.628611111111</v>
      </c>
      <c r="T1222" s="14">
        <f t="shared" si="9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6"/>
        <v>111.40954545454547</v>
      </c>
      <c r="Q1223" s="6" t="str">
        <f t="shared" si="97"/>
        <v>photography</v>
      </c>
      <c r="R1223" s="6" t="str">
        <f t="shared" si="98"/>
        <v>photobooks</v>
      </c>
      <c r="S1223" s="14">
        <f t="shared" si="95"/>
        <v>42708</v>
      </c>
      <c r="T1223" s="14">
        <f t="shared" si="9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6"/>
        <v>280.375</v>
      </c>
      <c r="Q1224" s="6" t="str">
        <f t="shared" si="97"/>
        <v>photography</v>
      </c>
      <c r="R1224" s="6" t="str">
        <f t="shared" si="98"/>
        <v>photobooks</v>
      </c>
      <c r="S1224" s="14">
        <f t="shared" si="95"/>
        <v>42461.166666666672</v>
      </c>
      <c r="T1224" s="14">
        <f t="shared" si="9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6"/>
        <v>112.10606060606061</v>
      </c>
      <c r="Q1225" s="6" t="str">
        <f t="shared" si="97"/>
        <v>photography</v>
      </c>
      <c r="R1225" s="6" t="str">
        <f t="shared" si="98"/>
        <v>photobooks</v>
      </c>
      <c r="S1225" s="14">
        <f t="shared" si="95"/>
        <v>42684.218854166669</v>
      </c>
      <c r="T1225" s="14">
        <f t="shared" si="9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6"/>
        <v>7.0666666666666673</v>
      </c>
      <c r="Q1226" s="6" t="str">
        <f t="shared" si="97"/>
        <v>music</v>
      </c>
      <c r="R1226" s="6" t="str">
        <f t="shared" si="98"/>
        <v>world music</v>
      </c>
      <c r="S1226" s="14">
        <f t="shared" si="95"/>
        <v>41796.549791666665</v>
      </c>
      <c r="T1226" s="14">
        <f t="shared" si="9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6"/>
        <v>4.3999999999999995</v>
      </c>
      <c r="Q1227" s="6" t="str">
        <f t="shared" si="97"/>
        <v>music</v>
      </c>
      <c r="R1227" s="6" t="str">
        <f t="shared" si="98"/>
        <v>world music</v>
      </c>
      <c r="S1227" s="14">
        <f t="shared" si="95"/>
        <v>41569.905995370369</v>
      </c>
      <c r="T1227" s="14">
        <f t="shared" si="9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6"/>
        <v>3.8739999999999997</v>
      </c>
      <c r="Q1228" s="6" t="str">
        <f t="shared" si="97"/>
        <v>music</v>
      </c>
      <c r="R1228" s="6" t="str">
        <f t="shared" si="98"/>
        <v>world music</v>
      </c>
      <c r="S1228" s="14">
        <f t="shared" si="95"/>
        <v>41750.041666666664</v>
      </c>
      <c r="T1228" s="14">
        <f t="shared" si="9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6"/>
        <v>0</v>
      </c>
      <c r="Q1229" s="6" t="str">
        <f t="shared" si="97"/>
        <v>music</v>
      </c>
      <c r="R1229" s="6" t="str">
        <f t="shared" si="98"/>
        <v>world music</v>
      </c>
      <c r="S1229" s="14">
        <f t="shared" si="95"/>
        <v>41858.291666666664</v>
      </c>
      <c r="T1229" s="14">
        <f t="shared" si="9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6"/>
        <v>29.299999999999997</v>
      </c>
      <c r="Q1230" s="6" t="str">
        <f t="shared" si="97"/>
        <v>music</v>
      </c>
      <c r="R1230" s="6" t="str">
        <f t="shared" si="98"/>
        <v>world music</v>
      </c>
      <c r="S1230" s="14">
        <f t="shared" si="95"/>
        <v>40814.729259259257</v>
      </c>
      <c r="T1230" s="14">
        <f t="shared" si="9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6"/>
        <v>0.90909090909090906</v>
      </c>
      <c r="Q1231" s="6" t="str">
        <f t="shared" si="97"/>
        <v>music</v>
      </c>
      <c r="R1231" s="6" t="str">
        <f t="shared" si="98"/>
        <v>world music</v>
      </c>
      <c r="S1231" s="14">
        <f t="shared" si="95"/>
        <v>41015.666666666664</v>
      </c>
      <c r="T1231" s="14">
        <f t="shared" si="9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6"/>
        <v>0</v>
      </c>
      <c r="Q1232" s="6" t="str">
        <f t="shared" si="97"/>
        <v>music</v>
      </c>
      <c r="R1232" s="6" t="str">
        <f t="shared" si="98"/>
        <v>world music</v>
      </c>
      <c r="S1232" s="14">
        <f t="shared" si="95"/>
        <v>40598.972569444442</v>
      </c>
      <c r="T1232" s="14">
        <f t="shared" si="9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6"/>
        <v>0</v>
      </c>
      <c r="Q1233" s="6" t="str">
        <f t="shared" si="97"/>
        <v>music</v>
      </c>
      <c r="R1233" s="6" t="str">
        <f t="shared" si="98"/>
        <v>world music</v>
      </c>
      <c r="S1233" s="14">
        <f t="shared" si="95"/>
        <v>42244.041666666672</v>
      </c>
      <c r="T1233" s="14">
        <f t="shared" si="9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6"/>
        <v>0.8</v>
      </c>
      <c r="Q1234" s="6" t="str">
        <f t="shared" si="97"/>
        <v>music</v>
      </c>
      <c r="R1234" s="6" t="str">
        <f t="shared" si="98"/>
        <v>world music</v>
      </c>
      <c r="S1234" s="14">
        <f t="shared" si="95"/>
        <v>41553.848032407412</v>
      </c>
      <c r="T1234" s="14">
        <f t="shared" si="9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6"/>
        <v>11.600000000000001</v>
      </c>
      <c r="Q1235" s="6" t="str">
        <f t="shared" si="97"/>
        <v>music</v>
      </c>
      <c r="R1235" s="6" t="str">
        <f t="shared" si="98"/>
        <v>world music</v>
      </c>
      <c r="S1235" s="14">
        <f t="shared" si="95"/>
        <v>40960.948773148149</v>
      </c>
      <c r="T1235" s="14">
        <f t="shared" si="9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6"/>
        <v>0</v>
      </c>
      <c r="Q1236" s="6" t="str">
        <f t="shared" si="97"/>
        <v>music</v>
      </c>
      <c r="R1236" s="6" t="str">
        <f t="shared" si="98"/>
        <v>world music</v>
      </c>
      <c r="S1236" s="14">
        <f t="shared" si="95"/>
        <v>42037.788680555561</v>
      </c>
      <c r="T1236" s="14">
        <f t="shared" si="9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6"/>
        <v>2.7873639500929119</v>
      </c>
      <c r="Q1237" s="6" t="str">
        <f t="shared" si="97"/>
        <v>music</v>
      </c>
      <c r="R1237" s="6" t="str">
        <f t="shared" si="98"/>
        <v>world music</v>
      </c>
      <c r="S1237" s="14">
        <f t="shared" si="95"/>
        <v>41623.135405092595</v>
      </c>
      <c r="T1237" s="14">
        <f t="shared" si="9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6"/>
        <v>0</v>
      </c>
      <c r="Q1238" s="6" t="str">
        <f t="shared" si="97"/>
        <v>music</v>
      </c>
      <c r="R1238" s="6" t="str">
        <f t="shared" si="98"/>
        <v>world music</v>
      </c>
      <c r="S1238" s="14">
        <f t="shared" si="95"/>
        <v>41118.666666666664</v>
      </c>
      <c r="T1238" s="14">
        <f t="shared" si="9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6"/>
        <v>0</v>
      </c>
      <c r="Q1239" s="6" t="str">
        <f t="shared" si="97"/>
        <v>music</v>
      </c>
      <c r="R1239" s="6" t="str">
        <f t="shared" si="98"/>
        <v>world music</v>
      </c>
      <c r="S1239" s="14">
        <f t="shared" si="95"/>
        <v>41145.283159722225</v>
      </c>
      <c r="T1239" s="14">
        <f t="shared" si="9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6"/>
        <v>17.8</v>
      </c>
      <c r="Q1240" s="6" t="str">
        <f t="shared" si="97"/>
        <v>music</v>
      </c>
      <c r="R1240" s="6" t="str">
        <f t="shared" si="98"/>
        <v>world music</v>
      </c>
      <c r="S1240" s="14">
        <f t="shared" si="95"/>
        <v>40761.61037037037</v>
      </c>
      <c r="T1240" s="14">
        <f t="shared" si="9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6"/>
        <v>0</v>
      </c>
      <c r="Q1241" s="6" t="str">
        <f t="shared" si="97"/>
        <v>music</v>
      </c>
      <c r="R1241" s="6" t="str">
        <f t="shared" si="98"/>
        <v>world music</v>
      </c>
      <c r="S1241" s="14">
        <f t="shared" si="95"/>
        <v>40913.962581018517</v>
      </c>
      <c r="T1241" s="14">
        <f t="shared" si="9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6"/>
        <v>3.0124999999999997</v>
      </c>
      <c r="Q1242" s="6" t="str">
        <f t="shared" si="97"/>
        <v>music</v>
      </c>
      <c r="R1242" s="6" t="str">
        <f t="shared" si="98"/>
        <v>world music</v>
      </c>
      <c r="S1242" s="14">
        <f t="shared" si="95"/>
        <v>41467.910416666666</v>
      </c>
      <c r="T1242" s="14">
        <f t="shared" si="9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6"/>
        <v>50.739999999999995</v>
      </c>
      <c r="Q1243" s="6" t="str">
        <f t="shared" si="97"/>
        <v>music</v>
      </c>
      <c r="R1243" s="6" t="str">
        <f t="shared" si="98"/>
        <v>world music</v>
      </c>
      <c r="S1243" s="14">
        <f t="shared" si="95"/>
        <v>41946.249305555553</v>
      </c>
      <c r="T1243" s="14">
        <f t="shared" si="9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6"/>
        <v>0.54884742041712409</v>
      </c>
      <c r="Q1244" s="6" t="str">
        <f t="shared" si="97"/>
        <v>music</v>
      </c>
      <c r="R1244" s="6" t="str">
        <f t="shared" si="98"/>
        <v>world music</v>
      </c>
      <c r="S1244" s="14">
        <f t="shared" si="95"/>
        <v>40797.554166666669</v>
      </c>
      <c r="T1244" s="14">
        <f t="shared" si="9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6"/>
        <v>14.091666666666667</v>
      </c>
      <c r="Q1245" s="6" t="str">
        <f t="shared" si="97"/>
        <v>music</v>
      </c>
      <c r="R1245" s="6" t="str">
        <f t="shared" si="98"/>
        <v>world music</v>
      </c>
      <c r="S1245" s="14">
        <f t="shared" si="95"/>
        <v>40732.875</v>
      </c>
      <c r="T1245" s="14">
        <f t="shared" si="9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6"/>
        <v>103.8</v>
      </c>
      <c r="Q1246" s="6" t="str">
        <f t="shared" si="97"/>
        <v>music</v>
      </c>
      <c r="R1246" s="6" t="str">
        <f t="shared" si="98"/>
        <v>rock</v>
      </c>
      <c r="S1246" s="14">
        <f t="shared" si="95"/>
        <v>41386.875</v>
      </c>
      <c r="T1246" s="14">
        <f t="shared" si="9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6"/>
        <v>120.24999999999999</v>
      </c>
      <c r="Q1247" s="6" t="str">
        <f t="shared" si="97"/>
        <v>music</v>
      </c>
      <c r="R1247" s="6" t="str">
        <f t="shared" si="98"/>
        <v>rock</v>
      </c>
      <c r="S1247" s="14">
        <f t="shared" si="95"/>
        <v>41804.599930555552</v>
      </c>
      <c r="T1247" s="14">
        <f t="shared" si="9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6"/>
        <v>117</v>
      </c>
      <c r="Q1248" s="6" t="str">
        <f t="shared" si="97"/>
        <v>music</v>
      </c>
      <c r="R1248" s="6" t="str">
        <f t="shared" si="98"/>
        <v>rock</v>
      </c>
      <c r="S1248" s="14">
        <f t="shared" si="95"/>
        <v>40883.085057870368</v>
      </c>
      <c r="T1248" s="14">
        <f t="shared" si="9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6"/>
        <v>122.14285714285715</v>
      </c>
      <c r="Q1249" s="6" t="str">
        <f t="shared" si="97"/>
        <v>music</v>
      </c>
      <c r="R1249" s="6" t="str">
        <f t="shared" si="98"/>
        <v>rock</v>
      </c>
      <c r="S1249" s="14">
        <f t="shared" si="95"/>
        <v>41400.292303240742</v>
      </c>
      <c r="T1249" s="14">
        <f t="shared" si="9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6"/>
        <v>151.63999999999999</v>
      </c>
      <c r="Q1250" s="6" t="str">
        <f t="shared" si="97"/>
        <v>music</v>
      </c>
      <c r="R1250" s="6" t="str">
        <f t="shared" si="98"/>
        <v>rock</v>
      </c>
      <c r="S1250" s="14">
        <f t="shared" si="95"/>
        <v>41803.290972222225</v>
      </c>
      <c r="T1250" s="14">
        <f t="shared" si="9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6"/>
        <v>104.44</v>
      </c>
      <c r="Q1251" s="6" t="str">
        <f t="shared" si="97"/>
        <v>music</v>
      </c>
      <c r="R1251" s="6" t="str">
        <f t="shared" si="98"/>
        <v>rock</v>
      </c>
      <c r="S1251" s="14">
        <f t="shared" ref="S1251:S1314" si="100">(((I1251/60)/60)/24)+DATE(1970,1,1)</f>
        <v>41097.74086805556</v>
      </c>
      <c r="T1251" s="14">
        <f t="shared" si="9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6"/>
        <v>200.15333333333331</v>
      </c>
      <c r="Q1252" s="6" t="str">
        <f t="shared" si="97"/>
        <v>music</v>
      </c>
      <c r="R1252" s="6" t="str">
        <f t="shared" si="98"/>
        <v>rock</v>
      </c>
      <c r="S1252" s="14">
        <f t="shared" si="100"/>
        <v>41888.64271990741</v>
      </c>
      <c r="T1252" s="14">
        <f t="shared" si="9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6"/>
        <v>101.8</v>
      </c>
      <c r="Q1253" s="6" t="str">
        <f t="shared" si="97"/>
        <v>music</v>
      </c>
      <c r="R1253" s="6" t="str">
        <f t="shared" si="98"/>
        <v>rock</v>
      </c>
      <c r="S1253" s="14">
        <f t="shared" si="100"/>
        <v>40811.814432870371</v>
      </c>
      <c r="T1253" s="14">
        <f t="shared" si="9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6"/>
        <v>137.65714285714284</v>
      </c>
      <c r="Q1254" s="6" t="str">
        <f t="shared" si="97"/>
        <v>music</v>
      </c>
      <c r="R1254" s="6" t="str">
        <f t="shared" si="98"/>
        <v>rock</v>
      </c>
      <c r="S1254" s="14">
        <f t="shared" si="100"/>
        <v>41571.988067129627</v>
      </c>
      <c r="T1254" s="14">
        <f t="shared" si="9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6"/>
        <v>303833.2</v>
      </c>
      <c r="Q1255" s="6" t="str">
        <f t="shared" si="97"/>
        <v>music</v>
      </c>
      <c r="R1255" s="6" t="str">
        <f t="shared" si="98"/>
        <v>rock</v>
      </c>
      <c r="S1255" s="14">
        <f t="shared" si="100"/>
        <v>41885.783645833333</v>
      </c>
      <c r="T1255" s="14">
        <f t="shared" si="9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6"/>
        <v>198.85074626865671</v>
      </c>
      <c r="Q1256" s="6" t="str">
        <f t="shared" si="97"/>
        <v>music</v>
      </c>
      <c r="R1256" s="6" t="str">
        <f t="shared" si="98"/>
        <v>rock</v>
      </c>
      <c r="S1256" s="14">
        <f t="shared" si="100"/>
        <v>40544.207638888889</v>
      </c>
      <c r="T1256" s="14">
        <f t="shared" si="9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6"/>
        <v>202.36666666666667</v>
      </c>
      <c r="Q1257" s="6" t="str">
        <f t="shared" si="97"/>
        <v>music</v>
      </c>
      <c r="R1257" s="6" t="str">
        <f t="shared" si="98"/>
        <v>rock</v>
      </c>
      <c r="S1257" s="14">
        <f t="shared" si="100"/>
        <v>41609.887175925927</v>
      </c>
      <c r="T1257" s="14">
        <f t="shared" si="9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6"/>
        <v>117.96376666666666</v>
      </c>
      <c r="Q1258" s="6" t="str">
        <f t="shared" si="97"/>
        <v>music</v>
      </c>
      <c r="R1258" s="6" t="str">
        <f t="shared" si="98"/>
        <v>rock</v>
      </c>
      <c r="S1258" s="14">
        <f t="shared" si="100"/>
        <v>40951.919340277782</v>
      </c>
      <c r="T1258" s="14">
        <f t="shared" si="9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6"/>
        <v>294.72727272727275</v>
      </c>
      <c r="Q1259" s="6" t="str">
        <f t="shared" si="97"/>
        <v>music</v>
      </c>
      <c r="R1259" s="6" t="str">
        <f t="shared" si="98"/>
        <v>rock</v>
      </c>
      <c r="S1259" s="14">
        <f t="shared" si="100"/>
        <v>40636.043865740743</v>
      </c>
      <c r="T1259" s="14">
        <f t="shared" si="9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6"/>
        <v>213.14633333333336</v>
      </c>
      <c r="Q1260" s="6" t="str">
        <f t="shared" si="97"/>
        <v>music</v>
      </c>
      <c r="R1260" s="6" t="str">
        <f t="shared" si="98"/>
        <v>rock</v>
      </c>
      <c r="S1260" s="14">
        <f t="shared" si="100"/>
        <v>41517.611250000002</v>
      </c>
      <c r="T1260" s="14">
        <f t="shared" si="9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6"/>
        <v>104.24</v>
      </c>
      <c r="Q1261" s="6" t="str">
        <f t="shared" si="97"/>
        <v>music</v>
      </c>
      <c r="R1261" s="6" t="str">
        <f t="shared" si="98"/>
        <v>rock</v>
      </c>
      <c r="S1261" s="14">
        <f t="shared" si="100"/>
        <v>41799.165972222225</v>
      </c>
      <c r="T1261" s="14">
        <f t="shared" si="9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6"/>
        <v>113.66666666666667</v>
      </c>
      <c r="Q1262" s="6" t="str">
        <f t="shared" si="97"/>
        <v>music</v>
      </c>
      <c r="R1262" s="6" t="str">
        <f t="shared" si="98"/>
        <v>rock</v>
      </c>
      <c r="S1262" s="14">
        <f t="shared" si="100"/>
        <v>41696.842824074076</v>
      </c>
      <c r="T1262" s="14">
        <f t="shared" si="9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6"/>
        <v>101.25</v>
      </c>
      <c r="Q1263" s="6" t="str">
        <f t="shared" si="97"/>
        <v>music</v>
      </c>
      <c r="R1263" s="6" t="str">
        <f t="shared" si="98"/>
        <v>rock</v>
      </c>
      <c r="S1263" s="14">
        <f t="shared" si="100"/>
        <v>41668.342905092592</v>
      </c>
      <c r="T1263" s="14">
        <f t="shared" si="9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6"/>
        <v>125.41538461538462</v>
      </c>
      <c r="Q1264" s="6" t="str">
        <f t="shared" si="97"/>
        <v>music</v>
      </c>
      <c r="R1264" s="6" t="str">
        <f t="shared" si="98"/>
        <v>rock</v>
      </c>
      <c r="S1264" s="14">
        <f t="shared" si="100"/>
        <v>41686.762638888889</v>
      </c>
      <c r="T1264" s="14">
        <f t="shared" si="9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6"/>
        <v>119</v>
      </c>
      <c r="Q1265" s="6" t="str">
        <f t="shared" si="97"/>
        <v>music</v>
      </c>
      <c r="R1265" s="6" t="str">
        <f t="shared" si="98"/>
        <v>rock</v>
      </c>
      <c r="S1265" s="14">
        <f t="shared" si="100"/>
        <v>41727.041666666664</v>
      </c>
      <c r="T1265" s="14">
        <f t="shared" si="9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6"/>
        <v>166.46153846153845</v>
      </c>
      <c r="Q1266" s="6" t="str">
        <f t="shared" si="97"/>
        <v>music</v>
      </c>
      <c r="R1266" s="6" t="str">
        <f t="shared" si="98"/>
        <v>rock</v>
      </c>
      <c r="S1266" s="14">
        <f t="shared" si="100"/>
        <v>41576.662997685184</v>
      </c>
      <c r="T1266" s="14">
        <f t="shared" si="9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6"/>
        <v>119.14771428571429</v>
      </c>
      <c r="Q1267" s="6" t="str">
        <f t="shared" si="97"/>
        <v>music</v>
      </c>
      <c r="R1267" s="6" t="str">
        <f t="shared" si="98"/>
        <v>rock</v>
      </c>
      <c r="S1267" s="14">
        <f t="shared" si="100"/>
        <v>40512.655266203699</v>
      </c>
      <c r="T1267" s="14">
        <f t="shared" si="9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6"/>
        <v>100.47368421052632</v>
      </c>
      <c r="Q1268" s="6" t="str">
        <f t="shared" si="97"/>
        <v>music</v>
      </c>
      <c r="R1268" s="6" t="str">
        <f t="shared" si="98"/>
        <v>rock</v>
      </c>
      <c r="S1268" s="14">
        <f t="shared" si="100"/>
        <v>41650.87667824074</v>
      </c>
      <c r="T1268" s="14">
        <f t="shared" si="9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6"/>
        <v>101.8</v>
      </c>
      <c r="Q1269" s="6" t="str">
        <f t="shared" si="97"/>
        <v>music</v>
      </c>
      <c r="R1269" s="6" t="str">
        <f t="shared" si="98"/>
        <v>rock</v>
      </c>
      <c r="S1269" s="14">
        <f t="shared" si="100"/>
        <v>41479.585162037038</v>
      </c>
      <c r="T1269" s="14">
        <f t="shared" si="9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6"/>
        <v>116.66666666666667</v>
      </c>
      <c r="Q1270" s="6" t="str">
        <f t="shared" si="97"/>
        <v>music</v>
      </c>
      <c r="R1270" s="6" t="str">
        <f t="shared" si="98"/>
        <v>rock</v>
      </c>
      <c r="S1270" s="14">
        <f t="shared" si="100"/>
        <v>41537.845451388886</v>
      </c>
      <c r="T1270" s="14">
        <f t="shared" si="9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6"/>
        <v>108.64893617021276</v>
      </c>
      <c r="Q1271" s="6" t="str">
        <f t="shared" si="97"/>
        <v>music</v>
      </c>
      <c r="R1271" s="6" t="str">
        <f t="shared" si="98"/>
        <v>rock</v>
      </c>
      <c r="S1271" s="14">
        <f t="shared" si="100"/>
        <v>42476</v>
      </c>
      <c r="T1271" s="14">
        <f t="shared" si="9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6"/>
        <v>114.72</v>
      </c>
      <c r="Q1272" s="6" t="str">
        <f t="shared" si="97"/>
        <v>music</v>
      </c>
      <c r="R1272" s="6" t="str">
        <f t="shared" si="98"/>
        <v>rock</v>
      </c>
      <c r="S1272" s="14">
        <f t="shared" si="100"/>
        <v>40993.815300925926</v>
      </c>
      <c r="T1272" s="14">
        <f t="shared" si="9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6"/>
        <v>101.8</v>
      </c>
      <c r="Q1273" s="6" t="str">
        <f t="shared" si="97"/>
        <v>music</v>
      </c>
      <c r="R1273" s="6" t="str">
        <f t="shared" si="98"/>
        <v>rock</v>
      </c>
      <c r="S1273" s="14">
        <f t="shared" si="100"/>
        <v>41591.725219907406</v>
      </c>
      <c r="T1273" s="14">
        <f t="shared" si="9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6"/>
        <v>106</v>
      </c>
      <c r="Q1274" s="6" t="str">
        <f t="shared" si="97"/>
        <v>music</v>
      </c>
      <c r="R1274" s="6" t="str">
        <f t="shared" si="98"/>
        <v>rock</v>
      </c>
      <c r="S1274" s="14">
        <f t="shared" si="100"/>
        <v>40344.166666666664</v>
      </c>
      <c r="T1274" s="14">
        <f t="shared" si="9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6"/>
        <v>103.49999999999999</v>
      </c>
      <c r="Q1275" s="6" t="str">
        <f t="shared" si="97"/>
        <v>music</v>
      </c>
      <c r="R1275" s="6" t="str">
        <f t="shared" si="98"/>
        <v>rock</v>
      </c>
      <c r="S1275" s="14">
        <f t="shared" si="100"/>
        <v>41882.730219907404</v>
      </c>
      <c r="T1275" s="14">
        <f t="shared" si="9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6"/>
        <v>154.97535999999999</v>
      </c>
      <c r="Q1276" s="6" t="str">
        <f t="shared" si="97"/>
        <v>music</v>
      </c>
      <c r="R1276" s="6" t="str">
        <f t="shared" si="98"/>
        <v>rock</v>
      </c>
      <c r="S1276" s="14">
        <f t="shared" si="100"/>
        <v>41151.690104166664</v>
      </c>
      <c r="T1276" s="14">
        <f t="shared" si="9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6"/>
        <v>162.14066666666668</v>
      </c>
      <c r="Q1277" s="6" t="str">
        <f t="shared" si="97"/>
        <v>music</v>
      </c>
      <c r="R1277" s="6" t="str">
        <f t="shared" si="98"/>
        <v>rock</v>
      </c>
      <c r="S1277" s="14">
        <f t="shared" si="100"/>
        <v>41493.867905092593</v>
      </c>
      <c r="T1277" s="14">
        <f t="shared" si="9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6"/>
        <v>104.42100000000001</v>
      </c>
      <c r="Q1278" s="6" t="str">
        <f t="shared" si="97"/>
        <v>music</v>
      </c>
      <c r="R1278" s="6" t="str">
        <f t="shared" si="98"/>
        <v>rock</v>
      </c>
      <c r="S1278" s="14">
        <f t="shared" si="100"/>
        <v>40057.166666666664</v>
      </c>
      <c r="T1278" s="14">
        <f t="shared" si="9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6"/>
        <v>106.12433333333333</v>
      </c>
      <c r="Q1279" s="6" t="str">
        <f t="shared" si="97"/>
        <v>music</v>
      </c>
      <c r="R1279" s="6" t="str">
        <f t="shared" si="98"/>
        <v>rock</v>
      </c>
      <c r="S1279" s="14">
        <f t="shared" si="100"/>
        <v>41156.561886574076</v>
      </c>
      <c r="T1279" s="14">
        <f t="shared" si="9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6"/>
        <v>154.93846153846152</v>
      </c>
      <c r="Q1280" s="6" t="str">
        <f t="shared" si="97"/>
        <v>music</v>
      </c>
      <c r="R1280" s="6" t="str">
        <f t="shared" si="98"/>
        <v>rock</v>
      </c>
      <c r="S1280" s="14">
        <f t="shared" si="100"/>
        <v>41815.083333333336</v>
      </c>
      <c r="T1280" s="14">
        <f t="shared" si="9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6"/>
        <v>110.77157238734421</v>
      </c>
      <c r="Q1281" s="6" t="str">
        <f t="shared" si="97"/>
        <v>music</v>
      </c>
      <c r="R1281" s="6" t="str">
        <f t="shared" si="98"/>
        <v>rock</v>
      </c>
      <c r="S1281" s="14">
        <f t="shared" si="100"/>
        <v>41722.057523148149</v>
      </c>
      <c r="T1281" s="14">
        <f t="shared" si="9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6"/>
        <v>110.91186666666665</v>
      </c>
      <c r="Q1282" s="6" t="str">
        <f t="shared" si="97"/>
        <v>music</v>
      </c>
      <c r="R1282" s="6" t="str">
        <f t="shared" si="98"/>
        <v>rock</v>
      </c>
      <c r="S1282" s="14">
        <f t="shared" si="100"/>
        <v>40603.757569444446</v>
      </c>
      <c r="T1282" s="14">
        <f t="shared" si="9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1">(E1283/D1283)*100</f>
        <v>110.71428571428572</v>
      </c>
      <c r="Q1283" s="6" t="str">
        <f t="shared" ref="Q1283:Q1346" si="102">LEFT(N1283,FIND("/",N1283)-1)</f>
        <v>music</v>
      </c>
      <c r="R1283" s="6" t="str">
        <f t="shared" ref="R1283:R1346" si="103">RIGHT(N1283,LEN(N1283)-FIND("/",N1283))</f>
        <v>rock</v>
      </c>
      <c r="S1283" s="14">
        <f t="shared" si="100"/>
        <v>41483.743472222224</v>
      </c>
      <c r="T1283" s="14">
        <f t="shared" ref="T1283:T1346" si="104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1"/>
        <v>123.61333333333333</v>
      </c>
      <c r="Q1284" s="6" t="str">
        <f t="shared" si="102"/>
        <v>music</v>
      </c>
      <c r="R1284" s="6" t="str">
        <f t="shared" si="103"/>
        <v>rock</v>
      </c>
      <c r="S1284" s="14">
        <f t="shared" si="100"/>
        <v>41617.207638888889</v>
      </c>
      <c r="T1284" s="14">
        <f t="shared" si="104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1"/>
        <v>211.05</v>
      </c>
      <c r="Q1285" s="6" t="str">
        <f t="shared" si="102"/>
        <v>music</v>
      </c>
      <c r="R1285" s="6" t="str">
        <f t="shared" si="103"/>
        <v>rock</v>
      </c>
      <c r="S1285" s="14">
        <f t="shared" si="100"/>
        <v>41344.166666666664</v>
      </c>
      <c r="T1285" s="14">
        <f t="shared" si="104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1"/>
        <v>101</v>
      </c>
      <c r="Q1286" s="6" t="str">
        <f t="shared" si="102"/>
        <v>theater</v>
      </c>
      <c r="R1286" s="6" t="str">
        <f t="shared" si="103"/>
        <v>plays</v>
      </c>
      <c r="S1286" s="14">
        <f t="shared" si="100"/>
        <v>42735.707638888889</v>
      </c>
      <c r="T1286" s="14">
        <f t="shared" si="104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1"/>
        <v>101.64999999999999</v>
      </c>
      <c r="Q1287" s="6" t="str">
        <f t="shared" si="102"/>
        <v>theater</v>
      </c>
      <c r="R1287" s="6" t="str">
        <f t="shared" si="103"/>
        <v>plays</v>
      </c>
      <c r="S1287" s="14">
        <f t="shared" si="100"/>
        <v>42175.583043981482</v>
      </c>
      <c r="T1287" s="14">
        <f t="shared" si="104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1"/>
        <v>108.33333333333333</v>
      </c>
      <c r="Q1288" s="6" t="str">
        <f t="shared" si="102"/>
        <v>theater</v>
      </c>
      <c r="R1288" s="6" t="str">
        <f t="shared" si="103"/>
        <v>plays</v>
      </c>
      <c r="S1288" s="14">
        <f t="shared" si="100"/>
        <v>42052.583333333328</v>
      </c>
      <c r="T1288" s="14">
        <f t="shared" si="104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1"/>
        <v>242</v>
      </c>
      <c r="Q1289" s="6" t="str">
        <f t="shared" si="102"/>
        <v>theater</v>
      </c>
      <c r="R1289" s="6" t="str">
        <f t="shared" si="103"/>
        <v>plays</v>
      </c>
      <c r="S1289" s="14">
        <f t="shared" si="100"/>
        <v>42167.621018518519</v>
      </c>
      <c r="T1289" s="14">
        <f t="shared" si="104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1"/>
        <v>100.44999999999999</v>
      </c>
      <c r="Q1290" s="6" t="str">
        <f t="shared" si="102"/>
        <v>theater</v>
      </c>
      <c r="R1290" s="6" t="str">
        <f t="shared" si="103"/>
        <v>plays</v>
      </c>
      <c r="S1290" s="14">
        <f t="shared" si="100"/>
        <v>42592.166666666672</v>
      </c>
      <c r="T1290" s="14">
        <f t="shared" si="104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1"/>
        <v>125.06666666666666</v>
      </c>
      <c r="Q1291" s="6" t="str">
        <f t="shared" si="102"/>
        <v>theater</v>
      </c>
      <c r="R1291" s="6" t="str">
        <f t="shared" si="103"/>
        <v>plays</v>
      </c>
      <c r="S1291" s="14">
        <f t="shared" si="100"/>
        <v>42739.134780092587</v>
      </c>
      <c r="T1291" s="14">
        <f t="shared" si="104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1"/>
        <v>108.57142857142857</v>
      </c>
      <c r="Q1292" s="6" t="str">
        <f t="shared" si="102"/>
        <v>theater</v>
      </c>
      <c r="R1292" s="6" t="str">
        <f t="shared" si="103"/>
        <v>plays</v>
      </c>
      <c r="S1292" s="14">
        <f t="shared" si="100"/>
        <v>42117.290972222225</v>
      </c>
      <c r="T1292" s="14">
        <f t="shared" si="104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1"/>
        <v>145.70000000000002</v>
      </c>
      <c r="Q1293" s="6" t="str">
        <f t="shared" si="102"/>
        <v>theater</v>
      </c>
      <c r="R1293" s="6" t="str">
        <f t="shared" si="103"/>
        <v>plays</v>
      </c>
      <c r="S1293" s="14">
        <f t="shared" si="100"/>
        <v>42101.291666666672</v>
      </c>
      <c r="T1293" s="14">
        <f t="shared" si="104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1"/>
        <v>110.00000000000001</v>
      </c>
      <c r="Q1294" s="6" t="str">
        <f t="shared" si="102"/>
        <v>theater</v>
      </c>
      <c r="R1294" s="6" t="str">
        <f t="shared" si="103"/>
        <v>plays</v>
      </c>
      <c r="S1294" s="14">
        <f t="shared" si="100"/>
        <v>42283.957638888889</v>
      </c>
      <c r="T1294" s="14">
        <f t="shared" si="104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1"/>
        <v>102.23333333333333</v>
      </c>
      <c r="Q1295" s="6" t="str">
        <f t="shared" si="102"/>
        <v>theater</v>
      </c>
      <c r="R1295" s="6" t="str">
        <f t="shared" si="103"/>
        <v>plays</v>
      </c>
      <c r="S1295" s="14">
        <f t="shared" si="100"/>
        <v>42322.742719907401</v>
      </c>
      <c r="T1295" s="14">
        <f t="shared" si="104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1"/>
        <v>122</v>
      </c>
      <c r="Q1296" s="6" t="str">
        <f t="shared" si="102"/>
        <v>theater</v>
      </c>
      <c r="R1296" s="6" t="str">
        <f t="shared" si="103"/>
        <v>plays</v>
      </c>
      <c r="S1296" s="14">
        <f t="shared" si="100"/>
        <v>42296.458333333328</v>
      </c>
      <c r="T1296" s="14">
        <f t="shared" si="104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1"/>
        <v>101.96000000000001</v>
      </c>
      <c r="Q1297" s="6" t="str">
        <f t="shared" si="102"/>
        <v>theater</v>
      </c>
      <c r="R1297" s="6" t="str">
        <f t="shared" si="103"/>
        <v>plays</v>
      </c>
      <c r="S1297" s="14">
        <f t="shared" si="100"/>
        <v>42214.708333333328</v>
      </c>
      <c r="T1297" s="14">
        <f t="shared" si="104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1"/>
        <v>141.1764705882353</v>
      </c>
      <c r="Q1298" s="6" t="str">
        <f t="shared" si="102"/>
        <v>theater</v>
      </c>
      <c r="R1298" s="6" t="str">
        <f t="shared" si="103"/>
        <v>plays</v>
      </c>
      <c r="S1298" s="14">
        <f t="shared" si="100"/>
        <v>42443.008946759262</v>
      </c>
      <c r="T1298" s="14">
        <f t="shared" si="104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1"/>
        <v>109.52500000000001</v>
      </c>
      <c r="Q1299" s="6" t="str">
        <f t="shared" si="102"/>
        <v>theater</v>
      </c>
      <c r="R1299" s="6" t="str">
        <f t="shared" si="103"/>
        <v>plays</v>
      </c>
      <c r="S1299" s="14">
        <f t="shared" si="100"/>
        <v>42491.747199074074</v>
      </c>
      <c r="T1299" s="14">
        <f t="shared" si="104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1"/>
        <v>104.65</v>
      </c>
      <c r="Q1300" s="6" t="str">
        <f t="shared" si="102"/>
        <v>theater</v>
      </c>
      <c r="R1300" s="6" t="str">
        <f t="shared" si="103"/>
        <v>plays</v>
      </c>
      <c r="S1300" s="14">
        <f t="shared" si="100"/>
        <v>42488.680925925932</v>
      </c>
      <c r="T1300" s="14">
        <f t="shared" si="104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1"/>
        <v>124</v>
      </c>
      <c r="Q1301" s="6" t="str">
        <f t="shared" si="102"/>
        <v>theater</v>
      </c>
      <c r="R1301" s="6" t="str">
        <f t="shared" si="103"/>
        <v>plays</v>
      </c>
      <c r="S1301" s="14">
        <f t="shared" si="100"/>
        <v>42199.814340277779</v>
      </c>
      <c r="T1301" s="14">
        <f t="shared" si="104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1"/>
        <v>135</v>
      </c>
      <c r="Q1302" s="6" t="str">
        <f t="shared" si="102"/>
        <v>theater</v>
      </c>
      <c r="R1302" s="6" t="str">
        <f t="shared" si="103"/>
        <v>plays</v>
      </c>
      <c r="S1302" s="14">
        <f t="shared" si="100"/>
        <v>42522.789583333331</v>
      </c>
      <c r="T1302" s="14">
        <f t="shared" si="104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1"/>
        <v>102.75000000000001</v>
      </c>
      <c r="Q1303" s="6" t="str">
        <f t="shared" si="102"/>
        <v>theater</v>
      </c>
      <c r="R1303" s="6" t="str">
        <f t="shared" si="103"/>
        <v>plays</v>
      </c>
      <c r="S1303" s="14">
        <f t="shared" si="100"/>
        <v>42206.125</v>
      </c>
      <c r="T1303" s="14">
        <f t="shared" si="104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1"/>
        <v>100</v>
      </c>
      <c r="Q1304" s="6" t="str">
        <f t="shared" si="102"/>
        <v>theater</v>
      </c>
      <c r="R1304" s="6" t="str">
        <f t="shared" si="103"/>
        <v>plays</v>
      </c>
      <c r="S1304" s="14">
        <f t="shared" si="100"/>
        <v>42705.099664351852</v>
      </c>
      <c r="T1304" s="14">
        <f t="shared" si="104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1"/>
        <v>130.26085714285716</v>
      </c>
      <c r="Q1305" s="6" t="str">
        <f t="shared" si="102"/>
        <v>theater</v>
      </c>
      <c r="R1305" s="6" t="str">
        <f t="shared" si="103"/>
        <v>plays</v>
      </c>
      <c r="S1305" s="14">
        <f t="shared" si="100"/>
        <v>42582.458333333328</v>
      </c>
      <c r="T1305" s="14">
        <f t="shared" si="104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1"/>
        <v>39.627499999999998</v>
      </c>
      <c r="Q1306" s="6" t="str">
        <f t="shared" si="102"/>
        <v>technology</v>
      </c>
      <c r="R1306" s="6" t="str">
        <f t="shared" si="103"/>
        <v>wearables</v>
      </c>
      <c r="S1306" s="14">
        <f t="shared" si="100"/>
        <v>42807.152835648143</v>
      </c>
      <c r="T1306" s="14">
        <f t="shared" si="104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1"/>
        <v>25.976666666666663</v>
      </c>
      <c r="Q1307" s="6" t="str">
        <f t="shared" si="102"/>
        <v>technology</v>
      </c>
      <c r="R1307" s="6" t="str">
        <f t="shared" si="103"/>
        <v>wearables</v>
      </c>
      <c r="S1307" s="14">
        <f t="shared" si="100"/>
        <v>42572.729166666672</v>
      </c>
      <c r="T1307" s="14">
        <f t="shared" si="104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1"/>
        <v>65.24636363636364</v>
      </c>
      <c r="Q1308" s="6" t="str">
        <f t="shared" si="102"/>
        <v>technology</v>
      </c>
      <c r="R1308" s="6" t="str">
        <f t="shared" si="103"/>
        <v>wearables</v>
      </c>
      <c r="S1308" s="14">
        <f t="shared" si="100"/>
        <v>41977.457569444443</v>
      </c>
      <c r="T1308" s="14">
        <f t="shared" si="104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1"/>
        <v>11.514000000000001</v>
      </c>
      <c r="Q1309" s="6" t="str">
        <f t="shared" si="102"/>
        <v>technology</v>
      </c>
      <c r="R1309" s="6" t="str">
        <f t="shared" si="103"/>
        <v>wearables</v>
      </c>
      <c r="S1309" s="14">
        <f t="shared" si="100"/>
        <v>42417.503229166665</v>
      </c>
      <c r="T1309" s="14">
        <f t="shared" si="104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1"/>
        <v>11.360000000000001</v>
      </c>
      <c r="Q1310" s="6" t="str">
        <f t="shared" si="102"/>
        <v>technology</v>
      </c>
      <c r="R1310" s="6" t="str">
        <f t="shared" si="103"/>
        <v>wearables</v>
      </c>
      <c r="S1310" s="14">
        <f t="shared" si="100"/>
        <v>42651.613564814819</v>
      </c>
      <c r="T1310" s="14">
        <f t="shared" si="104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1"/>
        <v>111.99130434782609</v>
      </c>
      <c r="Q1311" s="6" t="str">
        <f t="shared" si="102"/>
        <v>technology</v>
      </c>
      <c r="R1311" s="6" t="str">
        <f t="shared" si="103"/>
        <v>wearables</v>
      </c>
      <c r="S1311" s="14">
        <f t="shared" si="100"/>
        <v>42292.882731481484</v>
      </c>
      <c r="T1311" s="14">
        <f t="shared" si="104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1"/>
        <v>15.5</v>
      </c>
      <c r="Q1312" s="6" t="str">
        <f t="shared" si="102"/>
        <v>technology</v>
      </c>
      <c r="R1312" s="6" t="str">
        <f t="shared" si="103"/>
        <v>wearables</v>
      </c>
      <c r="S1312" s="14">
        <f t="shared" si="100"/>
        <v>42601.667245370365</v>
      </c>
      <c r="T1312" s="14">
        <f t="shared" si="104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1"/>
        <v>32.027999999999999</v>
      </c>
      <c r="Q1313" s="6" t="str">
        <f t="shared" si="102"/>
        <v>technology</v>
      </c>
      <c r="R1313" s="6" t="str">
        <f t="shared" si="103"/>
        <v>wearables</v>
      </c>
      <c r="S1313" s="14">
        <f t="shared" si="100"/>
        <v>42704.843969907408</v>
      </c>
      <c r="T1313" s="14">
        <f t="shared" si="104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1"/>
        <v>0.60869565217391308</v>
      </c>
      <c r="Q1314" s="6" t="str">
        <f t="shared" si="102"/>
        <v>technology</v>
      </c>
      <c r="R1314" s="6" t="str">
        <f t="shared" si="103"/>
        <v>wearables</v>
      </c>
      <c r="S1314" s="14">
        <f t="shared" si="100"/>
        <v>42112.702800925923</v>
      </c>
      <c r="T1314" s="14">
        <f t="shared" si="104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1"/>
        <v>31.114999999999998</v>
      </c>
      <c r="Q1315" s="6" t="str">
        <f t="shared" si="102"/>
        <v>technology</v>
      </c>
      <c r="R1315" s="6" t="str">
        <f t="shared" si="103"/>
        <v>wearables</v>
      </c>
      <c r="S1315" s="14">
        <f t="shared" ref="S1315:S1378" si="105">(((I1315/60)/60)/24)+DATE(1970,1,1)</f>
        <v>42432.709652777776</v>
      </c>
      <c r="T1315" s="14">
        <f t="shared" si="104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1"/>
        <v>1.1266666666666667</v>
      </c>
      <c r="Q1316" s="6" t="str">
        <f t="shared" si="102"/>
        <v>technology</v>
      </c>
      <c r="R1316" s="6" t="str">
        <f t="shared" si="103"/>
        <v>wearables</v>
      </c>
      <c r="S1316" s="14">
        <f t="shared" si="105"/>
        <v>42664.669675925921</v>
      </c>
      <c r="T1316" s="14">
        <f t="shared" si="104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1"/>
        <v>40.404000000000003</v>
      </c>
      <c r="Q1317" s="6" t="str">
        <f t="shared" si="102"/>
        <v>technology</v>
      </c>
      <c r="R1317" s="6" t="str">
        <f t="shared" si="103"/>
        <v>wearables</v>
      </c>
      <c r="S1317" s="14">
        <f t="shared" si="105"/>
        <v>42314.041666666672</v>
      </c>
      <c r="T1317" s="14">
        <f t="shared" si="104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1"/>
        <v>1.3333333333333333E-3</v>
      </c>
      <c r="Q1318" s="6" t="str">
        <f t="shared" si="102"/>
        <v>technology</v>
      </c>
      <c r="R1318" s="6" t="str">
        <f t="shared" si="103"/>
        <v>wearables</v>
      </c>
      <c r="S1318" s="14">
        <f t="shared" si="105"/>
        <v>42428.961909722217</v>
      </c>
      <c r="T1318" s="14">
        <f t="shared" si="104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1"/>
        <v>5.7334999999999994</v>
      </c>
      <c r="Q1319" s="6" t="str">
        <f t="shared" si="102"/>
        <v>technology</v>
      </c>
      <c r="R1319" s="6" t="str">
        <f t="shared" si="103"/>
        <v>wearables</v>
      </c>
      <c r="S1319" s="14">
        <f t="shared" si="105"/>
        <v>42572.583333333328</v>
      </c>
      <c r="T1319" s="14">
        <f t="shared" si="104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1"/>
        <v>15.324999999999999</v>
      </c>
      <c r="Q1320" s="6" t="str">
        <f t="shared" si="102"/>
        <v>technology</v>
      </c>
      <c r="R1320" s="6" t="str">
        <f t="shared" si="103"/>
        <v>wearables</v>
      </c>
      <c r="S1320" s="14">
        <f t="shared" si="105"/>
        <v>42015.043657407412</v>
      </c>
      <c r="T1320" s="14">
        <f t="shared" si="104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1"/>
        <v>15.103448275862069</v>
      </c>
      <c r="Q1321" s="6" t="str">
        <f t="shared" si="102"/>
        <v>technology</v>
      </c>
      <c r="R1321" s="6" t="str">
        <f t="shared" si="103"/>
        <v>wearables</v>
      </c>
      <c r="S1321" s="14">
        <f t="shared" si="105"/>
        <v>41831.666666666664</v>
      </c>
      <c r="T1321" s="14">
        <f t="shared" si="104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1"/>
        <v>0.503</v>
      </c>
      <c r="Q1322" s="6" t="str">
        <f t="shared" si="102"/>
        <v>technology</v>
      </c>
      <c r="R1322" s="6" t="str">
        <f t="shared" si="103"/>
        <v>wearables</v>
      </c>
      <c r="S1322" s="14">
        <f t="shared" si="105"/>
        <v>42734.958333333328</v>
      </c>
      <c r="T1322" s="14">
        <f t="shared" si="104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1"/>
        <v>1.3028138528138529</v>
      </c>
      <c r="Q1323" s="6" t="str">
        <f t="shared" si="102"/>
        <v>technology</v>
      </c>
      <c r="R1323" s="6" t="str">
        <f t="shared" si="103"/>
        <v>wearables</v>
      </c>
      <c r="S1323" s="14">
        <f t="shared" si="105"/>
        <v>42727.74927083333</v>
      </c>
      <c r="T1323" s="14">
        <f t="shared" si="104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1"/>
        <v>0.30285714285714288</v>
      </c>
      <c r="Q1324" s="6" t="str">
        <f t="shared" si="102"/>
        <v>technology</v>
      </c>
      <c r="R1324" s="6" t="str">
        <f t="shared" si="103"/>
        <v>wearables</v>
      </c>
      <c r="S1324" s="14">
        <f t="shared" si="105"/>
        <v>42145.656539351854</v>
      </c>
      <c r="T1324" s="14">
        <f t="shared" si="104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1"/>
        <v>8.8800000000000008</v>
      </c>
      <c r="Q1325" s="6" t="str">
        <f t="shared" si="102"/>
        <v>technology</v>
      </c>
      <c r="R1325" s="6" t="str">
        <f t="shared" si="103"/>
        <v>wearables</v>
      </c>
      <c r="S1325" s="14">
        <f t="shared" si="105"/>
        <v>42486.288194444445</v>
      </c>
      <c r="T1325" s="14">
        <f t="shared" si="104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1"/>
        <v>9.84</v>
      </c>
      <c r="Q1326" s="6" t="str">
        <f t="shared" si="102"/>
        <v>technology</v>
      </c>
      <c r="R1326" s="6" t="str">
        <f t="shared" si="103"/>
        <v>wearables</v>
      </c>
      <c r="S1326" s="14">
        <f t="shared" si="105"/>
        <v>42656.633703703701</v>
      </c>
      <c r="T1326" s="14">
        <f t="shared" si="104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1"/>
        <v>2.4299999999999997</v>
      </c>
      <c r="Q1327" s="6" t="str">
        <f t="shared" si="102"/>
        <v>technology</v>
      </c>
      <c r="R1327" s="6" t="str">
        <f t="shared" si="103"/>
        <v>wearables</v>
      </c>
      <c r="S1327" s="14">
        <f t="shared" si="105"/>
        <v>42734.086053240739</v>
      </c>
      <c r="T1327" s="14">
        <f t="shared" si="104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1"/>
        <v>1.1299999999999999</v>
      </c>
      <c r="Q1328" s="6" t="str">
        <f t="shared" si="102"/>
        <v>technology</v>
      </c>
      <c r="R1328" s="6" t="str">
        <f t="shared" si="103"/>
        <v>wearables</v>
      </c>
      <c r="S1328" s="14">
        <f t="shared" si="105"/>
        <v>42019.791990740734</v>
      </c>
      <c r="T1328" s="14">
        <f t="shared" si="104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1"/>
        <v>3.5520833333333335</v>
      </c>
      <c r="Q1329" s="6" t="str">
        <f t="shared" si="102"/>
        <v>technology</v>
      </c>
      <c r="R1329" s="6" t="str">
        <f t="shared" si="103"/>
        <v>wearables</v>
      </c>
      <c r="S1329" s="14">
        <f t="shared" si="105"/>
        <v>42153.678645833337</v>
      </c>
      <c r="T1329" s="14">
        <f t="shared" si="104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1"/>
        <v>2.3306666666666667</v>
      </c>
      <c r="Q1330" s="6" t="str">
        <f t="shared" si="102"/>
        <v>technology</v>
      </c>
      <c r="R1330" s="6" t="str">
        <f t="shared" si="103"/>
        <v>wearables</v>
      </c>
      <c r="S1330" s="14">
        <f t="shared" si="105"/>
        <v>42657.642754629633</v>
      </c>
      <c r="T1330" s="14">
        <f t="shared" si="104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1"/>
        <v>0.81600000000000006</v>
      </c>
      <c r="Q1331" s="6" t="str">
        <f t="shared" si="102"/>
        <v>technology</v>
      </c>
      <c r="R1331" s="6" t="str">
        <f t="shared" si="103"/>
        <v>wearables</v>
      </c>
      <c r="S1331" s="14">
        <f t="shared" si="105"/>
        <v>41975.263252314813</v>
      </c>
      <c r="T1331" s="14">
        <f t="shared" si="104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1"/>
        <v>22.494285714285713</v>
      </c>
      <c r="Q1332" s="6" t="str">
        <f t="shared" si="102"/>
        <v>technology</v>
      </c>
      <c r="R1332" s="6" t="str">
        <f t="shared" si="103"/>
        <v>wearables</v>
      </c>
      <c r="S1332" s="14">
        <f t="shared" si="105"/>
        <v>42553.166666666672</v>
      </c>
      <c r="T1332" s="14">
        <f t="shared" si="104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1"/>
        <v>1.3668</v>
      </c>
      <c r="Q1333" s="6" t="str">
        <f t="shared" si="102"/>
        <v>technology</v>
      </c>
      <c r="R1333" s="6" t="str">
        <f t="shared" si="103"/>
        <v>wearables</v>
      </c>
      <c r="S1333" s="14">
        <f t="shared" si="105"/>
        <v>42599.50409722222</v>
      </c>
      <c r="T1333" s="14">
        <f t="shared" si="104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1"/>
        <v>0</v>
      </c>
      <c r="Q1334" s="6" t="str">
        <f t="shared" si="102"/>
        <v>technology</v>
      </c>
      <c r="R1334" s="6" t="str">
        <f t="shared" si="103"/>
        <v>wearables</v>
      </c>
      <c r="S1334" s="14">
        <f t="shared" si="105"/>
        <v>42762.060277777782</v>
      </c>
      <c r="T1334" s="14">
        <f t="shared" si="104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1"/>
        <v>0</v>
      </c>
      <c r="Q1335" s="6" t="str">
        <f t="shared" si="102"/>
        <v>technology</v>
      </c>
      <c r="R1335" s="6" t="str">
        <f t="shared" si="103"/>
        <v>wearables</v>
      </c>
      <c r="S1335" s="14">
        <f t="shared" si="105"/>
        <v>41836.106770833336</v>
      </c>
      <c r="T1335" s="14">
        <f t="shared" si="104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1"/>
        <v>10.754135338345865</v>
      </c>
      <c r="Q1336" s="6" t="str">
        <f t="shared" si="102"/>
        <v>technology</v>
      </c>
      <c r="R1336" s="6" t="str">
        <f t="shared" si="103"/>
        <v>wearables</v>
      </c>
      <c r="S1336" s="14">
        <f t="shared" si="105"/>
        <v>42440.774155092593</v>
      </c>
      <c r="T1336" s="14">
        <f t="shared" si="104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1"/>
        <v>19.759999999999998</v>
      </c>
      <c r="Q1337" s="6" t="str">
        <f t="shared" si="102"/>
        <v>technology</v>
      </c>
      <c r="R1337" s="6" t="str">
        <f t="shared" si="103"/>
        <v>wearables</v>
      </c>
      <c r="S1337" s="14">
        <f t="shared" si="105"/>
        <v>42343.936365740738</v>
      </c>
      <c r="T1337" s="14">
        <f t="shared" si="104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1"/>
        <v>84.946999999999989</v>
      </c>
      <c r="Q1338" s="6" t="str">
        <f t="shared" si="102"/>
        <v>technology</v>
      </c>
      <c r="R1338" s="6" t="str">
        <f t="shared" si="103"/>
        <v>wearables</v>
      </c>
      <c r="S1338" s="14">
        <f t="shared" si="105"/>
        <v>41990.863750000004</v>
      </c>
      <c r="T1338" s="14">
        <f t="shared" si="104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1"/>
        <v>49.381999999999998</v>
      </c>
      <c r="Q1339" s="6" t="str">
        <f t="shared" si="102"/>
        <v>technology</v>
      </c>
      <c r="R1339" s="6" t="str">
        <f t="shared" si="103"/>
        <v>wearables</v>
      </c>
      <c r="S1339" s="14">
        <f t="shared" si="105"/>
        <v>42797.577303240745</v>
      </c>
      <c r="T1339" s="14">
        <f t="shared" si="104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1"/>
        <v>3.3033333333333332</v>
      </c>
      <c r="Q1340" s="6" t="str">
        <f t="shared" si="102"/>
        <v>technology</v>
      </c>
      <c r="R1340" s="6" t="str">
        <f t="shared" si="103"/>
        <v>wearables</v>
      </c>
      <c r="S1340" s="14">
        <f t="shared" si="105"/>
        <v>42218.803622685184</v>
      </c>
      <c r="T1340" s="14">
        <f t="shared" si="104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1"/>
        <v>6.6339999999999995</v>
      </c>
      <c r="Q1341" s="6" t="str">
        <f t="shared" si="102"/>
        <v>technology</v>
      </c>
      <c r="R1341" s="6" t="str">
        <f t="shared" si="103"/>
        <v>wearables</v>
      </c>
      <c r="S1341" s="14">
        <f t="shared" si="105"/>
        <v>41981.688831018517</v>
      </c>
      <c r="T1341" s="14">
        <f t="shared" si="104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1"/>
        <v>0</v>
      </c>
      <c r="Q1342" s="6" t="str">
        <f t="shared" si="102"/>
        <v>technology</v>
      </c>
      <c r="R1342" s="6" t="str">
        <f t="shared" si="103"/>
        <v>wearables</v>
      </c>
      <c r="S1342" s="14">
        <f t="shared" si="105"/>
        <v>41866.595520833333</v>
      </c>
      <c r="T1342" s="14">
        <f t="shared" si="104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1"/>
        <v>70.36</v>
      </c>
      <c r="Q1343" s="6" t="str">
        <f t="shared" si="102"/>
        <v>technology</v>
      </c>
      <c r="R1343" s="6" t="str">
        <f t="shared" si="103"/>
        <v>wearables</v>
      </c>
      <c r="S1343" s="14">
        <f t="shared" si="105"/>
        <v>42644.624039351853</v>
      </c>
      <c r="T1343" s="14">
        <f t="shared" si="104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1"/>
        <v>0.2</v>
      </c>
      <c r="Q1344" s="6" t="str">
        <f t="shared" si="102"/>
        <v>technology</v>
      </c>
      <c r="R1344" s="6" t="str">
        <f t="shared" si="103"/>
        <v>wearables</v>
      </c>
      <c r="S1344" s="14">
        <f t="shared" si="105"/>
        <v>42202.816423611104</v>
      </c>
      <c r="T1344" s="14">
        <f t="shared" si="104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1"/>
        <v>102.298</v>
      </c>
      <c r="Q1345" s="6" t="str">
        <f t="shared" si="102"/>
        <v>technology</v>
      </c>
      <c r="R1345" s="6" t="str">
        <f t="shared" si="103"/>
        <v>wearables</v>
      </c>
      <c r="S1345" s="14">
        <f t="shared" si="105"/>
        <v>42601.165972222225</v>
      </c>
      <c r="T1345" s="14">
        <f t="shared" si="104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1"/>
        <v>377.73333333333335</v>
      </c>
      <c r="Q1346" s="6" t="str">
        <f t="shared" si="102"/>
        <v>publishing</v>
      </c>
      <c r="R1346" s="6" t="str">
        <f t="shared" si="103"/>
        <v>nonfiction</v>
      </c>
      <c r="S1346" s="14">
        <f t="shared" si="105"/>
        <v>42551.789803240739</v>
      </c>
      <c r="T1346" s="14">
        <f t="shared" si="104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6">(E1347/D1347)*100</f>
        <v>125</v>
      </c>
      <c r="Q1347" s="6" t="str">
        <f t="shared" ref="Q1347:Q1410" si="107">LEFT(N1347,FIND("/",N1347)-1)</f>
        <v>publishing</v>
      </c>
      <c r="R1347" s="6" t="str">
        <f t="shared" ref="R1347:R1410" si="108">RIGHT(N1347,LEN(N1347)-FIND("/",N1347))</f>
        <v>nonfiction</v>
      </c>
      <c r="S1347" s="14">
        <f t="shared" si="105"/>
        <v>41834.814340277779</v>
      </c>
      <c r="T1347" s="14">
        <f t="shared" ref="T1347:T1410" si="109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6"/>
        <v>147.32653061224491</v>
      </c>
      <c r="Q1348" s="6" t="str">
        <f t="shared" si="107"/>
        <v>publishing</v>
      </c>
      <c r="R1348" s="6" t="str">
        <f t="shared" si="108"/>
        <v>nonfiction</v>
      </c>
      <c r="S1348" s="14">
        <f t="shared" si="105"/>
        <v>41452.075821759259</v>
      </c>
      <c r="T1348" s="14">
        <f t="shared" si="109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6"/>
        <v>102.2</v>
      </c>
      <c r="Q1349" s="6" t="str">
        <f t="shared" si="107"/>
        <v>publishing</v>
      </c>
      <c r="R1349" s="6" t="str">
        <f t="shared" si="108"/>
        <v>nonfiction</v>
      </c>
      <c r="S1349" s="14">
        <f t="shared" si="105"/>
        <v>42070.638020833328</v>
      </c>
      <c r="T1349" s="14">
        <f t="shared" si="109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6"/>
        <v>101.8723404255319</v>
      </c>
      <c r="Q1350" s="6" t="str">
        <f t="shared" si="107"/>
        <v>publishing</v>
      </c>
      <c r="R1350" s="6" t="str">
        <f t="shared" si="108"/>
        <v>nonfiction</v>
      </c>
      <c r="S1350" s="14">
        <f t="shared" si="105"/>
        <v>41991.506168981476</v>
      </c>
      <c r="T1350" s="14">
        <f t="shared" si="109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6"/>
        <v>204.2</v>
      </c>
      <c r="Q1351" s="6" t="str">
        <f t="shared" si="107"/>
        <v>publishing</v>
      </c>
      <c r="R1351" s="6" t="str">
        <f t="shared" si="108"/>
        <v>nonfiction</v>
      </c>
      <c r="S1351" s="14">
        <f t="shared" si="105"/>
        <v>42354.290972222225</v>
      </c>
      <c r="T1351" s="14">
        <f t="shared" si="109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6"/>
        <v>104.05</v>
      </c>
      <c r="Q1352" s="6" t="str">
        <f t="shared" si="107"/>
        <v>publishing</v>
      </c>
      <c r="R1352" s="6" t="str">
        <f t="shared" si="108"/>
        <v>nonfiction</v>
      </c>
      <c r="S1352" s="14">
        <f t="shared" si="105"/>
        <v>42364.013124999998</v>
      </c>
      <c r="T1352" s="14">
        <f t="shared" si="109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6"/>
        <v>101.265</v>
      </c>
      <c r="Q1353" s="6" t="str">
        <f t="shared" si="107"/>
        <v>publishing</v>
      </c>
      <c r="R1353" s="6" t="str">
        <f t="shared" si="108"/>
        <v>nonfiction</v>
      </c>
      <c r="S1353" s="14">
        <f t="shared" si="105"/>
        <v>42412.74009259259</v>
      </c>
      <c r="T1353" s="14">
        <f t="shared" si="109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6"/>
        <v>136.13999999999999</v>
      </c>
      <c r="Q1354" s="6" t="str">
        <f t="shared" si="107"/>
        <v>publishing</v>
      </c>
      <c r="R1354" s="6" t="str">
        <f t="shared" si="108"/>
        <v>nonfiction</v>
      </c>
      <c r="S1354" s="14">
        <f t="shared" si="105"/>
        <v>42252.165972222225</v>
      </c>
      <c r="T1354" s="14">
        <f t="shared" si="109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6"/>
        <v>133.6</v>
      </c>
      <c r="Q1355" s="6" t="str">
        <f t="shared" si="107"/>
        <v>publishing</v>
      </c>
      <c r="R1355" s="6" t="str">
        <f t="shared" si="108"/>
        <v>nonfiction</v>
      </c>
      <c r="S1355" s="14">
        <f t="shared" si="105"/>
        <v>41344</v>
      </c>
      <c r="T1355" s="14">
        <f t="shared" si="109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6"/>
        <v>130.25</v>
      </c>
      <c r="Q1356" s="6" t="str">
        <f t="shared" si="107"/>
        <v>publishing</v>
      </c>
      <c r="R1356" s="6" t="str">
        <f t="shared" si="108"/>
        <v>nonfiction</v>
      </c>
      <c r="S1356" s="14">
        <f t="shared" si="105"/>
        <v>42532.807627314818</v>
      </c>
      <c r="T1356" s="14">
        <f t="shared" si="109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6"/>
        <v>122.67999999999999</v>
      </c>
      <c r="Q1357" s="6" t="str">
        <f t="shared" si="107"/>
        <v>publishing</v>
      </c>
      <c r="R1357" s="6" t="str">
        <f t="shared" si="108"/>
        <v>nonfiction</v>
      </c>
      <c r="S1357" s="14">
        <f t="shared" si="105"/>
        <v>41243.416666666664</v>
      </c>
      <c r="T1357" s="14">
        <f t="shared" si="109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6"/>
        <v>182.81058823529412</v>
      </c>
      <c r="Q1358" s="6" t="str">
        <f t="shared" si="107"/>
        <v>publishing</v>
      </c>
      <c r="R1358" s="6" t="str">
        <f t="shared" si="108"/>
        <v>nonfiction</v>
      </c>
      <c r="S1358" s="14">
        <f t="shared" si="105"/>
        <v>41460.038888888892</v>
      </c>
      <c r="T1358" s="14">
        <f t="shared" si="109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6"/>
        <v>125.29999999999998</v>
      </c>
      <c r="Q1359" s="6" t="str">
        <f t="shared" si="107"/>
        <v>publishing</v>
      </c>
      <c r="R1359" s="6" t="str">
        <f t="shared" si="108"/>
        <v>nonfiction</v>
      </c>
      <c r="S1359" s="14">
        <f t="shared" si="105"/>
        <v>41334.249305555553</v>
      </c>
      <c r="T1359" s="14">
        <f t="shared" si="109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6"/>
        <v>111.66666666666667</v>
      </c>
      <c r="Q1360" s="6" t="str">
        <f t="shared" si="107"/>
        <v>publishing</v>
      </c>
      <c r="R1360" s="6" t="str">
        <f t="shared" si="108"/>
        <v>nonfiction</v>
      </c>
      <c r="S1360" s="14">
        <f t="shared" si="105"/>
        <v>40719.570868055554</v>
      </c>
      <c r="T1360" s="14">
        <f t="shared" si="109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6"/>
        <v>115.75757575757575</v>
      </c>
      <c r="Q1361" s="6" t="str">
        <f t="shared" si="107"/>
        <v>publishing</v>
      </c>
      <c r="R1361" s="6" t="str">
        <f t="shared" si="108"/>
        <v>nonfiction</v>
      </c>
      <c r="S1361" s="14">
        <f t="shared" si="105"/>
        <v>40730.814699074072</v>
      </c>
      <c r="T1361" s="14">
        <f t="shared" si="109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6"/>
        <v>173.2</v>
      </c>
      <c r="Q1362" s="6" t="str">
        <f t="shared" si="107"/>
        <v>publishing</v>
      </c>
      <c r="R1362" s="6" t="str">
        <f t="shared" si="108"/>
        <v>nonfiction</v>
      </c>
      <c r="S1362" s="14">
        <f t="shared" si="105"/>
        <v>41123.900694444441</v>
      </c>
      <c r="T1362" s="14">
        <f t="shared" si="109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6"/>
        <v>125.98333333333333</v>
      </c>
      <c r="Q1363" s="6" t="str">
        <f t="shared" si="107"/>
        <v>publishing</v>
      </c>
      <c r="R1363" s="6" t="str">
        <f t="shared" si="108"/>
        <v>nonfiction</v>
      </c>
      <c r="S1363" s="14">
        <f t="shared" si="105"/>
        <v>41811.717268518521</v>
      </c>
      <c r="T1363" s="14">
        <f t="shared" si="109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6"/>
        <v>109.1</v>
      </c>
      <c r="Q1364" s="6" t="str">
        <f t="shared" si="107"/>
        <v>publishing</v>
      </c>
      <c r="R1364" s="6" t="str">
        <f t="shared" si="108"/>
        <v>nonfiction</v>
      </c>
      <c r="S1364" s="14">
        <f t="shared" si="105"/>
        <v>41524.934386574074</v>
      </c>
      <c r="T1364" s="14">
        <f t="shared" si="109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6"/>
        <v>100</v>
      </c>
      <c r="Q1365" s="6" t="str">
        <f t="shared" si="107"/>
        <v>publishing</v>
      </c>
      <c r="R1365" s="6" t="str">
        <f t="shared" si="108"/>
        <v>nonfiction</v>
      </c>
      <c r="S1365" s="14">
        <f t="shared" si="105"/>
        <v>42415.332638888889</v>
      </c>
      <c r="T1365" s="14">
        <f t="shared" si="109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6"/>
        <v>118.64285714285714</v>
      </c>
      <c r="Q1366" s="6" t="str">
        <f t="shared" si="107"/>
        <v>music</v>
      </c>
      <c r="R1366" s="6" t="str">
        <f t="shared" si="108"/>
        <v>rock</v>
      </c>
      <c r="S1366" s="14">
        <f t="shared" si="105"/>
        <v>42011.6956712963</v>
      </c>
      <c r="T1366" s="14">
        <f t="shared" si="109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6"/>
        <v>100.26666666666667</v>
      </c>
      <c r="Q1367" s="6" t="str">
        <f t="shared" si="107"/>
        <v>music</v>
      </c>
      <c r="R1367" s="6" t="str">
        <f t="shared" si="108"/>
        <v>rock</v>
      </c>
      <c r="S1367" s="14">
        <f t="shared" si="105"/>
        <v>42079.691574074073</v>
      </c>
      <c r="T1367" s="14">
        <f t="shared" si="109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6"/>
        <v>126.48920000000001</v>
      </c>
      <c r="Q1368" s="6" t="str">
        <f t="shared" si="107"/>
        <v>music</v>
      </c>
      <c r="R1368" s="6" t="str">
        <f t="shared" si="108"/>
        <v>rock</v>
      </c>
      <c r="S1368" s="14">
        <f t="shared" si="105"/>
        <v>41970.037766203706</v>
      </c>
      <c r="T1368" s="14">
        <f t="shared" si="109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6"/>
        <v>114.26</v>
      </c>
      <c r="Q1369" s="6" t="str">
        <f t="shared" si="107"/>
        <v>music</v>
      </c>
      <c r="R1369" s="6" t="str">
        <f t="shared" si="108"/>
        <v>rock</v>
      </c>
      <c r="S1369" s="14">
        <f t="shared" si="105"/>
        <v>42322.044560185182</v>
      </c>
      <c r="T1369" s="14">
        <f t="shared" si="109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6"/>
        <v>110.7</v>
      </c>
      <c r="Q1370" s="6" t="str">
        <f t="shared" si="107"/>
        <v>music</v>
      </c>
      <c r="R1370" s="6" t="str">
        <f t="shared" si="108"/>
        <v>rock</v>
      </c>
      <c r="S1370" s="14">
        <f t="shared" si="105"/>
        <v>42170.190902777773</v>
      </c>
      <c r="T1370" s="14">
        <f t="shared" si="109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6"/>
        <v>105.34805315203954</v>
      </c>
      <c r="Q1371" s="6" t="str">
        <f t="shared" si="107"/>
        <v>music</v>
      </c>
      <c r="R1371" s="6" t="str">
        <f t="shared" si="108"/>
        <v>rock</v>
      </c>
      <c r="S1371" s="14">
        <f t="shared" si="105"/>
        <v>41740.594282407408</v>
      </c>
      <c r="T1371" s="14">
        <f t="shared" si="109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6"/>
        <v>103.66666666666666</v>
      </c>
      <c r="Q1372" s="6" t="str">
        <f t="shared" si="107"/>
        <v>music</v>
      </c>
      <c r="R1372" s="6" t="str">
        <f t="shared" si="108"/>
        <v>rock</v>
      </c>
      <c r="S1372" s="14">
        <f t="shared" si="105"/>
        <v>41563.00335648148</v>
      </c>
      <c r="T1372" s="14">
        <f t="shared" si="109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6"/>
        <v>107.08672667523933</v>
      </c>
      <c r="Q1373" s="6" t="str">
        <f t="shared" si="107"/>
        <v>music</v>
      </c>
      <c r="R1373" s="6" t="str">
        <f t="shared" si="108"/>
        <v>rock</v>
      </c>
      <c r="S1373" s="14">
        <f t="shared" si="105"/>
        <v>42131.758587962962</v>
      </c>
      <c r="T1373" s="14">
        <f t="shared" si="109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6"/>
        <v>124</v>
      </c>
      <c r="Q1374" s="6" t="str">
        <f t="shared" si="107"/>
        <v>music</v>
      </c>
      <c r="R1374" s="6" t="str">
        <f t="shared" si="108"/>
        <v>rock</v>
      </c>
      <c r="S1374" s="14">
        <f t="shared" si="105"/>
        <v>41102.739953703705</v>
      </c>
      <c r="T1374" s="14">
        <f t="shared" si="109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6"/>
        <v>105.01</v>
      </c>
      <c r="Q1375" s="6" t="str">
        <f t="shared" si="107"/>
        <v>music</v>
      </c>
      <c r="R1375" s="6" t="str">
        <f t="shared" si="108"/>
        <v>rock</v>
      </c>
      <c r="S1375" s="14">
        <f t="shared" si="105"/>
        <v>42734.95177083333</v>
      </c>
      <c r="T1375" s="14">
        <f t="shared" si="109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6"/>
        <v>189.46666666666667</v>
      </c>
      <c r="Q1376" s="6" t="str">
        <f t="shared" si="107"/>
        <v>music</v>
      </c>
      <c r="R1376" s="6" t="str">
        <f t="shared" si="108"/>
        <v>rock</v>
      </c>
      <c r="S1376" s="14">
        <f t="shared" si="105"/>
        <v>42454.12023148148</v>
      </c>
      <c r="T1376" s="14">
        <f t="shared" si="109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6"/>
        <v>171.32499999999999</v>
      </c>
      <c r="Q1377" s="6" t="str">
        <f t="shared" si="107"/>
        <v>music</v>
      </c>
      <c r="R1377" s="6" t="str">
        <f t="shared" si="108"/>
        <v>rock</v>
      </c>
      <c r="S1377" s="14">
        <f t="shared" si="105"/>
        <v>42750.066192129627</v>
      </c>
      <c r="T1377" s="14">
        <f t="shared" si="109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6"/>
        <v>252.48648648648651</v>
      </c>
      <c r="Q1378" s="6" t="str">
        <f t="shared" si="107"/>
        <v>music</v>
      </c>
      <c r="R1378" s="6" t="str">
        <f t="shared" si="108"/>
        <v>rock</v>
      </c>
      <c r="S1378" s="14">
        <f t="shared" si="105"/>
        <v>42707.710717592592</v>
      </c>
      <c r="T1378" s="14">
        <f t="shared" si="109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6"/>
        <v>116.15384615384616</v>
      </c>
      <c r="Q1379" s="6" t="str">
        <f t="shared" si="107"/>
        <v>music</v>
      </c>
      <c r="R1379" s="6" t="str">
        <f t="shared" si="108"/>
        <v>rock</v>
      </c>
      <c r="S1379" s="14">
        <f t="shared" ref="S1379:S1442" si="110">(((I1379/60)/60)/24)+DATE(1970,1,1)</f>
        <v>42769.174305555556</v>
      </c>
      <c r="T1379" s="14">
        <f t="shared" si="109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6"/>
        <v>203.35000000000002</v>
      </c>
      <c r="Q1380" s="6" t="str">
        <f t="shared" si="107"/>
        <v>music</v>
      </c>
      <c r="R1380" s="6" t="str">
        <f t="shared" si="108"/>
        <v>rock</v>
      </c>
      <c r="S1380" s="14">
        <f t="shared" si="110"/>
        <v>42583.759374999994</v>
      </c>
      <c r="T1380" s="14">
        <f t="shared" si="109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6"/>
        <v>111.60000000000001</v>
      </c>
      <c r="Q1381" s="6" t="str">
        <f t="shared" si="107"/>
        <v>music</v>
      </c>
      <c r="R1381" s="6" t="str">
        <f t="shared" si="108"/>
        <v>rock</v>
      </c>
      <c r="S1381" s="14">
        <f t="shared" si="110"/>
        <v>42160.491620370376</v>
      </c>
      <c r="T1381" s="14">
        <f t="shared" si="109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6"/>
        <v>424</v>
      </c>
      <c r="Q1382" s="6" t="str">
        <f t="shared" si="107"/>
        <v>music</v>
      </c>
      <c r="R1382" s="6" t="str">
        <f t="shared" si="108"/>
        <v>rock</v>
      </c>
      <c r="S1382" s="14">
        <f t="shared" si="110"/>
        <v>42164.083333333328</v>
      </c>
      <c r="T1382" s="14">
        <f t="shared" si="109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6"/>
        <v>107.1</v>
      </c>
      <c r="Q1383" s="6" t="str">
        <f t="shared" si="107"/>
        <v>music</v>
      </c>
      <c r="R1383" s="6" t="str">
        <f t="shared" si="108"/>
        <v>rock</v>
      </c>
      <c r="S1383" s="14">
        <f t="shared" si="110"/>
        <v>42733.214409722219</v>
      </c>
      <c r="T1383" s="14">
        <f t="shared" si="109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6"/>
        <v>104.3625</v>
      </c>
      <c r="Q1384" s="6" t="str">
        <f t="shared" si="107"/>
        <v>music</v>
      </c>
      <c r="R1384" s="6" t="str">
        <f t="shared" si="108"/>
        <v>rock</v>
      </c>
      <c r="S1384" s="14">
        <f t="shared" si="110"/>
        <v>41400.800185185188</v>
      </c>
      <c r="T1384" s="14">
        <f t="shared" si="109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6"/>
        <v>212.40909090909091</v>
      </c>
      <c r="Q1385" s="6" t="str">
        <f t="shared" si="107"/>
        <v>music</v>
      </c>
      <c r="R1385" s="6" t="str">
        <f t="shared" si="108"/>
        <v>rock</v>
      </c>
      <c r="S1385" s="14">
        <f t="shared" si="110"/>
        <v>42727.074976851851</v>
      </c>
      <c r="T1385" s="14">
        <f t="shared" si="109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6"/>
        <v>124.08571428571429</v>
      </c>
      <c r="Q1386" s="6" t="str">
        <f t="shared" si="107"/>
        <v>music</v>
      </c>
      <c r="R1386" s="6" t="str">
        <f t="shared" si="108"/>
        <v>rock</v>
      </c>
      <c r="S1386" s="14">
        <f t="shared" si="110"/>
        <v>42190.735208333332</v>
      </c>
      <c r="T1386" s="14">
        <f t="shared" si="109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6"/>
        <v>110.406125</v>
      </c>
      <c r="Q1387" s="6" t="str">
        <f t="shared" si="107"/>
        <v>music</v>
      </c>
      <c r="R1387" s="6" t="str">
        <f t="shared" si="108"/>
        <v>rock</v>
      </c>
      <c r="S1387" s="14">
        <f t="shared" si="110"/>
        <v>42489.507638888885</v>
      </c>
      <c r="T1387" s="14">
        <f t="shared" si="109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6"/>
        <v>218.75</v>
      </c>
      <c r="Q1388" s="6" t="str">
        <f t="shared" si="107"/>
        <v>music</v>
      </c>
      <c r="R1388" s="6" t="str">
        <f t="shared" si="108"/>
        <v>rock</v>
      </c>
      <c r="S1388" s="14">
        <f t="shared" si="110"/>
        <v>42214.646863425922</v>
      </c>
      <c r="T1388" s="14">
        <f t="shared" si="109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6"/>
        <v>136.625</v>
      </c>
      <c r="Q1389" s="6" t="str">
        <f t="shared" si="107"/>
        <v>music</v>
      </c>
      <c r="R1389" s="6" t="str">
        <f t="shared" si="108"/>
        <v>rock</v>
      </c>
      <c r="S1389" s="14">
        <f t="shared" si="110"/>
        <v>42158.1875</v>
      </c>
      <c r="T1389" s="14">
        <f t="shared" si="109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6"/>
        <v>134.8074</v>
      </c>
      <c r="Q1390" s="6" t="str">
        <f t="shared" si="107"/>
        <v>music</v>
      </c>
      <c r="R1390" s="6" t="str">
        <f t="shared" si="108"/>
        <v>rock</v>
      </c>
      <c r="S1390" s="14">
        <f t="shared" si="110"/>
        <v>42660.676388888889</v>
      </c>
      <c r="T1390" s="14">
        <f t="shared" si="109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6"/>
        <v>145.4</v>
      </c>
      <c r="Q1391" s="6" t="str">
        <f t="shared" si="107"/>
        <v>music</v>
      </c>
      <c r="R1391" s="6" t="str">
        <f t="shared" si="108"/>
        <v>rock</v>
      </c>
      <c r="S1391" s="14">
        <f t="shared" si="110"/>
        <v>42595.480983796297</v>
      </c>
      <c r="T1391" s="14">
        <f t="shared" si="109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6"/>
        <v>109.10714285714285</v>
      </c>
      <c r="Q1392" s="6" t="str">
        <f t="shared" si="107"/>
        <v>music</v>
      </c>
      <c r="R1392" s="6" t="str">
        <f t="shared" si="108"/>
        <v>rock</v>
      </c>
      <c r="S1392" s="14">
        <f t="shared" si="110"/>
        <v>42121.716666666667</v>
      </c>
      <c r="T1392" s="14">
        <f t="shared" si="109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6"/>
        <v>110.2</v>
      </c>
      <c r="Q1393" s="6" t="str">
        <f t="shared" si="107"/>
        <v>music</v>
      </c>
      <c r="R1393" s="6" t="str">
        <f t="shared" si="108"/>
        <v>rock</v>
      </c>
      <c r="S1393" s="14">
        <f t="shared" si="110"/>
        <v>42238.207638888889</v>
      </c>
      <c r="T1393" s="14">
        <f t="shared" si="109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6"/>
        <v>113.64000000000001</v>
      </c>
      <c r="Q1394" s="6" t="str">
        <f t="shared" si="107"/>
        <v>music</v>
      </c>
      <c r="R1394" s="6" t="str">
        <f t="shared" si="108"/>
        <v>rock</v>
      </c>
      <c r="S1394" s="14">
        <f t="shared" si="110"/>
        <v>42432.154930555553</v>
      </c>
      <c r="T1394" s="14">
        <f t="shared" si="109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6"/>
        <v>102.35000000000001</v>
      </c>
      <c r="Q1395" s="6" t="str">
        <f t="shared" si="107"/>
        <v>music</v>
      </c>
      <c r="R1395" s="6" t="str">
        <f t="shared" si="108"/>
        <v>rock</v>
      </c>
      <c r="S1395" s="14">
        <f t="shared" si="110"/>
        <v>42583.681979166664</v>
      </c>
      <c r="T1395" s="14">
        <f t="shared" si="109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6"/>
        <v>122.13333333333334</v>
      </c>
      <c r="Q1396" s="6" t="str">
        <f t="shared" si="107"/>
        <v>music</v>
      </c>
      <c r="R1396" s="6" t="str">
        <f t="shared" si="108"/>
        <v>rock</v>
      </c>
      <c r="S1396" s="14">
        <f t="shared" si="110"/>
        <v>42795.125</v>
      </c>
      <c r="T1396" s="14">
        <f t="shared" si="109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6"/>
        <v>111.88571428571427</v>
      </c>
      <c r="Q1397" s="6" t="str">
        <f t="shared" si="107"/>
        <v>music</v>
      </c>
      <c r="R1397" s="6" t="str">
        <f t="shared" si="108"/>
        <v>rock</v>
      </c>
      <c r="S1397" s="14">
        <f t="shared" si="110"/>
        <v>42749.90834490741</v>
      </c>
      <c r="T1397" s="14">
        <f t="shared" si="109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6"/>
        <v>107.3</v>
      </c>
      <c r="Q1398" s="6" t="str">
        <f t="shared" si="107"/>
        <v>music</v>
      </c>
      <c r="R1398" s="6" t="str">
        <f t="shared" si="108"/>
        <v>rock</v>
      </c>
      <c r="S1398" s="14">
        <f t="shared" si="110"/>
        <v>42048.99863425926</v>
      </c>
      <c r="T1398" s="14">
        <f t="shared" si="109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6"/>
        <v>113.85000000000001</v>
      </c>
      <c r="Q1399" s="6" t="str">
        <f t="shared" si="107"/>
        <v>music</v>
      </c>
      <c r="R1399" s="6" t="str">
        <f t="shared" si="108"/>
        <v>rock</v>
      </c>
      <c r="S1399" s="14">
        <f t="shared" si="110"/>
        <v>42670.888194444444</v>
      </c>
      <c r="T1399" s="14">
        <f t="shared" si="109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6"/>
        <v>109.68181818181819</v>
      </c>
      <c r="Q1400" s="6" t="str">
        <f t="shared" si="107"/>
        <v>music</v>
      </c>
      <c r="R1400" s="6" t="str">
        <f t="shared" si="108"/>
        <v>rock</v>
      </c>
      <c r="S1400" s="14">
        <f t="shared" si="110"/>
        <v>42556.874236111107</v>
      </c>
      <c r="T1400" s="14">
        <f t="shared" si="109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6"/>
        <v>126.14444444444443</v>
      </c>
      <c r="Q1401" s="6" t="str">
        <f t="shared" si="107"/>
        <v>music</v>
      </c>
      <c r="R1401" s="6" t="str">
        <f t="shared" si="108"/>
        <v>rock</v>
      </c>
      <c r="S1401" s="14">
        <f t="shared" si="110"/>
        <v>41919.004317129627</v>
      </c>
      <c r="T1401" s="14">
        <f t="shared" si="109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6"/>
        <v>167.42857142857144</v>
      </c>
      <c r="Q1402" s="6" t="str">
        <f t="shared" si="107"/>
        <v>music</v>
      </c>
      <c r="R1402" s="6" t="str">
        <f t="shared" si="108"/>
        <v>rock</v>
      </c>
      <c r="S1402" s="14">
        <f t="shared" si="110"/>
        <v>42533.229166666672</v>
      </c>
      <c r="T1402" s="14">
        <f t="shared" si="109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6"/>
        <v>496.52000000000004</v>
      </c>
      <c r="Q1403" s="6" t="str">
        <f t="shared" si="107"/>
        <v>music</v>
      </c>
      <c r="R1403" s="6" t="str">
        <f t="shared" si="108"/>
        <v>rock</v>
      </c>
      <c r="S1403" s="14">
        <f t="shared" si="110"/>
        <v>41420.99622685185</v>
      </c>
      <c r="T1403" s="14">
        <f t="shared" si="109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6"/>
        <v>109.16</v>
      </c>
      <c r="Q1404" s="6" t="str">
        <f t="shared" si="107"/>
        <v>music</v>
      </c>
      <c r="R1404" s="6" t="str">
        <f t="shared" si="108"/>
        <v>rock</v>
      </c>
      <c r="S1404" s="14">
        <f t="shared" si="110"/>
        <v>42125.011701388896</v>
      </c>
      <c r="T1404" s="14">
        <f t="shared" si="109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6"/>
        <v>102.57499999999999</v>
      </c>
      <c r="Q1405" s="6" t="str">
        <f t="shared" si="107"/>
        <v>music</v>
      </c>
      <c r="R1405" s="6" t="str">
        <f t="shared" si="108"/>
        <v>rock</v>
      </c>
      <c r="S1405" s="14">
        <f t="shared" si="110"/>
        <v>41481.062905092593</v>
      </c>
      <c r="T1405" s="14">
        <f t="shared" si="109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6"/>
        <v>1.6620689655172414</v>
      </c>
      <c r="Q1406" s="6" t="str">
        <f t="shared" si="107"/>
        <v>publishing</v>
      </c>
      <c r="R1406" s="6" t="str">
        <f t="shared" si="108"/>
        <v>translations</v>
      </c>
      <c r="S1406" s="14">
        <f t="shared" si="110"/>
        <v>42057.510243055556</v>
      </c>
      <c r="T1406" s="14">
        <f t="shared" si="109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6"/>
        <v>0.42</v>
      </c>
      <c r="Q1407" s="6" t="str">
        <f t="shared" si="107"/>
        <v>publishing</v>
      </c>
      <c r="R1407" s="6" t="str">
        <f t="shared" si="108"/>
        <v>translations</v>
      </c>
      <c r="S1407" s="14">
        <f t="shared" si="110"/>
        <v>41971.722233796296</v>
      </c>
      <c r="T1407" s="14">
        <f t="shared" si="109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6"/>
        <v>0.125</v>
      </c>
      <c r="Q1408" s="6" t="str">
        <f t="shared" si="107"/>
        <v>publishing</v>
      </c>
      <c r="R1408" s="6" t="str">
        <f t="shared" si="108"/>
        <v>translations</v>
      </c>
      <c r="S1408" s="14">
        <f t="shared" si="110"/>
        <v>42350.416666666672</v>
      </c>
      <c r="T1408" s="14">
        <f t="shared" si="109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6"/>
        <v>0.5</v>
      </c>
      <c r="Q1409" s="6" t="str">
        <f t="shared" si="107"/>
        <v>publishing</v>
      </c>
      <c r="R1409" s="6" t="str">
        <f t="shared" si="108"/>
        <v>translations</v>
      </c>
      <c r="S1409" s="14">
        <f t="shared" si="110"/>
        <v>41863.536782407406</v>
      </c>
      <c r="T1409" s="14">
        <f t="shared" si="109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6"/>
        <v>7.1999999999999993</v>
      </c>
      <c r="Q1410" s="6" t="str">
        <f t="shared" si="107"/>
        <v>publishing</v>
      </c>
      <c r="R1410" s="6" t="str">
        <f t="shared" si="108"/>
        <v>translations</v>
      </c>
      <c r="S1410" s="14">
        <f t="shared" si="110"/>
        <v>42321.913842592592</v>
      </c>
      <c r="T1410" s="14">
        <f t="shared" si="109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1">(E1411/D1411)*100</f>
        <v>0</v>
      </c>
      <c r="Q1411" s="6" t="str">
        <f t="shared" ref="Q1411:Q1474" si="112">LEFT(N1411,FIND("/",N1411)-1)</f>
        <v>publishing</v>
      </c>
      <c r="R1411" s="6" t="str">
        <f t="shared" ref="R1411:R1474" si="113">RIGHT(N1411,LEN(N1411)-FIND("/",N1411))</f>
        <v>translations</v>
      </c>
      <c r="S1411" s="14">
        <f t="shared" si="110"/>
        <v>42005.175173611111</v>
      </c>
      <c r="T1411" s="14">
        <f t="shared" ref="T1411:T1474" si="114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1"/>
        <v>1.6666666666666666E-2</v>
      </c>
      <c r="Q1412" s="6" t="str">
        <f t="shared" si="112"/>
        <v>publishing</v>
      </c>
      <c r="R1412" s="6" t="str">
        <f t="shared" si="113"/>
        <v>translations</v>
      </c>
      <c r="S1412" s="14">
        <f t="shared" si="110"/>
        <v>42524.318518518514</v>
      </c>
      <c r="T1412" s="14">
        <f t="shared" si="114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1"/>
        <v>0.23333333333333336</v>
      </c>
      <c r="Q1413" s="6" t="str">
        <f t="shared" si="112"/>
        <v>publishing</v>
      </c>
      <c r="R1413" s="6" t="str">
        <f t="shared" si="113"/>
        <v>translations</v>
      </c>
      <c r="S1413" s="14">
        <f t="shared" si="110"/>
        <v>42041.059027777781</v>
      </c>
      <c r="T1413" s="14">
        <f t="shared" si="114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1"/>
        <v>4.5714285714285712</v>
      </c>
      <c r="Q1414" s="6" t="str">
        <f t="shared" si="112"/>
        <v>publishing</v>
      </c>
      <c r="R1414" s="6" t="str">
        <f t="shared" si="113"/>
        <v>translations</v>
      </c>
      <c r="S1414" s="14">
        <f t="shared" si="110"/>
        <v>41977.063645833332</v>
      </c>
      <c r="T1414" s="14">
        <f t="shared" si="114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1"/>
        <v>5</v>
      </c>
      <c r="Q1415" s="6" t="str">
        <f t="shared" si="112"/>
        <v>publishing</v>
      </c>
      <c r="R1415" s="6" t="str">
        <f t="shared" si="113"/>
        <v>translations</v>
      </c>
      <c r="S1415" s="14">
        <f t="shared" si="110"/>
        <v>42420.437152777777</v>
      </c>
      <c r="T1415" s="14">
        <f t="shared" si="114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1"/>
        <v>0.2</v>
      </c>
      <c r="Q1416" s="6" t="str">
        <f t="shared" si="112"/>
        <v>publishing</v>
      </c>
      <c r="R1416" s="6" t="str">
        <f t="shared" si="113"/>
        <v>translations</v>
      </c>
      <c r="S1416" s="14">
        <f t="shared" si="110"/>
        <v>42738.25309027778</v>
      </c>
      <c r="T1416" s="14">
        <f t="shared" si="114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1"/>
        <v>18.181818181818183</v>
      </c>
      <c r="Q1417" s="6" t="str">
        <f t="shared" si="112"/>
        <v>publishing</v>
      </c>
      <c r="R1417" s="6" t="str">
        <f t="shared" si="113"/>
        <v>translations</v>
      </c>
      <c r="S1417" s="14">
        <f t="shared" si="110"/>
        <v>42232.675821759258</v>
      </c>
      <c r="T1417" s="14">
        <f t="shared" si="114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1"/>
        <v>0</v>
      </c>
      <c r="Q1418" s="6" t="str">
        <f t="shared" si="112"/>
        <v>publishing</v>
      </c>
      <c r="R1418" s="6" t="str">
        <f t="shared" si="113"/>
        <v>translations</v>
      </c>
      <c r="S1418" s="14">
        <f t="shared" si="110"/>
        <v>42329.967812499999</v>
      </c>
      <c r="T1418" s="14">
        <f t="shared" si="114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1"/>
        <v>1.2222222222222223</v>
      </c>
      <c r="Q1419" s="6" t="str">
        <f t="shared" si="112"/>
        <v>publishing</v>
      </c>
      <c r="R1419" s="6" t="str">
        <f t="shared" si="113"/>
        <v>translations</v>
      </c>
      <c r="S1419" s="14">
        <f t="shared" si="110"/>
        <v>42262.465972222228</v>
      </c>
      <c r="T1419" s="14">
        <f t="shared" si="114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1"/>
        <v>0.2</v>
      </c>
      <c r="Q1420" s="6" t="str">
        <f t="shared" si="112"/>
        <v>publishing</v>
      </c>
      <c r="R1420" s="6" t="str">
        <f t="shared" si="113"/>
        <v>translations</v>
      </c>
      <c r="S1420" s="14">
        <f t="shared" si="110"/>
        <v>42425.456412037034</v>
      </c>
      <c r="T1420" s="14">
        <f t="shared" si="114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1"/>
        <v>7.0634920634920633</v>
      </c>
      <c r="Q1421" s="6" t="str">
        <f t="shared" si="112"/>
        <v>publishing</v>
      </c>
      <c r="R1421" s="6" t="str">
        <f t="shared" si="113"/>
        <v>translations</v>
      </c>
      <c r="S1421" s="14">
        <f t="shared" si="110"/>
        <v>42652.456238425926</v>
      </c>
      <c r="T1421" s="14">
        <f t="shared" si="114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1"/>
        <v>2.7272727272727271</v>
      </c>
      <c r="Q1422" s="6" t="str">
        <f t="shared" si="112"/>
        <v>publishing</v>
      </c>
      <c r="R1422" s="6" t="str">
        <f t="shared" si="113"/>
        <v>translations</v>
      </c>
      <c r="S1422" s="14">
        <f t="shared" si="110"/>
        <v>42549.667662037042</v>
      </c>
      <c r="T1422" s="14">
        <f t="shared" si="114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1"/>
        <v>0.1</v>
      </c>
      <c r="Q1423" s="6" t="str">
        <f t="shared" si="112"/>
        <v>publishing</v>
      </c>
      <c r="R1423" s="6" t="str">
        <f t="shared" si="113"/>
        <v>translations</v>
      </c>
      <c r="S1423" s="14">
        <f t="shared" si="110"/>
        <v>42043.915613425925</v>
      </c>
      <c r="T1423" s="14">
        <f t="shared" si="114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1"/>
        <v>0.104</v>
      </c>
      <c r="Q1424" s="6" t="str">
        <f t="shared" si="112"/>
        <v>publishing</v>
      </c>
      <c r="R1424" s="6" t="str">
        <f t="shared" si="113"/>
        <v>translations</v>
      </c>
      <c r="S1424" s="14">
        <f t="shared" si="110"/>
        <v>42634.239629629628</v>
      </c>
      <c r="T1424" s="14">
        <f t="shared" si="114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1"/>
        <v>0.33333333333333337</v>
      </c>
      <c r="Q1425" s="6" t="str">
        <f t="shared" si="112"/>
        <v>publishing</v>
      </c>
      <c r="R1425" s="6" t="str">
        <f t="shared" si="113"/>
        <v>translations</v>
      </c>
      <c r="S1425" s="14">
        <f t="shared" si="110"/>
        <v>42370.360312500001</v>
      </c>
      <c r="T1425" s="14">
        <f t="shared" si="114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1"/>
        <v>20.36</v>
      </c>
      <c r="Q1426" s="6" t="str">
        <f t="shared" si="112"/>
        <v>publishing</v>
      </c>
      <c r="R1426" s="6" t="str">
        <f t="shared" si="113"/>
        <v>translations</v>
      </c>
      <c r="S1426" s="14">
        <f t="shared" si="110"/>
        <v>42689.759282407409</v>
      </c>
      <c r="T1426" s="14">
        <f t="shared" si="114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1"/>
        <v>0</v>
      </c>
      <c r="Q1427" s="6" t="str">
        <f t="shared" si="112"/>
        <v>publishing</v>
      </c>
      <c r="R1427" s="6" t="str">
        <f t="shared" si="113"/>
        <v>translations</v>
      </c>
      <c r="S1427" s="14">
        <f t="shared" si="110"/>
        <v>42123.131469907406</v>
      </c>
      <c r="T1427" s="14">
        <f t="shared" si="114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1"/>
        <v>0</v>
      </c>
      <c r="Q1428" s="6" t="str">
        <f t="shared" si="112"/>
        <v>publishing</v>
      </c>
      <c r="R1428" s="6" t="str">
        <f t="shared" si="113"/>
        <v>translations</v>
      </c>
      <c r="S1428" s="14">
        <f t="shared" si="110"/>
        <v>42240.390277777777</v>
      </c>
      <c r="T1428" s="14">
        <f t="shared" si="114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1"/>
        <v>8.3800000000000008</v>
      </c>
      <c r="Q1429" s="6" t="str">
        <f t="shared" si="112"/>
        <v>publishing</v>
      </c>
      <c r="R1429" s="6" t="str">
        <f t="shared" si="113"/>
        <v>translations</v>
      </c>
      <c r="S1429" s="14">
        <f t="shared" si="110"/>
        <v>42631.851678240739</v>
      </c>
      <c r="T1429" s="14">
        <f t="shared" si="114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1"/>
        <v>4.5</v>
      </c>
      <c r="Q1430" s="6" t="str">
        <f t="shared" si="112"/>
        <v>publishing</v>
      </c>
      <c r="R1430" s="6" t="str">
        <f t="shared" si="113"/>
        <v>translations</v>
      </c>
      <c r="S1430" s="14">
        <f t="shared" si="110"/>
        <v>42462.338159722218</v>
      </c>
      <c r="T1430" s="14">
        <f t="shared" si="114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1"/>
        <v>0</v>
      </c>
      <c r="Q1431" s="6" t="str">
        <f t="shared" si="112"/>
        <v>publishing</v>
      </c>
      <c r="R1431" s="6" t="str">
        <f t="shared" si="113"/>
        <v>translations</v>
      </c>
      <c r="S1431" s="14">
        <f t="shared" si="110"/>
        <v>42104.060671296291</v>
      </c>
      <c r="T1431" s="14">
        <f t="shared" si="114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1"/>
        <v>8.06</v>
      </c>
      <c r="Q1432" s="6" t="str">
        <f t="shared" si="112"/>
        <v>publishing</v>
      </c>
      <c r="R1432" s="6" t="str">
        <f t="shared" si="113"/>
        <v>translations</v>
      </c>
      <c r="S1432" s="14">
        <f t="shared" si="110"/>
        <v>41992.813518518517</v>
      </c>
      <c r="T1432" s="14">
        <f t="shared" si="114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1"/>
        <v>31.94705882352941</v>
      </c>
      <c r="Q1433" s="6" t="str">
        <f t="shared" si="112"/>
        <v>publishing</v>
      </c>
      <c r="R1433" s="6" t="str">
        <f t="shared" si="113"/>
        <v>translations</v>
      </c>
      <c r="S1433" s="14">
        <f t="shared" si="110"/>
        <v>42334.252500000002</v>
      </c>
      <c r="T1433" s="14">
        <f t="shared" si="114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1"/>
        <v>0</v>
      </c>
      <c r="Q1434" s="6" t="str">
        <f t="shared" si="112"/>
        <v>publishing</v>
      </c>
      <c r="R1434" s="6" t="str">
        <f t="shared" si="113"/>
        <v>translations</v>
      </c>
      <c r="S1434" s="14">
        <f t="shared" si="110"/>
        <v>42205.780416666668</v>
      </c>
      <c r="T1434" s="14">
        <f t="shared" si="114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1"/>
        <v>6.708333333333333</v>
      </c>
      <c r="Q1435" s="6" t="str">
        <f t="shared" si="112"/>
        <v>publishing</v>
      </c>
      <c r="R1435" s="6" t="str">
        <f t="shared" si="113"/>
        <v>translations</v>
      </c>
      <c r="S1435" s="14">
        <f t="shared" si="110"/>
        <v>42714.458333333328</v>
      </c>
      <c r="T1435" s="14">
        <f t="shared" si="114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1"/>
        <v>9.9878048780487809</v>
      </c>
      <c r="Q1436" s="6" t="str">
        <f t="shared" si="112"/>
        <v>publishing</v>
      </c>
      <c r="R1436" s="6" t="str">
        <f t="shared" si="113"/>
        <v>translations</v>
      </c>
      <c r="S1436" s="14">
        <f t="shared" si="110"/>
        <v>42163.625</v>
      </c>
      <c r="T1436" s="14">
        <f t="shared" si="114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1"/>
        <v>0.1</v>
      </c>
      <c r="Q1437" s="6" t="str">
        <f t="shared" si="112"/>
        <v>publishing</v>
      </c>
      <c r="R1437" s="6" t="str">
        <f t="shared" si="113"/>
        <v>translations</v>
      </c>
      <c r="S1437" s="14">
        <f t="shared" si="110"/>
        <v>42288.780324074076</v>
      </c>
      <c r="T1437" s="14">
        <f t="shared" si="114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1"/>
        <v>0.77</v>
      </c>
      <c r="Q1438" s="6" t="str">
        <f t="shared" si="112"/>
        <v>publishing</v>
      </c>
      <c r="R1438" s="6" t="str">
        <f t="shared" si="113"/>
        <v>translations</v>
      </c>
      <c r="S1438" s="14">
        <f t="shared" si="110"/>
        <v>42421.35019675926</v>
      </c>
      <c r="T1438" s="14">
        <f t="shared" si="114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1"/>
        <v>26.900000000000002</v>
      </c>
      <c r="Q1439" s="6" t="str">
        <f t="shared" si="112"/>
        <v>publishing</v>
      </c>
      <c r="R1439" s="6" t="str">
        <f t="shared" si="113"/>
        <v>translations</v>
      </c>
      <c r="S1439" s="14">
        <f t="shared" si="110"/>
        <v>41833.207638888889</v>
      </c>
      <c r="T1439" s="14">
        <f t="shared" si="114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1"/>
        <v>3</v>
      </c>
      <c r="Q1440" s="6" t="str">
        <f t="shared" si="112"/>
        <v>publishing</v>
      </c>
      <c r="R1440" s="6" t="str">
        <f t="shared" si="113"/>
        <v>translations</v>
      </c>
      <c r="S1440" s="14">
        <f t="shared" si="110"/>
        <v>42487.579861111109</v>
      </c>
      <c r="T1440" s="14">
        <f t="shared" si="114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1"/>
        <v>6.6055045871559637</v>
      </c>
      <c r="Q1441" s="6" t="str">
        <f t="shared" si="112"/>
        <v>publishing</v>
      </c>
      <c r="R1441" s="6" t="str">
        <f t="shared" si="113"/>
        <v>translations</v>
      </c>
      <c r="S1441" s="14">
        <f t="shared" si="110"/>
        <v>42070.829872685179</v>
      </c>
      <c r="T1441" s="14">
        <f t="shared" si="114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1"/>
        <v>7.6923076923076927E-3</v>
      </c>
      <c r="Q1442" s="6" t="str">
        <f t="shared" si="112"/>
        <v>publishing</v>
      </c>
      <c r="R1442" s="6" t="str">
        <f t="shared" si="113"/>
        <v>translations</v>
      </c>
      <c r="S1442" s="14">
        <f t="shared" si="110"/>
        <v>42516.748414351852</v>
      </c>
      <c r="T1442" s="14">
        <f t="shared" si="114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1"/>
        <v>1.1222222222222222</v>
      </c>
      <c r="Q1443" s="6" t="str">
        <f t="shared" si="112"/>
        <v>publishing</v>
      </c>
      <c r="R1443" s="6" t="str">
        <f t="shared" si="113"/>
        <v>translations</v>
      </c>
      <c r="S1443" s="14">
        <f t="shared" ref="S1443:S1506" si="115">(((I1443/60)/60)/24)+DATE(1970,1,1)</f>
        <v>42258.765844907408</v>
      </c>
      <c r="T1443" s="14">
        <f t="shared" si="114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1"/>
        <v>0</v>
      </c>
      <c r="Q1444" s="6" t="str">
        <f t="shared" si="112"/>
        <v>publishing</v>
      </c>
      <c r="R1444" s="6" t="str">
        <f t="shared" si="113"/>
        <v>translations</v>
      </c>
      <c r="S1444" s="14">
        <f t="shared" si="115"/>
        <v>42515.64534722222</v>
      </c>
      <c r="T1444" s="14">
        <f t="shared" si="114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1"/>
        <v>0</v>
      </c>
      <c r="Q1445" s="6" t="str">
        <f t="shared" si="112"/>
        <v>publishing</v>
      </c>
      <c r="R1445" s="6" t="str">
        <f t="shared" si="113"/>
        <v>translations</v>
      </c>
      <c r="S1445" s="14">
        <f t="shared" si="115"/>
        <v>42737.926030092596</v>
      </c>
      <c r="T1445" s="14">
        <f t="shared" si="114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1"/>
        <v>0</v>
      </c>
      <c r="Q1446" s="6" t="str">
        <f t="shared" si="112"/>
        <v>publishing</v>
      </c>
      <c r="R1446" s="6" t="str">
        <f t="shared" si="113"/>
        <v>translations</v>
      </c>
      <c r="S1446" s="14">
        <f t="shared" si="115"/>
        <v>42259.873402777783</v>
      </c>
      <c r="T1446" s="14">
        <f t="shared" si="114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1"/>
        <v>0</v>
      </c>
      <c r="Q1447" s="6" t="str">
        <f t="shared" si="112"/>
        <v>publishing</v>
      </c>
      <c r="R1447" s="6" t="str">
        <f t="shared" si="113"/>
        <v>translations</v>
      </c>
      <c r="S1447" s="14">
        <f t="shared" si="115"/>
        <v>42169.542303240742</v>
      </c>
      <c r="T1447" s="14">
        <f t="shared" si="114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1"/>
        <v>0</v>
      </c>
      <c r="Q1448" s="6" t="str">
        <f t="shared" si="112"/>
        <v>publishing</v>
      </c>
      <c r="R1448" s="6" t="str">
        <f t="shared" si="113"/>
        <v>translations</v>
      </c>
      <c r="S1448" s="14">
        <f t="shared" si="115"/>
        <v>42481.447662037041</v>
      </c>
      <c r="T1448" s="14">
        <f t="shared" si="114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1"/>
        <v>1.4999999999999999E-2</v>
      </c>
      <c r="Q1449" s="6" t="str">
        <f t="shared" si="112"/>
        <v>publishing</v>
      </c>
      <c r="R1449" s="6" t="str">
        <f t="shared" si="113"/>
        <v>translations</v>
      </c>
      <c r="S1449" s="14">
        <f t="shared" si="115"/>
        <v>42559.730717592596</v>
      </c>
      <c r="T1449" s="14">
        <f t="shared" si="114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1"/>
        <v>0</v>
      </c>
      <c r="Q1450" s="6" t="str">
        <f t="shared" si="112"/>
        <v>publishing</v>
      </c>
      <c r="R1450" s="6" t="str">
        <f t="shared" si="113"/>
        <v>translations</v>
      </c>
      <c r="S1450" s="14">
        <f t="shared" si="115"/>
        <v>42146.225694444445</v>
      </c>
      <c r="T1450" s="14">
        <f t="shared" si="114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1"/>
        <v>0</v>
      </c>
      <c r="Q1451" s="6" t="str">
        <f t="shared" si="112"/>
        <v>publishing</v>
      </c>
      <c r="R1451" s="6" t="str">
        <f t="shared" si="113"/>
        <v>translations</v>
      </c>
      <c r="S1451" s="14">
        <f t="shared" si="115"/>
        <v>42134.811400462961</v>
      </c>
      <c r="T1451" s="14">
        <f t="shared" si="114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1"/>
        <v>1E-3</v>
      </c>
      <c r="Q1452" s="6" t="str">
        <f t="shared" si="112"/>
        <v>publishing</v>
      </c>
      <c r="R1452" s="6" t="str">
        <f t="shared" si="113"/>
        <v>translations</v>
      </c>
      <c r="S1452" s="14">
        <f t="shared" si="115"/>
        <v>42420.171261574069</v>
      </c>
      <c r="T1452" s="14">
        <f t="shared" si="114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1"/>
        <v>1.0554089709762533E-2</v>
      </c>
      <c r="Q1453" s="6" t="str">
        <f t="shared" si="112"/>
        <v>publishing</v>
      </c>
      <c r="R1453" s="6" t="str">
        <f t="shared" si="113"/>
        <v>translations</v>
      </c>
      <c r="S1453" s="14">
        <f t="shared" si="115"/>
        <v>41962.00068287037</v>
      </c>
      <c r="T1453" s="14">
        <f t="shared" si="114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1"/>
        <v>0</v>
      </c>
      <c r="Q1454" s="6" t="str">
        <f t="shared" si="112"/>
        <v>publishing</v>
      </c>
      <c r="R1454" s="6" t="str">
        <f t="shared" si="113"/>
        <v>translations</v>
      </c>
      <c r="S1454" s="14">
        <f t="shared" si="115"/>
        <v>41848.703275462962</v>
      </c>
      <c r="T1454" s="14">
        <f t="shared" si="114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1"/>
        <v>0</v>
      </c>
      <c r="Q1455" s="6" t="str">
        <f t="shared" si="112"/>
        <v>publishing</v>
      </c>
      <c r="R1455" s="6" t="str">
        <f t="shared" si="113"/>
        <v>translations</v>
      </c>
      <c r="S1455" s="14">
        <f t="shared" si="115"/>
        <v>42840.654479166667</v>
      </c>
      <c r="T1455" s="14">
        <f t="shared" si="114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1"/>
        <v>0.85714285714285721</v>
      </c>
      <c r="Q1456" s="6" t="str">
        <f t="shared" si="112"/>
        <v>publishing</v>
      </c>
      <c r="R1456" s="6" t="str">
        <f t="shared" si="113"/>
        <v>translations</v>
      </c>
      <c r="S1456" s="14">
        <f t="shared" si="115"/>
        <v>42484.915972222225</v>
      </c>
      <c r="T1456" s="14">
        <f t="shared" si="114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1"/>
        <v>10.5</v>
      </c>
      <c r="Q1457" s="6" t="str">
        <f t="shared" si="112"/>
        <v>publishing</v>
      </c>
      <c r="R1457" s="6" t="str">
        <f t="shared" si="113"/>
        <v>translations</v>
      </c>
      <c r="S1457" s="14">
        <f t="shared" si="115"/>
        <v>41887.568749999999</v>
      </c>
      <c r="T1457" s="14">
        <f t="shared" si="114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1"/>
        <v>2.9000000000000004</v>
      </c>
      <c r="Q1458" s="6" t="str">
        <f t="shared" si="112"/>
        <v>publishing</v>
      </c>
      <c r="R1458" s="6" t="str">
        <f t="shared" si="113"/>
        <v>translations</v>
      </c>
      <c r="S1458" s="14">
        <f t="shared" si="115"/>
        <v>42738.668576388889</v>
      </c>
      <c r="T1458" s="14">
        <f t="shared" si="114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1"/>
        <v>0</v>
      </c>
      <c r="Q1459" s="6" t="str">
        <f t="shared" si="112"/>
        <v>publishing</v>
      </c>
      <c r="R1459" s="6" t="str">
        <f t="shared" si="113"/>
        <v>translations</v>
      </c>
      <c r="S1459" s="14">
        <f t="shared" si="115"/>
        <v>42319.938009259262</v>
      </c>
      <c r="T1459" s="14">
        <f t="shared" si="114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1"/>
        <v>0</v>
      </c>
      <c r="Q1460" s="6" t="str">
        <f t="shared" si="112"/>
        <v>publishing</v>
      </c>
      <c r="R1460" s="6" t="str">
        <f t="shared" si="113"/>
        <v>translations</v>
      </c>
      <c r="S1460" s="14">
        <f t="shared" si="115"/>
        <v>41862.166666666664</v>
      </c>
      <c r="T1460" s="14">
        <f t="shared" si="114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1"/>
        <v>0</v>
      </c>
      <c r="Q1461" s="6" t="str">
        <f t="shared" si="112"/>
        <v>publishing</v>
      </c>
      <c r="R1461" s="6" t="str">
        <f t="shared" si="113"/>
        <v>translations</v>
      </c>
      <c r="S1461" s="14">
        <f t="shared" si="115"/>
        <v>42340.725694444445</v>
      </c>
      <c r="T1461" s="14">
        <f t="shared" si="114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1"/>
        <v>0</v>
      </c>
      <c r="Q1462" s="6" t="str">
        <f t="shared" si="112"/>
        <v>publishing</v>
      </c>
      <c r="R1462" s="6" t="str">
        <f t="shared" si="113"/>
        <v>translations</v>
      </c>
      <c r="S1462" s="14">
        <f t="shared" si="115"/>
        <v>41973.989583333328</v>
      </c>
      <c r="T1462" s="14">
        <f t="shared" si="114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1"/>
        <v>101.24459999999999</v>
      </c>
      <c r="Q1463" s="6" t="str">
        <f t="shared" si="112"/>
        <v>publishing</v>
      </c>
      <c r="R1463" s="6" t="str">
        <f t="shared" si="113"/>
        <v>radio &amp; podcasts</v>
      </c>
      <c r="S1463" s="14">
        <f t="shared" si="115"/>
        <v>41933</v>
      </c>
      <c r="T1463" s="14">
        <f t="shared" si="114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1"/>
        <v>108.5175</v>
      </c>
      <c r="Q1464" s="6" t="str">
        <f t="shared" si="112"/>
        <v>publishing</v>
      </c>
      <c r="R1464" s="6" t="str">
        <f t="shared" si="113"/>
        <v>radio &amp; podcasts</v>
      </c>
      <c r="S1464" s="14">
        <f t="shared" si="115"/>
        <v>41374.662858796299</v>
      </c>
      <c r="T1464" s="14">
        <f t="shared" si="114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1"/>
        <v>147.66666666666666</v>
      </c>
      <c r="Q1465" s="6" t="str">
        <f t="shared" si="112"/>
        <v>publishing</v>
      </c>
      <c r="R1465" s="6" t="str">
        <f t="shared" si="113"/>
        <v>radio &amp; podcasts</v>
      </c>
      <c r="S1465" s="14">
        <f t="shared" si="115"/>
        <v>41371.869652777779</v>
      </c>
      <c r="T1465" s="14">
        <f t="shared" si="114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1"/>
        <v>163.19999999999999</v>
      </c>
      <c r="Q1466" s="6" t="str">
        <f t="shared" si="112"/>
        <v>publishing</v>
      </c>
      <c r="R1466" s="6" t="str">
        <f t="shared" si="113"/>
        <v>radio &amp; podcasts</v>
      </c>
      <c r="S1466" s="14">
        <f t="shared" si="115"/>
        <v>41321.661550925928</v>
      </c>
      <c r="T1466" s="14">
        <f t="shared" si="114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1"/>
        <v>456.41449999999998</v>
      </c>
      <c r="Q1467" s="6" t="str">
        <f t="shared" si="112"/>
        <v>publishing</v>
      </c>
      <c r="R1467" s="6" t="str">
        <f t="shared" si="113"/>
        <v>radio &amp; podcasts</v>
      </c>
      <c r="S1467" s="14">
        <f t="shared" si="115"/>
        <v>40990.125</v>
      </c>
      <c r="T1467" s="14">
        <f t="shared" si="114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1"/>
        <v>107.87731249999999</v>
      </c>
      <c r="Q1468" s="6" t="str">
        <f t="shared" si="112"/>
        <v>publishing</v>
      </c>
      <c r="R1468" s="6" t="str">
        <f t="shared" si="113"/>
        <v>radio &amp; podcasts</v>
      </c>
      <c r="S1468" s="14">
        <f t="shared" si="115"/>
        <v>42381.208333333328</v>
      </c>
      <c r="T1468" s="14">
        <f t="shared" si="114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1"/>
        <v>115.08</v>
      </c>
      <c r="Q1469" s="6" t="str">
        <f t="shared" si="112"/>
        <v>publishing</v>
      </c>
      <c r="R1469" s="6" t="str">
        <f t="shared" si="113"/>
        <v>radio &amp; podcasts</v>
      </c>
      <c r="S1469" s="14">
        <f t="shared" si="115"/>
        <v>40993.760243055556</v>
      </c>
      <c r="T1469" s="14">
        <f t="shared" si="114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1"/>
        <v>102.36842105263158</v>
      </c>
      <c r="Q1470" s="6" t="str">
        <f t="shared" si="112"/>
        <v>publishing</v>
      </c>
      <c r="R1470" s="6" t="str">
        <f t="shared" si="113"/>
        <v>radio &amp; podcasts</v>
      </c>
      <c r="S1470" s="14">
        <f t="shared" si="115"/>
        <v>40706.014456018522</v>
      </c>
      <c r="T1470" s="14">
        <f t="shared" si="114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1"/>
        <v>108.42485875706214</v>
      </c>
      <c r="Q1471" s="6" t="str">
        <f t="shared" si="112"/>
        <v>publishing</v>
      </c>
      <c r="R1471" s="6" t="str">
        <f t="shared" si="113"/>
        <v>radio &amp; podcasts</v>
      </c>
      <c r="S1471" s="14">
        <f t="shared" si="115"/>
        <v>41320.598483796297</v>
      </c>
      <c r="T1471" s="14">
        <f t="shared" si="114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1"/>
        <v>125.13333333333334</v>
      </c>
      <c r="Q1472" s="6" t="str">
        <f t="shared" si="112"/>
        <v>publishing</v>
      </c>
      <c r="R1472" s="6" t="str">
        <f t="shared" si="113"/>
        <v>radio &amp; podcasts</v>
      </c>
      <c r="S1472" s="14">
        <f t="shared" si="115"/>
        <v>41271.827118055553</v>
      </c>
      <c r="T1472" s="14">
        <f t="shared" si="114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1"/>
        <v>103.840625</v>
      </c>
      <c r="Q1473" s="6" t="str">
        <f t="shared" si="112"/>
        <v>publishing</v>
      </c>
      <c r="R1473" s="6" t="str">
        <f t="shared" si="113"/>
        <v>radio &amp; podcasts</v>
      </c>
      <c r="S1473" s="14">
        <f t="shared" si="115"/>
        <v>42103.957569444443</v>
      </c>
      <c r="T1473" s="14">
        <f t="shared" si="114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1"/>
        <v>138.70400000000001</v>
      </c>
      <c r="Q1474" s="6" t="str">
        <f t="shared" si="112"/>
        <v>publishing</v>
      </c>
      <c r="R1474" s="6" t="str">
        <f t="shared" si="113"/>
        <v>radio &amp; podcasts</v>
      </c>
      <c r="S1474" s="14">
        <f t="shared" si="115"/>
        <v>41563.542858796296</v>
      </c>
      <c r="T1474" s="14">
        <f t="shared" si="114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6">(E1475/D1475)*100</f>
        <v>120.51600000000001</v>
      </c>
      <c r="Q1475" s="6" t="str">
        <f t="shared" ref="Q1475:Q1538" si="117">LEFT(N1475,FIND("/",N1475)-1)</f>
        <v>publishing</v>
      </c>
      <c r="R1475" s="6" t="str">
        <f t="shared" ref="R1475:R1538" si="118">RIGHT(N1475,LEN(N1475)-FIND("/",N1475))</f>
        <v>radio &amp; podcasts</v>
      </c>
      <c r="S1475" s="14">
        <f t="shared" si="115"/>
        <v>40969.979618055557</v>
      </c>
      <c r="T1475" s="14">
        <f t="shared" ref="T1475:T1538" si="119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6"/>
        <v>112.26666666666667</v>
      </c>
      <c r="Q1476" s="6" t="str">
        <f t="shared" si="117"/>
        <v>publishing</v>
      </c>
      <c r="R1476" s="6" t="str">
        <f t="shared" si="118"/>
        <v>radio &amp; podcasts</v>
      </c>
      <c r="S1476" s="14">
        <f t="shared" si="115"/>
        <v>41530.727916666663</v>
      </c>
      <c r="T1476" s="14">
        <f t="shared" si="119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6"/>
        <v>188.66966666666667</v>
      </c>
      <c r="Q1477" s="6" t="str">
        <f t="shared" si="117"/>
        <v>publishing</v>
      </c>
      <c r="R1477" s="6" t="str">
        <f t="shared" si="118"/>
        <v>radio &amp; podcasts</v>
      </c>
      <c r="S1477" s="14">
        <f t="shared" si="115"/>
        <v>41993.207638888889</v>
      </c>
      <c r="T1477" s="14">
        <f t="shared" si="119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6"/>
        <v>661.55466666666666</v>
      </c>
      <c r="Q1478" s="6" t="str">
        <f t="shared" si="117"/>
        <v>publishing</v>
      </c>
      <c r="R1478" s="6" t="str">
        <f t="shared" si="118"/>
        <v>radio &amp; podcasts</v>
      </c>
      <c r="S1478" s="14">
        <f t="shared" si="115"/>
        <v>40796.041921296295</v>
      </c>
      <c r="T1478" s="14">
        <f t="shared" si="119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6"/>
        <v>111.31</v>
      </c>
      <c r="Q1479" s="6" t="str">
        <f t="shared" si="117"/>
        <v>publishing</v>
      </c>
      <c r="R1479" s="6" t="str">
        <f t="shared" si="118"/>
        <v>radio &amp; podcasts</v>
      </c>
      <c r="S1479" s="14">
        <f t="shared" si="115"/>
        <v>40900.125</v>
      </c>
      <c r="T1479" s="14">
        <f t="shared" si="119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6"/>
        <v>1181.6142199999999</v>
      </c>
      <c r="Q1480" s="6" t="str">
        <f t="shared" si="117"/>
        <v>publishing</v>
      </c>
      <c r="R1480" s="6" t="str">
        <f t="shared" si="118"/>
        <v>radio &amp; podcasts</v>
      </c>
      <c r="S1480" s="14">
        <f t="shared" si="115"/>
        <v>41408.871678240743</v>
      </c>
      <c r="T1480" s="14">
        <f t="shared" si="119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6"/>
        <v>137.375</v>
      </c>
      <c r="Q1481" s="6" t="str">
        <f t="shared" si="117"/>
        <v>publishing</v>
      </c>
      <c r="R1481" s="6" t="str">
        <f t="shared" si="118"/>
        <v>radio &amp; podcasts</v>
      </c>
      <c r="S1481" s="14">
        <f t="shared" si="115"/>
        <v>41769.165972222225</v>
      </c>
      <c r="T1481" s="14">
        <f t="shared" si="119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6"/>
        <v>117.04040000000001</v>
      </c>
      <c r="Q1482" s="6" t="str">
        <f t="shared" si="117"/>
        <v>publishing</v>
      </c>
      <c r="R1482" s="6" t="str">
        <f t="shared" si="118"/>
        <v>radio &amp; podcasts</v>
      </c>
      <c r="S1482" s="14">
        <f t="shared" si="115"/>
        <v>41481.708333333336</v>
      </c>
      <c r="T1482" s="14">
        <f t="shared" si="119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6"/>
        <v>2.1</v>
      </c>
      <c r="Q1483" s="6" t="str">
        <f t="shared" si="117"/>
        <v>publishing</v>
      </c>
      <c r="R1483" s="6" t="str">
        <f t="shared" si="118"/>
        <v>fiction</v>
      </c>
      <c r="S1483" s="14">
        <f t="shared" si="115"/>
        <v>41580.922974537039</v>
      </c>
      <c r="T1483" s="14">
        <f t="shared" si="119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6"/>
        <v>0.1</v>
      </c>
      <c r="Q1484" s="6" t="str">
        <f t="shared" si="117"/>
        <v>publishing</v>
      </c>
      <c r="R1484" s="6" t="str">
        <f t="shared" si="118"/>
        <v>fiction</v>
      </c>
      <c r="S1484" s="14">
        <f t="shared" si="115"/>
        <v>41159.32708333333</v>
      </c>
      <c r="T1484" s="14">
        <f t="shared" si="119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6"/>
        <v>0.7142857142857143</v>
      </c>
      <c r="Q1485" s="6" t="str">
        <f t="shared" si="117"/>
        <v>publishing</v>
      </c>
      <c r="R1485" s="6" t="str">
        <f t="shared" si="118"/>
        <v>fiction</v>
      </c>
      <c r="S1485" s="14">
        <f t="shared" si="115"/>
        <v>42573.192997685182</v>
      </c>
      <c r="T1485" s="14">
        <f t="shared" si="119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6"/>
        <v>0</v>
      </c>
      <c r="Q1486" s="6" t="str">
        <f t="shared" si="117"/>
        <v>publishing</v>
      </c>
      <c r="R1486" s="6" t="str">
        <f t="shared" si="118"/>
        <v>fiction</v>
      </c>
      <c r="S1486" s="14">
        <f t="shared" si="115"/>
        <v>41111.618750000001</v>
      </c>
      <c r="T1486" s="14">
        <f t="shared" si="119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6"/>
        <v>2.2388059701492535</v>
      </c>
      <c r="Q1487" s="6" t="str">
        <f t="shared" si="117"/>
        <v>publishing</v>
      </c>
      <c r="R1487" s="6" t="str">
        <f t="shared" si="118"/>
        <v>fiction</v>
      </c>
      <c r="S1487" s="14">
        <f t="shared" si="115"/>
        <v>42175.795983796299</v>
      </c>
      <c r="T1487" s="14">
        <f t="shared" si="119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6"/>
        <v>0.24</v>
      </c>
      <c r="Q1488" s="6" t="str">
        <f t="shared" si="117"/>
        <v>publishing</v>
      </c>
      <c r="R1488" s="6" t="str">
        <f t="shared" si="118"/>
        <v>fiction</v>
      </c>
      <c r="S1488" s="14">
        <f t="shared" si="115"/>
        <v>42062.168530092589</v>
      </c>
      <c r="T1488" s="14">
        <f t="shared" si="119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6"/>
        <v>0</v>
      </c>
      <c r="Q1489" s="6" t="str">
        <f t="shared" si="117"/>
        <v>publishing</v>
      </c>
      <c r="R1489" s="6" t="str">
        <f t="shared" si="118"/>
        <v>fiction</v>
      </c>
      <c r="S1489" s="14">
        <f t="shared" si="115"/>
        <v>42584.917488425926</v>
      </c>
      <c r="T1489" s="14">
        <f t="shared" si="119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6"/>
        <v>2.4</v>
      </c>
      <c r="Q1490" s="6" t="str">
        <f t="shared" si="117"/>
        <v>publishing</v>
      </c>
      <c r="R1490" s="6" t="str">
        <f t="shared" si="118"/>
        <v>fiction</v>
      </c>
      <c r="S1490" s="14">
        <f t="shared" si="115"/>
        <v>41644.563194444447</v>
      </c>
      <c r="T1490" s="14">
        <f t="shared" si="119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6"/>
        <v>0</v>
      </c>
      <c r="Q1491" s="6" t="str">
        <f t="shared" si="117"/>
        <v>publishing</v>
      </c>
      <c r="R1491" s="6" t="str">
        <f t="shared" si="118"/>
        <v>fiction</v>
      </c>
      <c r="S1491" s="14">
        <f t="shared" si="115"/>
        <v>41228.653379629628</v>
      </c>
      <c r="T1491" s="14">
        <f t="shared" si="119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6"/>
        <v>30.862068965517242</v>
      </c>
      <c r="Q1492" s="6" t="str">
        <f t="shared" si="117"/>
        <v>publishing</v>
      </c>
      <c r="R1492" s="6" t="str">
        <f t="shared" si="118"/>
        <v>fiction</v>
      </c>
      <c r="S1492" s="14">
        <f t="shared" si="115"/>
        <v>41549.561041666668</v>
      </c>
      <c r="T1492" s="14">
        <f t="shared" si="119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6"/>
        <v>8.3333333333333321</v>
      </c>
      <c r="Q1493" s="6" t="str">
        <f t="shared" si="117"/>
        <v>publishing</v>
      </c>
      <c r="R1493" s="6" t="str">
        <f t="shared" si="118"/>
        <v>fiction</v>
      </c>
      <c r="S1493" s="14">
        <f t="shared" si="115"/>
        <v>42050.651388888888</v>
      </c>
      <c r="T1493" s="14">
        <f t="shared" si="119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6"/>
        <v>0.75</v>
      </c>
      <c r="Q1494" s="6" t="str">
        <f t="shared" si="117"/>
        <v>publishing</v>
      </c>
      <c r="R1494" s="6" t="str">
        <f t="shared" si="118"/>
        <v>fiction</v>
      </c>
      <c r="S1494" s="14">
        <f t="shared" si="115"/>
        <v>40712.884791666671</v>
      </c>
      <c r="T1494" s="14">
        <f t="shared" si="119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6"/>
        <v>0</v>
      </c>
      <c r="Q1495" s="6" t="str">
        <f t="shared" si="117"/>
        <v>publishing</v>
      </c>
      <c r="R1495" s="6" t="str">
        <f t="shared" si="118"/>
        <v>fiction</v>
      </c>
      <c r="S1495" s="14">
        <f t="shared" si="115"/>
        <v>41441.866608796299</v>
      </c>
      <c r="T1495" s="14">
        <f t="shared" si="119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6"/>
        <v>8.9</v>
      </c>
      <c r="Q1496" s="6" t="str">
        <f t="shared" si="117"/>
        <v>publishing</v>
      </c>
      <c r="R1496" s="6" t="str">
        <f t="shared" si="118"/>
        <v>fiction</v>
      </c>
      <c r="S1496" s="14">
        <f t="shared" si="115"/>
        <v>42097.651388888888</v>
      </c>
      <c r="T1496" s="14">
        <f t="shared" si="119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6"/>
        <v>0</v>
      </c>
      <c r="Q1497" s="6" t="str">
        <f t="shared" si="117"/>
        <v>publishing</v>
      </c>
      <c r="R1497" s="6" t="str">
        <f t="shared" si="118"/>
        <v>fiction</v>
      </c>
      <c r="S1497" s="14">
        <f t="shared" si="115"/>
        <v>40782.789710648147</v>
      </c>
      <c r="T1497" s="14">
        <f t="shared" si="119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6"/>
        <v>0</v>
      </c>
      <c r="Q1498" s="6" t="str">
        <f t="shared" si="117"/>
        <v>publishing</v>
      </c>
      <c r="R1498" s="6" t="str">
        <f t="shared" si="118"/>
        <v>fiction</v>
      </c>
      <c r="S1498" s="14">
        <f t="shared" si="115"/>
        <v>41898.475219907406</v>
      </c>
      <c r="T1498" s="14">
        <f t="shared" si="119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6"/>
        <v>6.6666666666666671E-3</v>
      </c>
      <c r="Q1499" s="6" t="str">
        <f t="shared" si="117"/>
        <v>publishing</v>
      </c>
      <c r="R1499" s="6" t="str">
        <f t="shared" si="118"/>
        <v>fiction</v>
      </c>
      <c r="S1499" s="14">
        <f t="shared" si="115"/>
        <v>41486.821527777778</v>
      </c>
      <c r="T1499" s="14">
        <f t="shared" si="119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6"/>
        <v>1.9</v>
      </c>
      <c r="Q1500" s="6" t="str">
        <f t="shared" si="117"/>
        <v>publishing</v>
      </c>
      <c r="R1500" s="6" t="str">
        <f t="shared" si="118"/>
        <v>fiction</v>
      </c>
      <c r="S1500" s="14">
        <f t="shared" si="115"/>
        <v>41885.983541666668</v>
      </c>
      <c r="T1500" s="14">
        <f t="shared" si="119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6"/>
        <v>0.25</v>
      </c>
      <c r="Q1501" s="6" t="str">
        <f t="shared" si="117"/>
        <v>publishing</v>
      </c>
      <c r="R1501" s="6" t="str">
        <f t="shared" si="118"/>
        <v>fiction</v>
      </c>
      <c r="S1501" s="14">
        <f t="shared" si="115"/>
        <v>42587.007326388892</v>
      </c>
      <c r="T1501" s="14">
        <f t="shared" si="119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6"/>
        <v>25.035714285714285</v>
      </c>
      <c r="Q1502" s="6" t="str">
        <f t="shared" si="117"/>
        <v>publishing</v>
      </c>
      <c r="R1502" s="6" t="str">
        <f t="shared" si="118"/>
        <v>fiction</v>
      </c>
      <c r="S1502" s="14">
        <f t="shared" si="115"/>
        <v>41395.904594907406</v>
      </c>
      <c r="T1502" s="14">
        <f t="shared" si="119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6"/>
        <v>166.33076923076925</v>
      </c>
      <c r="Q1503" s="6" t="str">
        <f t="shared" si="117"/>
        <v>photography</v>
      </c>
      <c r="R1503" s="6" t="str">
        <f t="shared" si="118"/>
        <v>photobooks</v>
      </c>
      <c r="S1503" s="14">
        <f t="shared" si="115"/>
        <v>42193.583599537036</v>
      </c>
      <c r="T1503" s="14">
        <f t="shared" si="119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6"/>
        <v>101.44545454545455</v>
      </c>
      <c r="Q1504" s="6" t="str">
        <f t="shared" si="117"/>
        <v>photography</v>
      </c>
      <c r="R1504" s="6" t="str">
        <f t="shared" si="118"/>
        <v>photobooks</v>
      </c>
      <c r="S1504" s="14">
        <f t="shared" si="115"/>
        <v>42454.916666666672</v>
      </c>
      <c r="T1504" s="14">
        <f t="shared" si="119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6"/>
        <v>107.89146666666667</v>
      </c>
      <c r="Q1505" s="6" t="str">
        <f t="shared" si="117"/>
        <v>photography</v>
      </c>
      <c r="R1505" s="6" t="str">
        <f t="shared" si="118"/>
        <v>photobooks</v>
      </c>
      <c r="S1505" s="14">
        <f t="shared" si="115"/>
        <v>42666.347233796296</v>
      </c>
      <c r="T1505" s="14">
        <f t="shared" si="119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6"/>
        <v>277.93846153846158</v>
      </c>
      <c r="Q1506" s="6" t="str">
        <f t="shared" si="117"/>
        <v>photography</v>
      </c>
      <c r="R1506" s="6" t="str">
        <f t="shared" si="118"/>
        <v>photobooks</v>
      </c>
      <c r="S1506" s="14">
        <f t="shared" si="115"/>
        <v>41800.356249999997</v>
      </c>
      <c r="T1506" s="14">
        <f t="shared" si="119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6"/>
        <v>103.58125</v>
      </c>
      <c r="Q1507" s="6" t="str">
        <f t="shared" si="117"/>
        <v>photography</v>
      </c>
      <c r="R1507" s="6" t="str">
        <f t="shared" si="118"/>
        <v>photobooks</v>
      </c>
      <c r="S1507" s="14">
        <f t="shared" ref="S1507:S1570" si="120">(((I1507/60)/60)/24)+DATE(1970,1,1)</f>
        <v>42451.834027777775</v>
      </c>
      <c r="T1507" s="14">
        <f t="shared" si="119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6"/>
        <v>111.4</v>
      </c>
      <c r="Q1508" s="6" t="str">
        <f t="shared" si="117"/>
        <v>photography</v>
      </c>
      <c r="R1508" s="6" t="str">
        <f t="shared" si="118"/>
        <v>photobooks</v>
      </c>
      <c r="S1508" s="14">
        <f t="shared" si="120"/>
        <v>41844.785925925928</v>
      </c>
      <c r="T1508" s="14">
        <f t="shared" si="119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6"/>
        <v>215</v>
      </c>
      <c r="Q1509" s="6" t="str">
        <f t="shared" si="117"/>
        <v>photography</v>
      </c>
      <c r="R1509" s="6" t="str">
        <f t="shared" si="118"/>
        <v>photobooks</v>
      </c>
      <c r="S1509" s="14">
        <f t="shared" si="120"/>
        <v>40313.340277777781</v>
      </c>
      <c r="T1509" s="14">
        <f t="shared" si="119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6"/>
        <v>110.76216216216217</v>
      </c>
      <c r="Q1510" s="6" t="str">
        <f t="shared" si="117"/>
        <v>photography</v>
      </c>
      <c r="R1510" s="6" t="str">
        <f t="shared" si="118"/>
        <v>photobooks</v>
      </c>
      <c r="S1510" s="14">
        <f t="shared" si="120"/>
        <v>41817.614363425928</v>
      </c>
      <c r="T1510" s="14">
        <f t="shared" si="119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6"/>
        <v>123.64125714285714</v>
      </c>
      <c r="Q1511" s="6" t="str">
        <f t="shared" si="117"/>
        <v>photography</v>
      </c>
      <c r="R1511" s="6" t="str">
        <f t="shared" si="118"/>
        <v>photobooks</v>
      </c>
      <c r="S1511" s="14">
        <f t="shared" si="120"/>
        <v>42780.957638888889</v>
      </c>
      <c r="T1511" s="14">
        <f t="shared" si="119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6"/>
        <v>101.03500000000001</v>
      </c>
      <c r="Q1512" s="6" t="str">
        <f t="shared" si="117"/>
        <v>photography</v>
      </c>
      <c r="R1512" s="6" t="str">
        <f t="shared" si="118"/>
        <v>photobooks</v>
      </c>
      <c r="S1512" s="14">
        <f t="shared" si="120"/>
        <v>41839.385162037033</v>
      </c>
      <c r="T1512" s="14">
        <f t="shared" si="119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6"/>
        <v>111.79285714285714</v>
      </c>
      <c r="Q1513" s="6" t="str">
        <f t="shared" si="117"/>
        <v>photography</v>
      </c>
      <c r="R1513" s="6" t="str">
        <f t="shared" si="118"/>
        <v>photobooks</v>
      </c>
      <c r="S1513" s="14">
        <f t="shared" si="120"/>
        <v>42326.625046296293</v>
      </c>
      <c r="T1513" s="14">
        <f t="shared" si="119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6"/>
        <v>558.7714285714286</v>
      </c>
      <c r="Q1514" s="6" t="str">
        <f t="shared" si="117"/>
        <v>photography</v>
      </c>
      <c r="R1514" s="6" t="str">
        <f t="shared" si="118"/>
        <v>photobooks</v>
      </c>
      <c r="S1514" s="14">
        <f t="shared" si="120"/>
        <v>42771.684479166666</v>
      </c>
      <c r="T1514" s="14">
        <f t="shared" si="119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6"/>
        <v>150.01875000000001</v>
      </c>
      <c r="Q1515" s="6" t="str">
        <f t="shared" si="117"/>
        <v>photography</v>
      </c>
      <c r="R1515" s="6" t="str">
        <f t="shared" si="118"/>
        <v>photobooks</v>
      </c>
      <c r="S1515" s="14">
        <f t="shared" si="120"/>
        <v>41836.637337962966</v>
      </c>
      <c r="T1515" s="14">
        <f t="shared" si="119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6"/>
        <v>106.476</v>
      </c>
      <c r="Q1516" s="6" t="str">
        <f t="shared" si="117"/>
        <v>photography</v>
      </c>
      <c r="R1516" s="6" t="str">
        <f t="shared" si="118"/>
        <v>photobooks</v>
      </c>
      <c r="S1516" s="14">
        <f t="shared" si="120"/>
        <v>42274.597685185188</v>
      </c>
      <c r="T1516" s="14">
        <f t="shared" si="119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6"/>
        <v>157.18899999999999</v>
      </c>
      <c r="Q1517" s="6" t="str">
        <f t="shared" si="117"/>
        <v>photography</v>
      </c>
      <c r="R1517" s="6" t="str">
        <f t="shared" si="118"/>
        <v>photobooks</v>
      </c>
      <c r="S1517" s="14">
        <f t="shared" si="120"/>
        <v>42445.211770833332</v>
      </c>
      <c r="T1517" s="14">
        <f t="shared" si="119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6"/>
        <v>108.65882352941176</v>
      </c>
      <c r="Q1518" s="6" t="str">
        <f t="shared" si="117"/>
        <v>photography</v>
      </c>
      <c r="R1518" s="6" t="str">
        <f t="shared" si="118"/>
        <v>photobooks</v>
      </c>
      <c r="S1518" s="14">
        <f t="shared" si="120"/>
        <v>42649.583333333328</v>
      </c>
      <c r="T1518" s="14">
        <f t="shared" si="119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6"/>
        <v>161.97999999999999</v>
      </c>
      <c r="Q1519" s="6" t="str">
        <f t="shared" si="117"/>
        <v>photography</v>
      </c>
      <c r="R1519" s="6" t="str">
        <f t="shared" si="118"/>
        <v>photobooks</v>
      </c>
      <c r="S1519" s="14">
        <f t="shared" si="120"/>
        <v>41979.25</v>
      </c>
      <c r="T1519" s="14">
        <f t="shared" si="119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6"/>
        <v>205.36666666666665</v>
      </c>
      <c r="Q1520" s="6" t="str">
        <f t="shared" si="117"/>
        <v>photography</v>
      </c>
      <c r="R1520" s="6" t="str">
        <f t="shared" si="118"/>
        <v>photobooks</v>
      </c>
      <c r="S1520" s="14">
        <f t="shared" si="120"/>
        <v>41790.8200462963</v>
      </c>
      <c r="T1520" s="14">
        <f t="shared" si="119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6"/>
        <v>103.36388888888889</v>
      </c>
      <c r="Q1521" s="6" t="str">
        <f t="shared" si="117"/>
        <v>photography</v>
      </c>
      <c r="R1521" s="6" t="str">
        <f t="shared" si="118"/>
        <v>photobooks</v>
      </c>
      <c r="S1521" s="14">
        <f t="shared" si="120"/>
        <v>41810.915972222225</v>
      </c>
      <c r="T1521" s="14">
        <f t="shared" si="119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6"/>
        <v>103.47222222222223</v>
      </c>
      <c r="Q1522" s="6" t="str">
        <f t="shared" si="117"/>
        <v>photography</v>
      </c>
      <c r="R1522" s="6" t="str">
        <f t="shared" si="118"/>
        <v>photobooks</v>
      </c>
      <c r="S1522" s="14">
        <f t="shared" si="120"/>
        <v>41992.166666666672</v>
      </c>
      <c r="T1522" s="14">
        <f t="shared" si="119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6"/>
        <v>106.81333333333333</v>
      </c>
      <c r="Q1523" s="6" t="str">
        <f t="shared" si="117"/>
        <v>photography</v>
      </c>
      <c r="R1523" s="6" t="str">
        <f t="shared" si="118"/>
        <v>photobooks</v>
      </c>
      <c r="S1523" s="14">
        <f t="shared" si="120"/>
        <v>42528.167719907404</v>
      </c>
      <c r="T1523" s="14">
        <f t="shared" si="119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6"/>
        <v>138.96574712643678</v>
      </c>
      <c r="Q1524" s="6" t="str">
        <f t="shared" si="117"/>
        <v>photography</v>
      </c>
      <c r="R1524" s="6" t="str">
        <f t="shared" si="118"/>
        <v>photobooks</v>
      </c>
      <c r="S1524" s="14">
        <f t="shared" si="120"/>
        <v>41929.830312500002</v>
      </c>
      <c r="T1524" s="14">
        <f t="shared" si="119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6"/>
        <v>124.84324324324325</v>
      </c>
      <c r="Q1525" s="6" t="str">
        <f t="shared" si="117"/>
        <v>photography</v>
      </c>
      <c r="R1525" s="6" t="str">
        <f t="shared" si="118"/>
        <v>photobooks</v>
      </c>
      <c r="S1525" s="14">
        <f t="shared" si="120"/>
        <v>41996</v>
      </c>
      <c r="T1525" s="14">
        <f t="shared" si="119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6"/>
        <v>206.99999999999997</v>
      </c>
      <c r="Q1526" s="6" t="str">
        <f t="shared" si="117"/>
        <v>photography</v>
      </c>
      <c r="R1526" s="6" t="str">
        <f t="shared" si="118"/>
        <v>photobooks</v>
      </c>
      <c r="S1526" s="14">
        <f t="shared" si="120"/>
        <v>42786.501041666663</v>
      </c>
      <c r="T1526" s="14">
        <f t="shared" si="119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6"/>
        <v>174.00576923076923</v>
      </c>
      <c r="Q1527" s="6" t="str">
        <f t="shared" si="117"/>
        <v>photography</v>
      </c>
      <c r="R1527" s="6" t="str">
        <f t="shared" si="118"/>
        <v>photobooks</v>
      </c>
      <c r="S1527" s="14">
        <f t="shared" si="120"/>
        <v>42600.702986111108</v>
      </c>
      <c r="T1527" s="14">
        <f t="shared" si="119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6"/>
        <v>120.32608695652173</v>
      </c>
      <c r="Q1528" s="6" t="str">
        <f t="shared" si="117"/>
        <v>photography</v>
      </c>
      <c r="R1528" s="6" t="str">
        <f t="shared" si="118"/>
        <v>photobooks</v>
      </c>
      <c r="S1528" s="14">
        <f t="shared" si="120"/>
        <v>42388.276006944448</v>
      </c>
      <c r="T1528" s="14">
        <f t="shared" si="119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6"/>
        <v>110.44428571428573</v>
      </c>
      <c r="Q1529" s="6" t="str">
        <f t="shared" si="117"/>
        <v>photography</v>
      </c>
      <c r="R1529" s="6" t="str">
        <f t="shared" si="118"/>
        <v>photobooks</v>
      </c>
      <c r="S1529" s="14">
        <f t="shared" si="120"/>
        <v>42808.558865740735</v>
      </c>
      <c r="T1529" s="14">
        <f t="shared" si="119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6"/>
        <v>281.56666666666666</v>
      </c>
      <c r="Q1530" s="6" t="str">
        <f t="shared" si="117"/>
        <v>photography</v>
      </c>
      <c r="R1530" s="6" t="str">
        <f t="shared" si="118"/>
        <v>photobooks</v>
      </c>
      <c r="S1530" s="14">
        <f t="shared" si="120"/>
        <v>42767</v>
      </c>
      <c r="T1530" s="14">
        <f t="shared" si="119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6"/>
        <v>100.67894736842105</v>
      </c>
      <c r="Q1531" s="6" t="str">
        <f t="shared" si="117"/>
        <v>photography</v>
      </c>
      <c r="R1531" s="6" t="str">
        <f t="shared" si="118"/>
        <v>photobooks</v>
      </c>
      <c r="S1531" s="14">
        <f t="shared" si="120"/>
        <v>42082.587037037039</v>
      </c>
      <c r="T1531" s="14">
        <f t="shared" si="119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6"/>
        <v>134.82571428571427</v>
      </c>
      <c r="Q1532" s="6" t="str">
        <f t="shared" si="117"/>
        <v>photography</v>
      </c>
      <c r="R1532" s="6" t="str">
        <f t="shared" si="118"/>
        <v>photobooks</v>
      </c>
      <c r="S1532" s="14">
        <f t="shared" si="120"/>
        <v>42300.767303240747</v>
      </c>
      <c r="T1532" s="14">
        <f t="shared" si="119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6"/>
        <v>175.95744680851064</v>
      </c>
      <c r="Q1533" s="6" t="str">
        <f t="shared" si="117"/>
        <v>photography</v>
      </c>
      <c r="R1533" s="6" t="str">
        <f t="shared" si="118"/>
        <v>photobooks</v>
      </c>
      <c r="S1533" s="14">
        <f t="shared" si="120"/>
        <v>41974.125</v>
      </c>
      <c r="T1533" s="14">
        <f t="shared" si="119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6"/>
        <v>484.02000000000004</v>
      </c>
      <c r="Q1534" s="6" t="str">
        <f t="shared" si="117"/>
        <v>photography</v>
      </c>
      <c r="R1534" s="6" t="str">
        <f t="shared" si="118"/>
        <v>photobooks</v>
      </c>
      <c r="S1534" s="14">
        <f t="shared" si="120"/>
        <v>42415.625</v>
      </c>
      <c r="T1534" s="14">
        <f t="shared" si="119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6"/>
        <v>145.14000000000001</v>
      </c>
      <c r="Q1535" s="6" t="str">
        <f t="shared" si="117"/>
        <v>photography</v>
      </c>
      <c r="R1535" s="6" t="str">
        <f t="shared" si="118"/>
        <v>photobooks</v>
      </c>
      <c r="S1535" s="14">
        <f t="shared" si="120"/>
        <v>42492.165972222225</v>
      </c>
      <c r="T1535" s="14">
        <f t="shared" si="119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6"/>
        <v>417.73333333333335</v>
      </c>
      <c r="Q1536" s="6" t="str">
        <f t="shared" si="117"/>
        <v>photography</v>
      </c>
      <c r="R1536" s="6" t="str">
        <f t="shared" si="118"/>
        <v>photobooks</v>
      </c>
      <c r="S1536" s="14">
        <f t="shared" si="120"/>
        <v>42251.67432870371</v>
      </c>
      <c r="T1536" s="14">
        <f t="shared" si="119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6"/>
        <v>132.42499999999998</v>
      </c>
      <c r="Q1537" s="6" t="str">
        <f t="shared" si="117"/>
        <v>photography</v>
      </c>
      <c r="R1537" s="6" t="str">
        <f t="shared" si="118"/>
        <v>photobooks</v>
      </c>
      <c r="S1537" s="14">
        <f t="shared" si="120"/>
        <v>42513.916666666672</v>
      </c>
      <c r="T1537" s="14">
        <f t="shared" si="119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6"/>
        <v>250.30841666666666</v>
      </c>
      <c r="Q1538" s="6" t="str">
        <f t="shared" si="117"/>
        <v>photography</v>
      </c>
      <c r="R1538" s="6" t="str">
        <f t="shared" si="118"/>
        <v>photobooks</v>
      </c>
      <c r="S1538" s="14">
        <f t="shared" si="120"/>
        <v>42243.802199074074</v>
      </c>
      <c r="T1538" s="14">
        <f t="shared" si="119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1">(E1539/D1539)*100</f>
        <v>179.9</v>
      </c>
      <c r="Q1539" s="6" t="str">
        <f t="shared" ref="Q1539:Q1602" si="122">LEFT(N1539,FIND("/",N1539)-1)</f>
        <v>photography</v>
      </c>
      <c r="R1539" s="6" t="str">
        <f t="shared" ref="R1539:R1602" si="123">RIGHT(N1539,LEN(N1539)-FIND("/",N1539))</f>
        <v>photobooks</v>
      </c>
      <c r="S1539" s="14">
        <f t="shared" si="120"/>
        <v>42588.75</v>
      </c>
      <c r="T1539" s="14">
        <f t="shared" ref="T1539:T1602" si="124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1"/>
        <v>102.62857142857142</v>
      </c>
      <c r="Q1540" s="6" t="str">
        <f t="shared" si="122"/>
        <v>photography</v>
      </c>
      <c r="R1540" s="6" t="str">
        <f t="shared" si="123"/>
        <v>photobooks</v>
      </c>
      <c r="S1540" s="14">
        <f t="shared" si="120"/>
        <v>42026.782060185185</v>
      </c>
      <c r="T1540" s="14">
        <f t="shared" si="124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1"/>
        <v>135.98609999999999</v>
      </c>
      <c r="Q1541" s="6" t="str">
        <f t="shared" si="122"/>
        <v>photography</v>
      </c>
      <c r="R1541" s="6" t="str">
        <f t="shared" si="123"/>
        <v>photobooks</v>
      </c>
      <c r="S1541" s="14">
        <f t="shared" si="120"/>
        <v>42738.919201388882</v>
      </c>
      <c r="T1541" s="14">
        <f t="shared" si="124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1"/>
        <v>117.86666666666667</v>
      </c>
      <c r="Q1542" s="6" t="str">
        <f t="shared" si="122"/>
        <v>photography</v>
      </c>
      <c r="R1542" s="6" t="str">
        <f t="shared" si="123"/>
        <v>photobooks</v>
      </c>
      <c r="S1542" s="14">
        <f t="shared" si="120"/>
        <v>41969.052083333328</v>
      </c>
      <c r="T1542" s="14">
        <f t="shared" si="124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1"/>
        <v>3.3333333333333333E-2</v>
      </c>
      <c r="Q1543" s="6" t="str">
        <f t="shared" si="122"/>
        <v>photography</v>
      </c>
      <c r="R1543" s="6" t="str">
        <f t="shared" si="123"/>
        <v>nature</v>
      </c>
      <c r="S1543" s="14">
        <f t="shared" si="120"/>
        <v>42004.712245370371</v>
      </c>
      <c r="T1543" s="14">
        <f t="shared" si="124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1"/>
        <v>4</v>
      </c>
      <c r="Q1544" s="6" t="str">
        <f t="shared" si="122"/>
        <v>photography</v>
      </c>
      <c r="R1544" s="6" t="str">
        <f t="shared" si="123"/>
        <v>nature</v>
      </c>
      <c r="S1544" s="14">
        <f t="shared" si="120"/>
        <v>42185.996527777781</v>
      </c>
      <c r="T1544" s="14">
        <f t="shared" si="124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1"/>
        <v>0.44444444444444442</v>
      </c>
      <c r="Q1545" s="6" t="str">
        <f t="shared" si="122"/>
        <v>photography</v>
      </c>
      <c r="R1545" s="6" t="str">
        <f t="shared" si="123"/>
        <v>nature</v>
      </c>
      <c r="S1545" s="14">
        <f t="shared" si="120"/>
        <v>41965.551319444443</v>
      </c>
      <c r="T1545" s="14">
        <f t="shared" si="124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1"/>
        <v>0</v>
      </c>
      <c r="Q1546" s="6" t="str">
        <f t="shared" si="122"/>
        <v>photography</v>
      </c>
      <c r="R1546" s="6" t="str">
        <f t="shared" si="123"/>
        <v>nature</v>
      </c>
      <c r="S1546" s="14">
        <f t="shared" si="120"/>
        <v>42095.012499999997</v>
      </c>
      <c r="T1546" s="14">
        <f t="shared" si="124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1"/>
        <v>3.3333333333333333E-2</v>
      </c>
      <c r="Q1547" s="6" t="str">
        <f t="shared" si="122"/>
        <v>photography</v>
      </c>
      <c r="R1547" s="6" t="str">
        <f t="shared" si="123"/>
        <v>nature</v>
      </c>
      <c r="S1547" s="14">
        <f t="shared" si="120"/>
        <v>42065.886111111111</v>
      </c>
      <c r="T1547" s="14">
        <f t="shared" si="124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1"/>
        <v>28.9</v>
      </c>
      <c r="Q1548" s="6" t="str">
        <f t="shared" si="122"/>
        <v>photography</v>
      </c>
      <c r="R1548" s="6" t="str">
        <f t="shared" si="123"/>
        <v>nature</v>
      </c>
      <c r="S1548" s="14">
        <f t="shared" si="120"/>
        <v>41899.212951388887</v>
      </c>
      <c r="T1548" s="14">
        <f t="shared" si="124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1"/>
        <v>0</v>
      </c>
      <c r="Q1549" s="6" t="str">
        <f t="shared" si="122"/>
        <v>photography</v>
      </c>
      <c r="R1549" s="6" t="str">
        <f t="shared" si="123"/>
        <v>nature</v>
      </c>
      <c r="S1549" s="14">
        <f t="shared" si="120"/>
        <v>42789.426875000005</v>
      </c>
      <c r="T1549" s="14">
        <f t="shared" si="124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1"/>
        <v>8.5714285714285712</v>
      </c>
      <c r="Q1550" s="6" t="str">
        <f t="shared" si="122"/>
        <v>photography</v>
      </c>
      <c r="R1550" s="6" t="str">
        <f t="shared" si="123"/>
        <v>nature</v>
      </c>
      <c r="S1550" s="14">
        <f t="shared" si="120"/>
        <v>42316.923842592587</v>
      </c>
      <c r="T1550" s="14">
        <f t="shared" si="124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1"/>
        <v>34</v>
      </c>
      <c r="Q1551" s="6" t="str">
        <f t="shared" si="122"/>
        <v>photography</v>
      </c>
      <c r="R1551" s="6" t="str">
        <f t="shared" si="123"/>
        <v>nature</v>
      </c>
      <c r="S1551" s="14">
        <f t="shared" si="120"/>
        <v>42311.177766203706</v>
      </c>
      <c r="T1551" s="14">
        <f t="shared" si="124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1"/>
        <v>13.466666666666665</v>
      </c>
      <c r="Q1552" s="6" t="str">
        <f t="shared" si="122"/>
        <v>photography</v>
      </c>
      <c r="R1552" s="6" t="str">
        <f t="shared" si="123"/>
        <v>nature</v>
      </c>
      <c r="S1552" s="14">
        <f t="shared" si="120"/>
        <v>42502.449467592596</v>
      </c>
      <c r="T1552" s="14">
        <f t="shared" si="124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1"/>
        <v>0</v>
      </c>
      <c r="Q1553" s="6" t="str">
        <f t="shared" si="122"/>
        <v>photography</v>
      </c>
      <c r="R1553" s="6" t="str">
        <f t="shared" si="123"/>
        <v>nature</v>
      </c>
      <c r="S1553" s="14">
        <f t="shared" si="120"/>
        <v>42151.824525462958</v>
      </c>
      <c r="T1553" s="14">
        <f t="shared" si="124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1"/>
        <v>49.186046511627907</v>
      </c>
      <c r="Q1554" s="6" t="str">
        <f t="shared" si="122"/>
        <v>photography</v>
      </c>
      <c r="R1554" s="6" t="str">
        <f t="shared" si="123"/>
        <v>nature</v>
      </c>
      <c r="S1554" s="14">
        <f t="shared" si="120"/>
        <v>41913.165972222225</v>
      </c>
      <c r="T1554" s="14">
        <f t="shared" si="124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1"/>
        <v>0</v>
      </c>
      <c r="Q1555" s="6" t="str">
        <f t="shared" si="122"/>
        <v>photography</v>
      </c>
      <c r="R1555" s="6" t="str">
        <f t="shared" si="123"/>
        <v>nature</v>
      </c>
      <c r="S1555" s="14">
        <f t="shared" si="120"/>
        <v>42249.282951388886</v>
      </c>
      <c r="T1555" s="14">
        <f t="shared" si="124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1"/>
        <v>0</v>
      </c>
      <c r="Q1556" s="6" t="str">
        <f t="shared" si="122"/>
        <v>photography</v>
      </c>
      <c r="R1556" s="6" t="str">
        <f t="shared" si="123"/>
        <v>nature</v>
      </c>
      <c r="S1556" s="14">
        <f t="shared" si="120"/>
        <v>42218.252199074079</v>
      </c>
      <c r="T1556" s="14">
        <f t="shared" si="124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1"/>
        <v>0</v>
      </c>
      <c r="Q1557" s="6" t="str">
        <f t="shared" si="122"/>
        <v>photography</v>
      </c>
      <c r="R1557" s="6" t="str">
        <f t="shared" si="123"/>
        <v>nature</v>
      </c>
      <c r="S1557" s="14">
        <f t="shared" si="120"/>
        <v>42264.708333333328</v>
      </c>
      <c r="T1557" s="14">
        <f t="shared" si="124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1"/>
        <v>45.133333333333333</v>
      </c>
      <c r="Q1558" s="6" t="str">
        <f t="shared" si="122"/>
        <v>photography</v>
      </c>
      <c r="R1558" s="6" t="str">
        <f t="shared" si="123"/>
        <v>nature</v>
      </c>
      <c r="S1558" s="14">
        <f t="shared" si="120"/>
        <v>42555.153055555551</v>
      </c>
      <c r="T1558" s="14">
        <f t="shared" si="124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1"/>
        <v>4</v>
      </c>
      <c r="Q1559" s="6" t="str">
        <f t="shared" si="122"/>
        <v>photography</v>
      </c>
      <c r="R1559" s="6" t="str">
        <f t="shared" si="123"/>
        <v>nature</v>
      </c>
      <c r="S1559" s="14">
        <f t="shared" si="120"/>
        <v>41902.65315972222</v>
      </c>
      <c r="T1559" s="14">
        <f t="shared" si="124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1"/>
        <v>4.666666666666667</v>
      </c>
      <c r="Q1560" s="6" t="str">
        <f t="shared" si="122"/>
        <v>photography</v>
      </c>
      <c r="R1560" s="6" t="str">
        <f t="shared" si="123"/>
        <v>nature</v>
      </c>
      <c r="S1560" s="14">
        <f t="shared" si="120"/>
        <v>42244.508333333331</v>
      </c>
      <c r="T1560" s="14">
        <f t="shared" si="124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1"/>
        <v>0.33333333333333337</v>
      </c>
      <c r="Q1561" s="6" t="str">
        <f t="shared" si="122"/>
        <v>photography</v>
      </c>
      <c r="R1561" s="6" t="str">
        <f t="shared" si="123"/>
        <v>nature</v>
      </c>
      <c r="S1561" s="14">
        <f t="shared" si="120"/>
        <v>42123.05322916666</v>
      </c>
      <c r="T1561" s="14">
        <f t="shared" si="124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1"/>
        <v>3.7600000000000002</v>
      </c>
      <c r="Q1562" s="6" t="str">
        <f t="shared" si="122"/>
        <v>photography</v>
      </c>
      <c r="R1562" s="6" t="str">
        <f t="shared" si="123"/>
        <v>nature</v>
      </c>
      <c r="S1562" s="14">
        <f t="shared" si="120"/>
        <v>41956.062418981484</v>
      </c>
      <c r="T1562" s="14">
        <f t="shared" si="124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1"/>
        <v>0.67</v>
      </c>
      <c r="Q1563" s="6" t="str">
        <f t="shared" si="122"/>
        <v>publishing</v>
      </c>
      <c r="R1563" s="6" t="str">
        <f t="shared" si="123"/>
        <v>art books</v>
      </c>
      <c r="S1563" s="14">
        <f t="shared" si="120"/>
        <v>41585.083368055559</v>
      </c>
      <c r="T1563" s="14">
        <f t="shared" si="124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1"/>
        <v>0</v>
      </c>
      <c r="Q1564" s="6" t="str">
        <f t="shared" si="122"/>
        <v>publishing</v>
      </c>
      <c r="R1564" s="6" t="str">
        <f t="shared" si="123"/>
        <v>art books</v>
      </c>
      <c r="S1564" s="14">
        <f t="shared" si="120"/>
        <v>40149.034722222219</v>
      </c>
      <c r="T1564" s="14">
        <f t="shared" si="124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1"/>
        <v>1.4166666666666665</v>
      </c>
      <c r="Q1565" s="6" t="str">
        <f t="shared" si="122"/>
        <v>publishing</v>
      </c>
      <c r="R1565" s="6" t="str">
        <f t="shared" si="123"/>
        <v>art books</v>
      </c>
      <c r="S1565" s="14">
        <f t="shared" si="120"/>
        <v>41712.700821759259</v>
      </c>
      <c r="T1565" s="14">
        <f t="shared" si="124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1"/>
        <v>0.1</v>
      </c>
      <c r="Q1566" s="6" t="str">
        <f t="shared" si="122"/>
        <v>publishing</v>
      </c>
      <c r="R1566" s="6" t="str">
        <f t="shared" si="123"/>
        <v>art books</v>
      </c>
      <c r="S1566" s="14">
        <f t="shared" si="120"/>
        <v>42152.836805555555</v>
      </c>
      <c r="T1566" s="14">
        <f t="shared" si="124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1"/>
        <v>2.5</v>
      </c>
      <c r="Q1567" s="6" t="str">
        <f t="shared" si="122"/>
        <v>publishing</v>
      </c>
      <c r="R1567" s="6" t="str">
        <f t="shared" si="123"/>
        <v>art books</v>
      </c>
      <c r="S1567" s="14">
        <f t="shared" si="120"/>
        <v>40702.729872685188</v>
      </c>
      <c r="T1567" s="14">
        <f t="shared" si="124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1"/>
        <v>21.25</v>
      </c>
      <c r="Q1568" s="6" t="str">
        <f t="shared" si="122"/>
        <v>publishing</v>
      </c>
      <c r="R1568" s="6" t="str">
        <f t="shared" si="123"/>
        <v>art books</v>
      </c>
      <c r="S1568" s="14">
        <f t="shared" si="120"/>
        <v>42578.916666666672</v>
      </c>
      <c r="T1568" s="14">
        <f t="shared" si="124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1"/>
        <v>4.117647058823529</v>
      </c>
      <c r="Q1569" s="6" t="str">
        <f t="shared" si="122"/>
        <v>publishing</v>
      </c>
      <c r="R1569" s="6" t="str">
        <f t="shared" si="123"/>
        <v>art books</v>
      </c>
      <c r="S1569" s="14">
        <f t="shared" si="120"/>
        <v>41687</v>
      </c>
      <c r="T1569" s="14">
        <f t="shared" si="124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1"/>
        <v>13.639999999999999</v>
      </c>
      <c r="Q1570" s="6" t="str">
        <f t="shared" si="122"/>
        <v>publishing</v>
      </c>
      <c r="R1570" s="6" t="str">
        <f t="shared" si="123"/>
        <v>art books</v>
      </c>
      <c r="S1570" s="14">
        <f t="shared" si="120"/>
        <v>41997.062326388885</v>
      </c>
      <c r="T1570" s="14">
        <f t="shared" si="124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1"/>
        <v>0</v>
      </c>
      <c r="Q1571" s="6" t="str">
        <f t="shared" si="122"/>
        <v>publishing</v>
      </c>
      <c r="R1571" s="6" t="str">
        <f t="shared" si="123"/>
        <v>art books</v>
      </c>
      <c r="S1571" s="14">
        <f t="shared" ref="S1571:S1634" si="125">(((I1571/60)/60)/24)+DATE(1970,1,1)</f>
        <v>41419.679560185185</v>
      </c>
      <c r="T1571" s="14">
        <f t="shared" si="124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1"/>
        <v>41.4</v>
      </c>
      <c r="Q1572" s="6" t="str">
        <f t="shared" si="122"/>
        <v>publishing</v>
      </c>
      <c r="R1572" s="6" t="str">
        <f t="shared" si="123"/>
        <v>art books</v>
      </c>
      <c r="S1572" s="14">
        <f t="shared" si="125"/>
        <v>42468.771782407406</v>
      </c>
      <c r="T1572" s="14">
        <f t="shared" si="124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1"/>
        <v>0.66115702479338845</v>
      </c>
      <c r="Q1573" s="6" t="str">
        <f t="shared" si="122"/>
        <v>publishing</v>
      </c>
      <c r="R1573" s="6" t="str">
        <f t="shared" si="123"/>
        <v>art books</v>
      </c>
      <c r="S1573" s="14">
        <f t="shared" si="125"/>
        <v>42174.769479166673</v>
      </c>
      <c r="T1573" s="14">
        <f t="shared" si="124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1"/>
        <v>5</v>
      </c>
      <c r="Q1574" s="6" t="str">
        <f t="shared" si="122"/>
        <v>publishing</v>
      </c>
      <c r="R1574" s="6" t="str">
        <f t="shared" si="123"/>
        <v>art books</v>
      </c>
      <c r="S1574" s="14">
        <f t="shared" si="125"/>
        <v>42428.999305555553</v>
      </c>
      <c r="T1574" s="14">
        <f t="shared" si="124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1"/>
        <v>2.4777777777777779</v>
      </c>
      <c r="Q1575" s="6" t="str">
        <f t="shared" si="122"/>
        <v>publishing</v>
      </c>
      <c r="R1575" s="6" t="str">
        <f t="shared" si="123"/>
        <v>art books</v>
      </c>
      <c r="S1575" s="14">
        <f t="shared" si="125"/>
        <v>42826.165972222225</v>
      </c>
      <c r="T1575" s="14">
        <f t="shared" si="124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1"/>
        <v>5.0599999999999996</v>
      </c>
      <c r="Q1576" s="6" t="str">
        <f t="shared" si="122"/>
        <v>publishing</v>
      </c>
      <c r="R1576" s="6" t="str">
        <f t="shared" si="123"/>
        <v>art books</v>
      </c>
      <c r="S1576" s="14">
        <f t="shared" si="125"/>
        <v>42052.927418981482</v>
      </c>
      <c r="T1576" s="14">
        <f t="shared" si="124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1"/>
        <v>22.91</v>
      </c>
      <c r="Q1577" s="6" t="str">
        <f t="shared" si="122"/>
        <v>publishing</v>
      </c>
      <c r="R1577" s="6" t="str">
        <f t="shared" si="123"/>
        <v>art books</v>
      </c>
      <c r="S1577" s="14">
        <f t="shared" si="125"/>
        <v>41829.524259259262</v>
      </c>
      <c r="T1577" s="14">
        <f t="shared" si="124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1"/>
        <v>13</v>
      </c>
      <c r="Q1578" s="6" t="str">
        <f t="shared" si="122"/>
        <v>publishing</v>
      </c>
      <c r="R1578" s="6" t="str">
        <f t="shared" si="123"/>
        <v>art books</v>
      </c>
      <c r="S1578" s="14">
        <f t="shared" si="125"/>
        <v>42185.879259259258</v>
      </c>
      <c r="T1578" s="14">
        <f t="shared" si="124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1"/>
        <v>0.54999999999999993</v>
      </c>
      <c r="Q1579" s="6" t="str">
        <f t="shared" si="122"/>
        <v>publishing</v>
      </c>
      <c r="R1579" s="6" t="str">
        <f t="shared" si="123"/>
        <v>art books</v>
      </c>
      <c r="S1579" s="14">
        <f t="shared" si="125"/>
        <v>41114.847777777781</v>
      </c>
      <c r="T1579" s="14">
        <f t="shared" si="124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1"/>
        <v>10.806536636794938</v>
      </c>
      <c r="Q1580" s="6" t="str">
        <f t="shared" si="122"/>
        <v>publishing</v>
      </c>
      <c r="R1580" s="6" t="str">
        <f t="shared" si="123"/>
        <v>art books</v>
      </c>
      <c r="S1580" s="14">
        <f t="shared" si="125"/>
        <v>40423.083333333336</v>
      </c>
      <c r="T1580" s="14">
        <f t="shared" si="124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1"/>
        <v>0.84008400840084008</v>
      </c>
      <c r="Q1581" s="6" t="str">
        <f t="shared" si="122"/>
        <v>publishing</v>
      </c>
      <c r="R1581" s="6" t="str">
        <f t="shared" si="123"/>
        <v>art books</v>
      </c>
      <c r="S1581" s="14">
        <f t="shared" si="125"/>
        <v>41514.996423611112</v>
      </c>
      <c r="T1581" s="14">
        <f t="shared" si="124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1"/>
        <v>0</v>
      </c>
      <c r="Q1582" s="6" t="str">
        <f t="shared" si="122"/>
        <v>publishing</v>
      </c>
      <c r="R1582" s="6" t="str">
        <f t="shared" si="123"/>
        <v>art books</v>
      </c>
      <c r="S1582" s="14">
        <f t="shared" si="125"/>
        <v>41050.050069444449</v>
      </c>
      <c r="T1582" s="14">
        <f t="shared" si="124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1"/>
        <v>0.5</v>
      </c>
      <c r="Q1583" s="6" t="str">
        <f t="shared" si="122"/>
        <v>photography</v>
      </c>
      <c r="R1583" s="6" t="str">
        <f t="shared" si="123"/>
        <v>places</v>
      </c>
      <c r="S1583" s="14">
        <f t="shared" si="125"/>
        <v>42357.448958333334</v>
      </c>
      <c r="T1583" s="14">
        <f t="shared" si="124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1"/>
        <v>9.3000000000000007</v>
      </c>
      <c r="Q1584" s="6" t="str">
        <f t="shared" si="122"/>
        <v>photography</v>
      </c>
      <c r="R1584" s="6" t="str">
        <f t="shared" si="123"/>
        <v>places</v>
      </c>
      <c r="S1584" s="14">
        <f t="shared" si="125"/>
        <v>42303.888888888891</v>
      </c>
      <c r="T1584" s="14">
        <f t="shared" si="124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1"/>
        <v>7.4999999999999997E-2</v>
      </c>
      <c r="Q1585" s="6" t="str">
        <f t="shared" si="122"/>
        <v>photography</v>
      </c>
      <c r="R1585" s="6" t="str">
        <f t="shared" si="123"/>
        <v>places</v>
      </c>
      <c r="S1585" s="14">
        <f t="shared" si="125"/>
        <v>41907.904988425929</v>
      </c>
      <c r="T1585" s="14">
        <f t="shared" si="124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1"/>
        <v>0</v>
      </c>
      <c r="Q1586" s="6" t="str">
        <f t="shared" si="122"/>
        <v>photography</v>
      </c>
      <c r="R1586" s="6" t="str">
        <f t="shared" si="123"/>
        <v>places</v>
      </c>
      <c r="S1586" s="14">
        <f t="shared" si="125"/>
        <v>41789.649317129632</v>
      </c>
      <c r="T1586" s="14">
        <f t="shared" si="124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1"/>
        <v>79</v>
      </c>
      <c r="Q1587" s="6" t="str">
        <f t="shared" si="122"/>
        <v>photography</v>
      </c>
      <c r="R1587" s="6" t="str">
        <f t="shared" si="123"/>
        <v>places</v>
      </c>
      <c r="S1587" s="14">
        <f t="shared" si="125"/>
        <v>42729.458333333328</v>
      </c>
      <c r="T1587" s="14">
        <f t="shared" si="124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1"/>
        <v>0</v>
      </c>
      <c r="Q1588" s="6" t="str">
        <f t="shared" si="122"/>
        <v>photography</v>
      </c>
      <c r="R1588" s="6" t="str">
        <f t="shared" si="123"/>
        <v>places</v>
      </c>
      <c r="S1588" s="14">
        <f t="shared" si="125"/>
        <v>42099.062754629631</v>
      </c>
      <c r="T1588" s="14">
        <f t="shared" si="124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1"/>
        <v>1.3333333333333334E-2</v>
      </c>
      <c r="Q1589" s="6" t="str">
        <f t="shared" si="122"/>
        <v>photography</v>
      </c>
      <c r="R1589" s="6" t="str">
        <f t="shared" si="123"/>
        <v>places</v>
      </c>
      <c r="S1589" s="14">
        <f t="shared" si="125"/>
        <v>41986.950983796298</v>
      </c>
      <c r="T1589" s="14">
        <f t="shared" si="124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1"/>
        <v>0</v>
      </c>
      <c r="Q1590" s="6" t="str">
        <f t="shared" si="122"/>
        <v>photography</v>
      </c>
      <c r="R1590" s="6" t="str">
        <f t="shared" si="123"/>
        <v>places</v>
      </c>
      <c r="S1590" s="14">
        <f t="shared" si="125"/>
        <v>42035.841666666667</v>
      </c>
      <c r="T1590" s="14">
        <f t="shared" si="124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1"/>
        <v>0</v>
      </c>
      <c r="Q1591" s="6" t="str">
        <f t="shared" si="122"/>
        <v>photography</v>
      </c>
      <c r="R1591" s="6" t="str">
        <f t="shared" si="123"/>
        <v>places</v>
      </c>
      <c r="S1591" s="14">
        <f t="shared" si="125"/>
        <v>42286.984791666662</v>
      </c>
      <c r="T1591" s="14">
        <f t="shared" si="124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1"/>
        <v>1.7000000000000002</v>
      </c>
      <c r="Q1592" s="6" t="str">
        <f t="shared" si="122"/>
        <v>photography</v>
      </c>
      <c r="R1592" s="6" t="str">
        <f t="shared" si="123"/>
        <v>places</v>
      </c>
      <c r="S1592" s="14">
        <f t="shared" si="125"/>
        <v>42270.857222222221</v>
      </c>
      <c r="T1592" s="14">
        <f t="shared" si="124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1"/>
        <v>29.228571428571428</v>
      </c>
      <c r="Q1593" s="6" t="str">
        <f t="shared" si="122"/>
        <v>photography</v>
      </c>
      <c r="R1593" s="6" t="str">
        <f t="shared" si="123"/>
        <v>places</v>
      </c>
      <c r="S1593" s="14">
        <f t="shared" si="125"/>
        <v>42463.68450231482</v>
      </c>
      <c r="T1593" s="14">
        <f t="shared" si="124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1"/>
        <v>0</v>
      </c>
      <c r="Q1594" s="6" t="str">
        <f t="shared" si="122"/>
        <v>photography</v>
      </c>
      <c r="R1594" s="6" t="str">
        <f t="shared" si="123"/>
        <v>places</v>
      </c>
      <c r="S1594" s="14">
        <f t="shared" si="125"/>
        <v>42091.031076388885</v>
      </c>
      <c r="T1594" s="14">
        <f t="shared" si="124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1"/>
        <v>1.3636363636363637E-2</v>
      </c>
      <c r="Q1595" s="6" t="str">
        <f t="shared" si="122"/>
        <v>photography</v>
      </c>
      <c r="R1595" s="6" t="str">
        <f t="shared" si="123"/>
        <v>places</v>
      </c>
      <c r="S1595" s="14">
        <f t="shared" si="125"/>
        <v>42063.845543981486</v>
      </c>
      <c r="T1595" s="14">
        <f t="shared" si="124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1"/>
        <v>20.5</v>
      </c>
      <c r="Q1596" s="6" t="str">
        <f t="shared" si="122"/>
        <v>photography</v>
      </c>
      <c r="R1596" s="6" t="str">
        <f t="shared" si="123"/>
        <v>places</v>
      </c>
      <c r="S1596" s="14">
        <f t="shared" si="125"/>
        <v>42505.681249999994</v>
      </c>
      <c r="T1596" s="14">
        <f t="shared" si="124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1"/>
        <v>0.27999999999999997</v>
      </c>
      <c r="Q1597" s="6" t="str">
        <f t="shared" si="122"/>
        <v>photography</v>
      </c>
      <c r="R1597" s="6" t="str">
        <f t="shared" si="123"/>
        <v>places</v>
      </c>
      <c r="S1597" s="14">
        <f t="shared" si="125"/>
        <v>41808.842361111114</v>
      </c>
      <c r="T1597" s="14">
        <f t="shared" si="124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1"/>
        <v>2.3076923076923079</v>
      </c>
      <c r="Q1598" s="6" t="str">
        <f t="shared" si="122"/>
        <v>photography</v>
      </c>
      <c r="R1598" s="6" t="str">
        <f t="shared" si="123"/>
        <v>places</v>
      </c>
      <c r="S1598" s="14">
        <f t="shared" si="125"/>
        <v>41986.471863425926</v>
      </c>
      <c r="T1598" s="14">
        <f t="shared" si="124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1"/>
        <v>0</v>
      </c>
      <c r="Q1599" s="6" t="str">
        <f t="shared" si="122"/>
        <v>photography</v>
      </c>
      <c r="R1599" s="6" t="str">
        <f t="shared" si="123"/>
        <v>places</v>
      </c>
      <c r="S1599" s="14">
        <f t="shared" si="125"/>
        <v>42633.354131944448</v>
      </c>
      <c r="T1599" s="14">
        <f t="shared" si="124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1"/>
        <v>0.125</v>
      </c>
      <c r="Q1600" s="6" t="str">
        <f t="shared" si="122"/>
        <v>photography</v>
      </c>
      <c r="R1600" s="6" t="str">
        <f t="shared" si="123"/>
        <v>places</v>
      </c>
      <c r="S1600" s="14">
        <f t="shared" si="125"/>
        <v>42211.667337962965</v>
      </c>
      <c r="T1600" s="14">
        <f t="shared" si="124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1"/>
        <v>0</v>
      </c>
      <c r="Q1601" s="6" t="str">
        <f t="shared" si="122"/>
        <v>photography</v>
      </c>
      <c r="R1601" s="6" t="str">
        <f t="shared" si="123"/>
        <v>places</v>
      </c>
      <c r="S1601" s="14">
        <f t="shared" si="125"/>
        <v>42468.497407407413</v>
      </c>
      <c r="T1601" s="14">
        <f t="shared" si="124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1"/>
        <v>7.3400000000000007</v>
      </c>
      <c r="Q1602" s="6" t="str">
        <f t="shared" si="122"/>
        <v>photography</v>
      </c>
      <c r="R1602" s="6" t="str">
        <f t="shared" si="123"/>
        <v>places</v>
      </c>
      <c r="S1602" s="14">
        <f t="shared" si="125"/>
        <v>41835.21597222222</v>
      </c>
      <c r="T1602" s="14">
        <f t="shared" si="124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6">(E1603/D1603)*100</f>
        <v>108.2492</v>
      </c>
      <c r="Q1603" s="6" t="str">
        <f t="shared" ref="Q1603:Q1666" si="127">LEFT(N1603,FIND("/",N1603)-1)</f>
        <v>music</v>
      </c>
      <c r="R1603" s="6" t="str">
        <f t="shared" ref="R1603:R1666" si="128">RIGHT(N1603,LEN(N1603)-FIND("/",N1603))</f>
        <v>rock</v>
      </c>
      <c r="S1603" s="14">
        <f t="shared" si="125"/>
        <v>40668.092974537038</v>
      </c>
      <c r="T1603" s="14">
        <f t="shared" ref="T1603:T1666" si="129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6"/>
        <v>100.16666666666667</v>
      </c>
      <c r="Q1604" s="6" t="str">
        <f t="shared" si="127"/>
        <v>music</v>
      </c>
      <c r="R1604" s="6" t="str">
        <f t="shared" si="128"/>
        <v>rock</v>
      </c>
      <c r="S1604" s="14">
        <f t="shared" si="125"/>
        <v>40830.958333333336</v>
      </c>
      <c r="T1604" s="14">
        <f t="shared" si="129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6"/>
        <v>100.03299999999999</v>
      </c>
      <c r="Q1605" s="6" t="str">
        <f t="shared" si="127"/>
        <v>music</v>
      </c>
      <c r="R1605" s="6" t="str">
        <f t="shared" si="128"/>
        <v>rock</v>
      </c>
      <c r="S1605" s="14">
        <f t="shared" si="125"/>
        <v>40936.169664351852</v>
      </c>
      <c r="T1605" s="14">
        <f t="shared" si="129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6"/>
        <v>122.10714285714286</v>
      </c>
      <c r="Q1606" s="6" t="str">
        <f t="shared" si="127"/>
        <v>music</v>
      </c>
      <c r="R1606" s="6" t="str">
        <f t="shared" si="128"/>
        <v>rock</v>
      </c>
      <c r="S1606" s="14">
        <f t="shared" si="125"/>
        <v>40985.80364583333</v>
      </c>
      <c r="T1606" s="14">
        <f t="shared" si="129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6"/>
        <v>100.69333333333334</v>
      </c>
      <c r="Q1607" s="6" t="str">
        <f t="shared" si="127"/>
        <v>music</v>
      </c>
      <c r="R1607" s="6" t="str">
        <f t="shared" si="128"/>
        <v>rock</v>
      </c>
      <c r="S1607" s="14">
        <f t="shared" si="125"/>
        <v>40756.291666666664</v>
      </c>
      <c r="T1607" s="14">
        <f t="shared" si="129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6"/>
        <v>101.004125</v>
      </c>
      <c r="Q1608" s="6" t="str">
        <f t="shared" si="127"/>
        <v>music</v>
      </c>
      <c r="R1608" s="6" t="str">
        <f t="shared" si="128"/>
        <v>rock</v>
      </c>
      <c r="S1608" s="14">
        <f t="shared" si="125"/>
        <v>40626.069884259261</v>
      </c>
      <c r="T1608" s="14">
        <f t="shared" si="129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6"/>
        <v>145.11000000000001</v>
      </c>
      <c r="Q1609" s="6" t="str">
        <f t="shared" si="127"/>
        <v>music</v>
      </c>
      <c r="R1609" s="6" t="str">
        <f t="shared" si="128"/>
        <v>rock</v>
      </c>
      <c r="S1609" s="14">
        <f t="shared" si="125"/>
        <v>41074.80846064815</v>
      </c>
      <c r="T1609" s="14">
        <f t="shared" si="129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6"/>
        <v>101.25</v>
      </c>
      <c r="Q1610" s="6" t="str">
        <f t="shared" si="127"/>
        <v>music</v>
      </c>
      <c r="R1610" s="6" t="str">
        <f t="shared" si="128"/>
        <v>rock</v>
      </c>
      <c r="S1610" s="14">
        <f t="shared" si="125"/>
        <v>41640.226388888892</v>
      </c>
      <c r="T1610" s="14">
        <f t="shared" si="129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6"/>
        <v>118.33333333333333</v>
      </c>
      <c r="Q1611" s="6" t="str">
        <f t="shared" si="127"/>
        <v>music</v>
      </c>
      <c r="R1611" s="6" t="str">
        <f t="shared" si="128"/>
        <v>rock</v>
      </c>
      <c r="S1611" s="14">
        <f t="shared" si="125"/>
        <v>40849.333333333336</v>
      </c>
      <c r="T1611" s="14">
        <f t="shared" si="129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6"/>
        <v>271.85000000000002</v>
      </c>
      <c r="Q1612" s="6" t="str">
        <f t="shared" si="127"/>
        <v>music</v>
      </c>
      <c r="R1612" s="6" t="str">
        <f t="shared" si="128"/>
        <v>rock</v>
      </c>
      <c r="S1612" s="14">
        <f t="shared" si="125"/>
        <v>41258.924884259257</v>
      </c>
      <c r="T1612" s="14">
        <f t="shared" si="129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6"/>
        <v>125.125</v>
      </c>
      <c r="Q1613" s="6" t="str">
        <f t="shared" si="127"/>
        <v>music</v>
      </c>
      <c r="R1613" s="6" t="str">
        <f t="shared" si="128"/>
        <v>rock</v>
      </c>
      <c r="S1613" s="14">
        <f t="shared" si="125"/>
        <v>41430.00037037037</v>
      </c>
      <c r="T1613" s="14">
        <f t="shared" si="129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6"/>
        <v>110.00000000000001</v>
      </c>
      <c r="Q1614" s="6" t="str">
        <f t="shared" si="127"/>
        <v>music</v>
      </c>
      <c r="R1614" s="6" t="str">
        <f t="shared" si="128"/>
        <v>rock</v>
      </c>
      <c r="S1614" s="14">
        <f t="shared" si="125"/>
        <v>41276.874814814815</v>
      </c>
      <c r="T1614" s="14">
        <f t="shared" si="129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6"/>
        <v>101.49999999999999</v>
      </c>
      <c r="Q1615" s="6" t="str">
        <f t="shared" si="127"/>
        <v>music</v>
      </c>
      <c r="R1615" s="6" t="str">
        <f t="shared" si="128"/>
        <v>rock</v>
      </c>
      <c r="S1615" s="14">
        <f t="shared" si="125"/>
        <v>41112.069467592592</v>
      </c>
      <c r="T1615" s="14">
        <f t="shared" si="129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6"/>
        <v>102.69999999999999</v>
      </c>
      <c r="Q1616" s="6" t="str">
        <f t="shared" si="127"/>
        <v>music</v>
      </c>
      <c r="R1616" s="6" t="str">
        <f t="shared" si="128"/>
        <v>rock</v>
      </c>
      <c r="S1616" s="14">
        <f t="shared" si="125"/>
        <v>41854.708333333336</v>
      </c>
      <c r="T1616" s="14">
        <f t="shared" si="129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6"/>
        <v>114.12500000000001</v>
      </c>
      <c r="Q1617" s="6" t="str">
        <f t="shared" si="127"/>
        <v>music</v>
      </c>
      <c r="R1617" s="6" t="str">
        <f t="shared" si="128"/>
        <v>rock</v>
      </c>
      <c r="S1617" s="14">
        <f t="shared" si="125"/>
        <v>40890.092546296299</v>
      </c>
      <c r="T1617" s="14">
        <f t="shared" si="129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6"/>
        <v>104.2</v>
      </c>
      <c r="Q1618" s="6" t="str">
        <f t="shared" si="127"/>
        <v>music</v>
      </c>
      <c r="R1618" s="6" t="str">
        <f t="shared" si="128"/>
        <v>rock</v>
      </c>
      <c r="S1618" s="14">
        <f t="shared" si="125"/>
        <v>41235.916666666664</v>
      </c>
      <c r="T1618" s="14">
        <f t="shared" si="129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6"/>
        <v>145.85714285714286</v>
      </c>
      <c r="Q1619" s="6" t="str">
        <f t="shared" si="127"/>
        <v>music</v>
      </c>
      <c r="R1619" s="6" t="str">
        <f t="shared" si="128"/>
        <v>rock</v>
      </c>
      <c r="S1619" s="14">
        <f t="shared" si="125"/>
        <v>41579.791666666664</v>
      </c>
      <c r="T1619" s="14">
        <f t="shared" si="129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6"/>
        <v>105.06666666666666</v>
      </c>
      <c r="Q1620" s="6" t="str">
        <f t="shared" si="127"/>
        <v>music</v>
      </c>
      <c r="R1620" s="6" t="str">
        <f t="shared" si="128"/>
        <v>rock</v>
      </c>
      <c r="S1620" s="14">
        <f t="shared" si="125"/>
        <v>41341.654340277775</v>
      </c>
      <c r="T1620" s="14">
        <f t="shared" si="129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6"/>
        <v>133.33333333333331</v>
      </c>
      <c r="Q1621" s="6" t="str">
        <f t="shared" si="127"/>
        <v>music</v>
      </c>
      <c r="R1621" s="6" t="str">
        <f t="shared" si="128"/>
        <v>rock</v>
      </c>
      <c r="S1621" s="14">
        <f t="shared" si="125"/>
        <v>41897.18618055556</v>
      </c>
      <c r="T1621" s="14">
        <f t="shared" si="129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6"/>
        <v>112.99999999999999</v>
      </c>
      <c r="Q1622" s="6" t="str">
        <f t="shared" si="127"/>
        <v>music</v>
      </c>
      <c r="R1622" s="6" t="str">
        <f t="shared" si="128"/>
        <v>rock</v>
      </c>
      <c r="S1622" s="14">
        <f t="shared" si="125"/>
        <v>41328.339583333334</v>
      </c>
      <c r="T1622" s="14">
        <f t="shared" si="129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6"/>
        <v>121.2</v>
      </c>
      <c r="Q1623" s="6" t="str">
        <f t="shared" si="127"/>
        <v>music</v>
      </c>
      <c r="R1623" s="6" t="str">
        <f t="shared" si="128"/>
        <v>rock</v>
      </c>
      <c r="S1623" s="14">
        <f t="shared" si="125"/>
        <v>41057.165972222225</v>
      </c>
      <c r="T1623" s="14">
        <f t="shared" si="129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6"/>
        <v>101.72463768115942</v>
      </c>
      <c r="Q1624" s="6" t="str">
        <f t="shared" si="127"/>
        <v>music</v>
      </c>
      <c r="R1624" s="6" t="str">
        <f t="shared" si="128"/>
        <v>rock</v>
      </c>
      <c r="S1624" s="14">
        <f t="shared" si="125"/>
        <v>41990.332638888889</v>
      </c>
      <c r="T1624" s="14">
        <f t="shared" si="129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6"/>
        <v>101.06666666666666</v>
      </c>
      <c r="Q1625" s="6" t="str">
        <f t="shared" si="127"/>
        <v>music</v>
      </c>
      <c r="R1625" s="6" t="str">
        <f t="shared" si="128"/>
        <v>rock</v>
      </c>
      <c r="S1625" s="14">
        <f t="shared" si="125"/>
        <v>41513.688530092593</v>
      </c>
      <c r="T1625" s="14">
        <f t="shared" si="129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6"/>
        <v>118</v>
      </c>
      <c r="Q1626" s="6" t="str">
        <f t="shared" si="127"/>
        <v>music</v>
      </c>
      <c r="R1626" s="6" t="str">
        <f t="shared" si="128"/>
        <v>rock</v>
      </c>
      <c r="S1626" s="14">
        <f t="shared" si="125"/>
        <v>41283.367303240739</v>
      </c>
      <c r="T1626" s="14">
        <f t="shared" si="129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6"/>
        <v>155.33333333333331</v>
      </c>
      <c r="Q1627" s="6" t="str">
        <f t="shared" si="127"/>
        <v>music</v>
      </c>
      <c r="R1627" s="6" t="str">
        <f t="shared" si="128"/>
        <v>rock</v>
      </c>
      <c r="S1627" s="14">
        <f t="shared" si="125"/>
        <v>41163.699687500004</v>
      </c>
      <c r="T1627" s="14">
        <f t="shared" si="129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6"/>
        <v>101.18750000000001</v>
      </c>
      <c r="Q1628" s="6" t="str">
        <f t="shared" si="127"/>
        <v>music</v>
      </c>
      <c r="R1628" s="6" t="str">
        <f t="shared" si="128"/>
        <v>rock</v>
      </c>
      <c r="S1628" s="14">
        <f t="shared" si="125"/>
        <v>41609.889664351853</v>
      </c>
      <c r="T1628" s="14">
        <f t="shared" si="129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6"/>
        <v>117</v>
      </c>
      <c r="Q1629" s="6" t="str">
        <f t="shared" si="127"/>
        <v>music</v>
      </c>
      <c r="R1629" s="6" t="str">
        <f t="shared" si="128"/>
        <v>rock</v>
      </c>
      <c r="S1629" s="14">
        <f t="shared" si="125"/>
        <v>41239.207638888889</v>
      </c>
      <c r="T1629" s="14">
        <f t="shared" si="129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6"/>
        <v>100.925</v>
      </c>
      <c r="Q1630" s="6" t="str">
        <f t="shared" si="127"/>
        <v>music</v>
      </c>
      <c r="R1630" s="6" t="str">
        <f t="shared" si="128"/>
        <v>rock</v>
      </c>
      <c r="S1630" s="14">
        <f t="shared" si="125"/>
        <v>41807.737060185187</v>
      </c>
      <c r="T1630" s="14">
        <f t="shared" si="129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6"/>
        <v>103.66666666666666</v>
      </c>
      <c r="Q1631" s="6" t="str">
        <f t="shared" si="127"/>
        <v>music</v>
      </c>
      <c r="R1631" s="6" t="str">
        <f t="shared" si="128"/>
        <v>rock</v>
      </c>
      <c r="S1631" s="14">
        <f t="shared" si="125"/>
        <v>41690.867280092592</v>
      </c>
      <c r="T1631" s="14">
        <f t="shared" si="129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6"/>
        <v>265.25</v>
      </c>
      <c r="Q1632" s="6" t="str">
        <f t="shared" si="127"/>
        <v>music</v>
      </c>
      <c r="R1632" s="6" t="str">
        <f t="shared" si="128"/>
        <v>rock</v>
      </c>
      <c r="S1632" s="14">
        <f t="shared" si="125"/>
        <v>40970.290972222225</v>
      </c>
      <c r="T1632" s="14">
        <f t="shared" si="129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6"/>
        <v>155.91</v>
      </c>
      <c r="Q1633" s="6" t="str">
        <f t="shared" si="127"/>
        <v>music</v>
      </c>
      <c r="R1633" s="6" t="str">
        <f t="shared" si="128"/>
        <v>rock</v>
      </c>
      <c r="S1633" s="14">
        <f t="shared" si="125"/>
        <v>41194.859502314815</v>
      </c>
      <c r="T1633" s="14">
        <f t="shared" si="129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6"/>
        <v>101.62500000000001</v>
      </c>
      <c r="Q1634" s="6" t="str">
        <f t="shared" si="127"/>
        <v>music</v>
      </c>
      <c r="R1634" s="6" t="str">
        <f t="shared" si="128"/>
        <v>rock</v>
      </c>
      <c r="S1634" s="14">
        <f t="shared" si="125"/>
        <v>40810.340902777774</v>
      </c>
      <c r="T1634" s="14">
        <f t="shared" si="129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6"/>
        <v>100</v>
      </c>
      <c r="Q1635" s="6" t="str">
        <f t="shared" si="127"/>
        <v>music</v>
      </c>
      <c r="R1635" s="6" t="str">
        <f t="shared" si="128"/>
        <v>rock</v>
      </c>
      <c r="S1635" s="14">
        <f t="shared" ref="S1635:S1698" si="130">(((I1635/60)/60)/24)+DATE(1970,1,1)</f>
        <v>40924.208333333336</v>
      </c>
      <c r="T1635" s="14">
        <f t="shared" si="129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6"/>
        <v>100.49999999999999</v>
      </c>
      <c r="Q1636" s="6" t="str">
        <f t="shared" si="127"/>
        <v>music</v>
      </c>
      <c r="R1636" s="6" t="str">
        <f t="shared" si="128"/>
        <v>rock</v>
      </c>
      <c r="S1636" s="14">
        <f t="shared" si="130"/>
        <v>40696.249305555553</v>
      </c>
      <c r="T1636" s="14">
        <f t="shared" si="129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6"/>
        <v>125.29999999999998</v>
      </c>
      <c r="Q1637" s="6" t="str">
        <f t="shared" si="127"/>
        <v>music</v>
      </c>
      <c r="R1637" s="6" t="str">
        <f t="shared" si="128"/>
        <v>rock</v>
      </c>
      <c r="S1637" s="14">
        <f t="shared" si="130"/>
        <v>42562.868761574078</v>
      </c>
      <c r="T1637" s="14">
        <f t="shared" si="129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6"/>
        <v>103.55555555555556</v>
      </c>
      <c r="Q1638" s="6" t="str">
        <f t="shared" si="127"/>
        <v>music</v>
      </c>
      <c r="R1638" s="6" t="str">
        <f t="shared" si="128"/>
        <v>rock</v>
      </c>
      <c r="S1638" s="14">
        <f t="shared" si="130"/>
        <v>40706.166666666664</v>
      </c>
      <c r="T1638" s="14">
        <f t="shared" si="129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6"/>
        <v>103.8</v>
      </c>
      <c r="Q1639" s="6" t="str">
        <f t="shared" si="127"/>
        <v>music</v>
      </c>
      <c r="R1639" s="6" t="str">
        <f t="shared" si="128"/>
        <v>rock</v>
      </c>
      <c r="S1639" s="14">
        <f t="shared" si="130"/>
        <v>40178.98541666667</v>
      </c>
      <c r="T1639" s="14">
        <f t="shared" si="129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6"/>
        <v>105</v>
      </c>
      <c r="Q1640" s="6" t="str">
        <f t="shared" si="127"/>
        <v>music</v>
      </c>
      <c r="R1640" s="6" t="str">
        <f t="shared" si="128"/>
        <v>rock</v>
      </c>
      <c r="S1640" s="14">
        <f t="shared" si="130"/>
        <v>41333.892361111109</v>
      </c>
      <c r="T1640" s="14">
        <f t="shared" si="129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6"/>
        <v>100</v>
      </c>
      <c r="Q1641" s="6" t="str">
        <f t="shared" si="127"/>
        <v>music</v>
      </c>
      <c r="R1641" s="6" t="str">
        <f t="shared" si="128"/>
        <v>rock</v>
      </c>
      <c r="S1641" s="14">
        <f t="shared" si="130"/>
        <v>40971.652372685188</v>
      </c>
      <c r="T1641" s="14">
        <f t="shared" si="129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6"/>
        <v>169.86</v>
      </c>
      <c r="Q1642" s="6" t="str">
        <f t="shared" si="127"/>
        <v>music</v>
      </c>
      <c r="R1642" s="6" t="str">
        <f t="shared" si="128"/>
        <v>rock</v>
      </c>
      <c r="S1642" s="14">
        <f t="shared" si="130"/>
        <v>40393.082638888889</v>
      </c>
      <c r="T1642" s="14">
        <f t="shared" si="129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6"/>
        <v>101.4</v>
      </c>
      <c r="Q1643" s="6" t="str">
        <f t="shared" si="127"/>
        <v>music</v>
      </c>
      <c r="R1643" s="6" t="str">
        <f t="shared" si="128"/>
        <v>pop</v>
      </c>
      <c r="S1643" s="14">
        <f t="shared" si="130"/>
        <v>41992.596574074079</v>
      </c>
      <c r="T1643" s="14">
        <f t="shared" si="129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6"/>
        <v>100</v>
      </c>
      <c r="Q1644" s="6" t="str">
        <f t="shared" si="127"/>
        <v>music</v>
      </c>
      <c r="R1644" s="6" t="str">
        <f t="shared" si="128"/>
        <v>pop</v>
      </c>
      <c r="S1644" s="14">
        <f t="shared" si="130"/>
        <v>40708.024618055555</v>
      </c>
      <c r="T1644" s="14">
        <f t="shared" si="129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6"/>
        <v>124.70000000000002</v>
      </c>
      <c r="Q1645" s="6" t="str">
        <f t="shared" si="127"/>
        <v>music</v>
      </c>
      <c r="R1645" s="6" t="str">
        <f t="shared" si="128"/>
        <v>pop</v>
      </c>
      <c r="S1645" s="14">
        <f t="shared" si="130"/>
        <v>41176.824212962965</v>
      </c>
      <c r="T1645" s="14">
        <f t="shared" si="129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6"/>
        <v>109.5</v>
      </c>
      <c r="Q1646" s="6" t="str">
        <f t="shared" si="127"/>
        <v>music</v>
      </c>
      <c r="R1646" s="6" t="str">
        <f t="shared" si="128"/>
        <v>pop</v>
      </c>
      <c r="S1646" s="14">
        <f t="shared" si="130"/>
        <v>41235.101388888892</v>
      </c>
      <c r="T1646" s="14">
        <f t="shared" si="129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6"/>
        <v>110.80000000000001</v>
      </c>
      <c r="Q1647" s="6" t="str">
        <f t="shared" si="127"/>
        <v>music</v>
      </c>
      <c r="R1647" s="6" t="str">
        <f t="shared" si="128"/>
        <v>pop</v>
      </c>
      <c r="S1647" s="14">
        <f t="shared" si="130"/>
        <v>41535.617361111108</v>
      </c>
      <c r="T1647" s="14">
        <f t="shared" si="129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6"/>
        <v>110.2</v>
      </c>
      <c r="Q1648" s="6" t="str">
        <f t="shared" si="127"/>
        <v>music</v>
      </c>
      <c r="R1648" s="6" t="str">
        <f t="shared" si="128"/>
        <v>pop</v>
      </c>
      <c r="S1648" s="14">
        <f t="shared" si="130"/>
        <v>41865.757638888892</v>
      </c>
      <c r="T1648" s="14">
        <f t="shared" si="129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6"/>
        <v>104.71999999999998</v>
      </c>
      <c r="Q1649" s="6" t="str">
        <f t="shared" si="127"/>
        <v>music</v>
      </c>
      <c r="R1649" s="6" t="str">
        <f t="shared" si="128"/>
        <v>pop</v>
      </c>
      <c r="S1649" s="14">
        <f t="shared" si="130"/>
        <v>41069.409456018519</v>
      </c>
      <c r="T1649" s="14">
        <f t="shared" si="129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6"/>
        <v>125.26086956521738</v>
      </c>
      <c r="Q1650" s="6" t="str">
        <f t="shared" si="127"/>
        <v>music</v>
      </c>
      <c r="R1650" s="6" t="str">
        <f t="shared" si="128"/>
        <v>pop</v>
      </c>
      <c r="S1650" s="14">
        <f t="shared" si="130"/>
        <v>40622.662986111114</v>
      </c>
      <c r="T1650" s="14">
        <f t="shared" si="129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6"/>
        <v>100.58763157894737</v>
      </c>
      <c r="Q1651" s="6" t="str">
        <f t="shared" si="127"/>
        <v>music</v>
      </c>
      <c r="R1651" s="6" t="str">
        <f t="shared" si="128"/>
        <v>pop</v>
      </c>
      <c r="S1651" s="14">
        <f t="shared" si="130"/>
        <v>41782.684664351851</v>
      </c>
      <c r="T1651" s="14">
        <f t="shared" si="129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6"/>
        <v>141.55000000000001</v>
      </c>
      <c r="Q1652" s="6" t="str">
        <f t="shared" si="127"/>
        <v>music</v>
      </c>
      <c r="R1652" s="6" t="str">
        <f t="shared" si="128"/>
        <v>pop</v>
      </c>
      <c r="S1652" s="14">
        <f t="shared" si="130"/>
        <v>41556.435613425929</v>
      </c>
      <c r="T1652" s="14">
        <f t="shared" si="129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6"/>
        <v>100.75</v>
      </c>
      <c r="Q1653" s="6" t="str">
        <f t="shared" si="127"/>
        <v>music</v>
      </c>
      <c r="R1653" s="6" t="str">
        <f t="shared" si="128"/>
        <v>pop</v>
      </c>
      <c r="S1653" s="14">
        <f t="shared" si="130"/>
        <v>40659.290972222225</v>
      </c>
      <c r="T1653" s="14">
        <f t="shared" si="129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6"/>
        <v>100.66666666666666</v>
      </c>
      <c r="Q1654" s="6" t="str">
        <f t="shared" si="127"/>
        <v>music</v>
      </c>
      <c r="R1654" s="6" t="str">
        <f t="shared" si="128"/>
        <v>pop</v>
      </c>
      <c r="S1654" s="14">
        <f t="shared" si="130"/>
        <v>41602.534641203703</v>
      </c>
      <c r="T1654" s="14">
        <f t="shared" si="129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6"/>
        <v>174.2304</v>
      </c>
      <c r="Q1655" s="6" t="str">
        <f t="shared" si="127"/>
        <v>music</v>
      </c>
      <c r="R1655" s="6" t="str">
        <f t="shared" si="128"/>
        <v>pop</v>
      </c>
      <c r="S1655" s="14">
        <f t="shared" si="130"/>
        <v>40657.834444444445</v>
      </c>
      <c r="T1655" s="14">
        <f t="shared" si="129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6"/>
        <v>119.90909090909089</v>
      </c>
      <c r="Q1656" s="6" t="str">
        <f t="shared" si="127"/>
        <v>music</v>
      </c>
      <c r="R1656" s="6" t="str">
        <f t="shared" si="128"/>
        <v>pop</v>
      </c>
      <c r="S1656" s="14">
        <f t="shared" si="130"/>
        <v>41017.890740740739</v>
      </c>
      <c r="T1656" s="14">
        <f t="shared" si="129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6"/>
        <v>142.86666666666667</v>
      </c>
      <c r="Q1657" s="6" t="str">
        <f t="shared" si="127"/>
        <v>music</v>
      </c>
      <c r="R1657" s="6" t="str">
        <f t="shared" si="128"/>
        <v>pop</v>
      </c>
      <c r="S1657" s="14">
        <f t="shared" si="130"/>
        <v>41004.750231481477</v>
      </c>
      <c r="T1657" s="14">
        <f t="shared" si="129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6"/>
        <v>100.33493333333334</v>
      </c>
      <c r="Q1658" s="6" t="str">
        <f t="shared" si="127"/>
        <v>music</v>
      </c>
      <c r="R1658" s="6" t="str">
        <f t="shared" si="128"/>
        <v>pop</v>
      </c>
      <c r="S1658" s="14">
        <f t="shared" si="130"/>
        <v>41256.928842592592</v>
      </c>
      <c r="T1658" s="14">
        <f t="shared" si="129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6"/>
        <v>104.93380000000001</v>
      </c>
      <c r="Q1659" s="6" t="str">
        <f t="shared" si="127"/>
        <v>music</v>
      </c>
      <c r="R1659" s="6" t="str">
        <f t="shared" si="128"/>
        <v>pop</v>
      </c>
      <c r="S1659" s="14">
        <f t="shared" si="130"/>
        <v>41053.782037037039</v>
      </c>
      <c r="T1659" s="14">
        <f t="shared" si="129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6"/>
        <v>132.23333333333335</v>
      </c>
      <c r="Q1660" s="6" t="str">
        <f t="shared" si="127"/>
        <v>music</v>
      </c>
      <c r="R1660" s="6" t="str">
        <f t="shared" si="128"/>
        <v>pop</v>
      </c>
      <c r="S1660" s="14">
        <f t="shared" si="130"/>
        <v>41261.597222222219</v>
      </c>
      <c r="T1660" s="14">
        <f t="shared" si="129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6"/>
        <v>112.79999999999998</v>
      </c>
      <c r="Q1661" s="6" t="str">
        <f t="shared" si="127"/>
        <v>music</v>
      </c>
      <c r="R1661" s="6" t="str">
        <f t="shared" si="128"/>
        <v>pop</v>
      </c>
      <c r="S1661" s="14">
        <f t="shared" si="130"/>
        <v>41625.5</v>
      </c>
      <c r="T1661" s="14">
        <f t="shared" si="129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6"/>
        <v>1253.75</v>
      </c>
      <c r="Q1662" s="6" t="str">
        <f t="shared" si="127"/>
        <v>music</v>
      </c>
      <c r="R1662" s="6" t="str">
        <f t="shared" si="128"/>
        <v>pop</v>
      </c>
      <c r="S1662" s="14">
        <f t="shared" si="130"/>
        <v>42490.915972222225</v>
      </c>
      <c r="T1662" s="14">
        <f t="shared" si="129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6"/>
        <v>102.50632911392405</v>
      </c>
      <c r="Q1663" s="6" t="str">
        <f t="shared" si="127"/>
        <v>music</v>
      </c>
      <c r="R1663" s="6" t="str">
        <f t="shared" si="128"/>
        <v>pop</v>
      </c>
      <c r="S1663" s="14">
        <f t="shared" si="130"/>
        <v>42386.875</v>
      </c>
      <c r="T1663" s="14">
        <f t="shared" si="129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6"/>
        <v>102.6375</v>
      </c>
      <c r="Q1664" s="6" t="str">
        <f t="shared" si="127"/>
        <v>music</v>
      </c>
      <c r="R1664" s="6" t="str">
        <f t="shared" si="128"/>
        <v>pop</v>
      </c>
      <c r="S1664" s="14">
        <f t="shared" si="130"/>
        <v>40908.239999999998</v>
      </c>
      <c r="T1664" s="14">
        <f t="shared" si="129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6"/>
        <v>108</v>
      </c>
      <c r="Q1665" s="6" t="str">
        <f t="shared" si="127"/>
        <v>music</v>
      </c>
      <c r="R1665" s="6" t="str">
        <f t="shared" si="128"/>
        <v>pop</v>
      </c>
      <c r="S1665" s="14">
        <f t="shared" si="130"/>
        <v>42036.02207175926</v>
      </c>
      <c r="T1665" s="14">
        <f t="shared" si="129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6"/>
        <v>122.40879999999999</v>
      </c>
      <c r="Q1666" s="6" t="str">
        <f t="shared" si="127"/>
        <v>music</v>
      </c>
      <c r="R1666" s="6" t="str">
        <f t="shared" si="128"/>
        <v>pop</v>
      </c>
      <c r="S1666" s="14">
        <f t="shared" si="130"/>
        <v>40984.165972222225</v>
      </c>
      <c r="T1666" s="14">
        <f t="shared" si="129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1">(E1667/D1667)*100</f>
        <v>119.45714285714286</v>
      </c>
      <c r="Q1667" s="6" t="str">
        <f t="shared" ref="Q1667:Q1730" si="132">LEFT(N1667,FIND("/",N1667)-1)</f>
        <v>music</v>
      </c>
      <c r="R1667" s="6" t="str">
        <f t="shared" ref="R1667:R1730" si="133">RIGHT(N1667,LEN(N1667)-FIND("/",N1667))</f>
        <v>pop</v>
      </c>
      <c r="S1667" s="14">
        <f t="shared" si="130"/>
        <v>40596.125</v>
      </c>
      <c r="T1667" s="14">
        <f t="shared" ref="T1667:T1730" si="134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1"/>
        <v>160.88</v>
      </c>
      <c r="Q1668" s="6" t="str">
        <f t="shared" si="132"/>
        <v>music</v>
      </c>
      <c r="R1668" s="6" t="str">
        <f t="shared" si="133"/>
        <v>pop</v>
      </c>
      <c r="S1668" s="14">
        <f t="shared" si="130"/>
        <v>41361.211493055554</v>
      </c>
      <c r="T1668" s="14">
        <f t="shared" si="134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1"/>
        <v>126.85294117647059</v>
      </c>
      <c r="Q1669" s="6" t="str">
        <f t="shared" si="132"/>
        <v>music</v>
      </c>
      <c r="R1669" s="6" t="str">
        <f t="shared" si="133"/>
        <v>pop</v>
      </c>
      <c r="S1669" s="14">
        <f t="shared" si="130"/>
        <v>41709.290972222225</v>
      </c>
      <c r="T1669" s="14">
        <f t="shared" si="134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1"/>
        <v>102.6375</v>
      </c>
      <c r="Q1670" s="6" t="str">
        <f t="shared" si="132"/>
        <v>music</v>
      </c>
      <c r="R1670" s="6" t="str">
        <f t="shared" si="133"/>
        <v>pop</v>
      </c>
      <c r="S1670" s="14">
        <f t="shared" si="130"/>
        <v>40875.191423611112</v>
      </c>
      <c r="T1670" s="14">
        <f t="shared" si="134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1"/>
        <v>139.75</v>
      </c>
      <c r="Q1671" s="6" t="str">
        <f t="shared" si="132"/>
        <v>music</v>
      </c>
      <c r="R1671" s="6" t="str">
        <f t="shared" si="133"/>
        <v>pop</v>
      </c>
      <c r="S1671" s="14">
        <f t="shared" si="130"/>
        <v>42521.885138888887</v>
      </c>
      <c r="T1671" s="14">
        <f t="shared" si="134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1"/>
        <v>102.60000000000001</v>
      </c>
      <c r="Q1672" s="6" t="str">
        <f t="shared" si="132"/>
        <v>music</v>
      </c>
      <c r="R1672" s="6" t="str">
        <f t="shared" si="133"/>
        <v>pop</v>
      </c>
      <c r="S1672" s="14">
        <f t="shared" si="130"/>
        <v>40364.166666666664</v>
      </c>
      <c r="T1672" s="14">
        <f t="shared" si="134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1"/>
        <v>100.67349999999999</v>
      </c>
      <c r="Q1673" s="6" t="str">
        <f t="shared" si="132"/>
        <v>music</v>
      </c>
      <c r="R1673" s="6" t="str">
        <f t="shared" si="133"/>
        <v>pop</v>
      </c>
      <c r="S1673" s="14">
        <f t="shared" si="130"/>
        <v>42583.54414351852</v>
      </c>
      <c r="T1673" s="14">
        <f t="shared" si="134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1"/>
        <v>112.94117647058823</v>
      </c>
      <c r="Q1674" s="6" t="str">
        <f t="shared" si="132"/>
        <v>music</v>
      </c>
      <c r="R1674" s="6" t="str">
        <f t="shared" si="133"/>
        <v>pop</v>
      </c>
      <c r="S1674" s="14">
        <f t="shared" si="130"/>
        <v>41064.656597222223</v>
      </c>
      <c r="T1674" s="14">
        <f t="shared" si="134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1"/>
        <v>128.09523809523807</v>
      </c>
      <c r="Q1675" s="6" t="str">
        <f t="shared" si="132"/>
        <v>music</v>
      </c>
      <c r="R1675" s="6" t="str">
        <f t="shared" si="133"/>
        <v>pop</v>
      </c>
      <c r="S1675" s="14">
        <f t="shared" si="130"/>
        <v>42069.878379629634</v>
      </c>
      <c r="T1675" s="14">
        <f t="shared" si="134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1"/>
        <v>201.7</v>
      </c>
      <c r="Q1676" s="6" t="str">
        <f t="shared" si="132"/>
        <v>music</v>
      </c>
      <c r="R1676" s="6" t="str">
        <f t="shared" si="133"/>
        <v>pop</v>
      </c>
      <c r="S1676" s="14">
        <f t="shared" si="130"/>
        <v>42600.290972222225</v>
      </c>
      <c r="T1676" s="14">
        <f t="shared" si="134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1"/>
        <v>137.416</v>
      </c>
      <c r="Q1677" s="6" t="str">
        <f t="shared" si="132"/>
        <v>music</v>
      </c>
      <c r="R1677" s="6" t="str">
        <f t="shared" si="133"/>
        <v>pop</v>
      </c>
      <c r="S1677" s="14">
        <f t="shared" si="130"/>
        <v>40832.918749999997</v>
      </c>
      <c r="T1677" s="14">
        <f t="shared" si="134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1"/>
        <v>115.33333333333333</v>
      </c>
      <c r="Q1678" s="6" t="str">
        <f t="shared" si="132"/>
        <v>music</v>
      </c>
      <c r="R1678" s="6" t="str">
        <f t="shared" si="133"/>
        <v>pop</v>
      </c>
      <c r="S1678" s="14">
        <f t="shared" si="130"/>
        <v>41020.165972222225</v>
      </c>
      <c r="T1678" s="14">
        <f t="shared" si="134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1"/>
        <v>111.66666666666667</v>
      </c>
      <c r="Q1679" s="6" t="str">
        <f t="shared" si="132"/>
        <v>music</v>
      </c>
      <c r="R1679" s="6" t="str">
        <f t="shared" si="133"/>
        <v>pop</v>
      </c>
      <c r="S1679" s="14">
        <f t="shared" si="130"/>
        <v>42476.249305555553</v>
      </c>
      <c r="T1679" s="14">
        <f t="shared" si="134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1"/>
        <v>118.39999999999999</v>
      </c>
      <c r="Q1680" s="6" t="str">
        <f t="shared" si="132"/>
        <v>music</v>
      </c>
      <c r="R1680" s="6" t="str">
        <f t="shared" si="133"/>
        <v>pop</v>
      </c>
      <c r="S1680" s="14">
        <f t="shared" si="130"/>
        <v>41676.854988425926</v>
      </c>
      <c r="T1680" s="14">
        <f t="shared" si="134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1"/>
        <v>175</v>
      </c>
      <c r="Q1681" s="6" t="str">
        <f t="shared" si="132"/>
        <v>music</v>
      </c>
      <c r="R1681" s="6" t="str">
        <f t="shared" si="133"/>
        <v>pop</v>
      </c>
      <c r="S1681" s="14">
        <f t="shared" si="130"/>
        <v>40746.068807870368</v>
      </c>
      <c r="T1681" s="14">
        <f t="shared" si="134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1"/>
        <v>117.5</v>
      </c>
      <c r="Q1682" s="6" t="str">
        <f t="shared" si="132"/>
        <v>music</v>
      </c>
      <c r="R1682" s="6" t="str">
        <f t="shared" si="133"/>
        <v>pop</v>
      </c>
      <c r="S1682" s="14">
        <f t="shared" si="130"/>
        <v>41832.757719907408</v>
      </c>
      <c r="T1682" s="14">
        <f t="shared" si="134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1"/>
        <v>101.42212307692309</v>
      </c>
      <c r="Q1683" s="6" t="str">
        <f t="shared" si="132"/>
        <v>music</v>
      </c>
      <c r="R1683" s="6" t="str">
        <f t="shared" si="133"/>
        <v>faith</v>
      </c>
      <c r="S1683" s="14">
        <f t="shared" si="130"/>
        <v>42823.083333333328</v>
      </c>
      <c r="T1683" s="14">
        <f t="shared" si="134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1"/>
        <v>0</v>
      </c>
      <c r="Q1684" s="6" t="str">
        <f t="shared" si="132"/>
        <v>music</v>
      </c>
      <c r="R1684" s="6" t="str">
        <f t="shared" si="133"/>
        <v>faith</v>
      </c>
      <c r="S1684" s="14">
        <f t="shared" si="130"/>
        <v>42839.171990740739</v>
      </c>
      <c r="T1684" s="14">
        <f t="shared" si="134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1"/>
        <v>21.714285714285715</v>
      </c>
      <c r="Q1685" s="6" t="str">
        <f t="shared" si="132"/>
        <v>music</v>
      </c>
      <c r="R1685" s="6" t="str">
        <f t="shared" si="133"/>
        <v>faith</v>
      </c>
      <c r="S1685" s="14">
        <f t="shared" si="130"/>
        <v>42832.781689814816</v>
      </c>
      <c r="T1685" s="14">
        <f t="shared" si="134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1"/>
        <v>109.125</v>
      </c>
      <c r="Q1686" s="6" t="str">
        <f t="shared" si="132"/>
        <v>music</v>
      </c>
      <c r="R1686" s="6" t="str">
        <f t="shared" si="133"/>
        <v>faith</v>
      </c>
      <c r="S1686" s="14">
        <f t="shared" si="130"/>
        <v>42811.773622685185</v>
      </c>
      <c r="T1686" s="14">
        <f t="shared" si="134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1"/>
        <v>102.85714285714285</v>
      </c>
      <c r="Q1687" s="6" t="str">
        <f t="shared" si="132"/>
        <v>music</v>
      </c>
      <c r="R1687" s="6" t="str">
        <f t="shared" si="133"/>
        <v>faith</v>
      </c>
      <c r="S1687" s="14">
        <f t="shared" si="130"/>
        <v>42818.208599537036</v>
      </c>
      <c r="T1687" s="14">
        <f t="shared" si="134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1"/>
        <v>0.36</v>
      </c>
      <c r="Q1688" s="6" t="str">
        <f t="shared" si="132"/>
        <v>music</v>
      </c>
      <c r="R1688" s="6" t="str">
        <f t="shared" si="133"/>
        <v>faith</v>
      </c>
      <c r="S1688" s="14">
        <f t="shared" si="130"/>
        <v>42852.802303240736</v>
      </c>
      <c r="T1688" s="14">
        <f t="shared" si="134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1"/>
        <v>31.25</v>
      </c>
      <c r="Q1689" s="6" t="str">
        <f t="shared" si="132"/>
        <v>music</v>
      </c>
      <c r="R1689" s="6" t="str">
        <f t="shared" si="133"/>
        <v>faith</v>
      </c>
      <c r="S1689" s="14">
        <f t="shared" si="130"/>
        <v>42835.84375</v>
      </c>
      <c r="T1689" s="14">
        <f t="shared" si="134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1"/>
        <v>44.3</v>
      </c>
      <c r="Q1690" s="6" t="str">
        <f t="shared" si="132"/>
        <v>music</v>
      </c>
      <c r="R1690" s="6" t="str">
        <f t="shared" si="133"/>
        <v>faith</v>
      </c>
      <c r="S1690" s="14">
        <f t="shared" si="130"/>
        <v>42834.492986111116</v>
      </c>
      <c r="T1690" s="14">
        <f t="shared" si="134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1"/>
        <v>100</v>
      </c>
      <c r="Q1691" s="6" t="str">
        <f t="shared" si="132"/>
        <v>music</v>
      </c>
      <c r="R1691" s="6" t="str">
        <f t="shared" si="133"/>
        <v>faith</v>
      </c>
      <c r="S1691" s="14">
        <f t="shared" si="130"/>
        <v>42810.900810185187</v>
      </c>
      <c r="T1691" s="14">
        <f t="shared" si="134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1"/>
        <v>25.4</v>
      </c>
      <c r="Q1692" s="6" t="str">
        <f t="shared" si="132"/>
        <v>music</v>
      </c>
      <c r="R1692" s="6" t="str">
        <f t="shared" si="133"/>
        <v>faith</v>
      </c>
      <c r="S1692" s="14">
        <f t="shared" si="130"/>
        <v>42831.389374999999</v>
      </c>
      <c r="T1692" s="14">
        <f t="shared" si="134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1"/>
        <v>33.473333333333329</v>
      </c>
      <c r="Q1693" s="6" t="str">
        <f t="shared" si="132"/>
        <v>music</v>
      </c>
      <c r="R1693" s="6" t="str">
        <f t="shared" si="133"/>
        <v>faith</v>
      </c>
      <c r="S1693" s="14">
        <f t="shared" si="130"/>
        <v>42828.041666666672</v>
      </c>
      <c r="T1693" s="14">
        <f t="shared" si="134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1"/>
        <v>47.8</v>
      </c>
      <c r="Q1694" s="6" t="str">
        <f t="shared" si="132"/>
        <v>music</v>
      </c>
      <c r="R1694" s="6" t="str">
        <f t="shared" si="133"/>
        <v>faith</v>
      </c>
      <c r="S1694" s="14">
        <f t="shared" si="130"/>
        <v>42820.999305555553</v>
      </c>
      <c r="T1694" s="14">
        <f t="shared" si="134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1"/>
        <v>9.3333333333333339</v>
      </c>
      <c r="Q1695" s="6" t="str">
        <f t="shared" si="132"/>
        <v>music</v>
      </c>
      <c r="R1695" s="6" t="str">
        <f t="shared" si="133"/>
        <v>faith</v>
      </c>
      <c r="S1695" s="14">
        <f t="shared" si="130"/>
        <v>42834.833333333328</v>
      </c>
      <c r="T1695" s="14">
        <f t="shared" si="134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1"/>
        <v>0.05</v>
      </c>
      <c r="Q1696" s="6" t="str">
        <f t="shared" si="132"/>
        <v>music</v>
      </c>
      <c r="R1696" s="6" t="str">
        <f t="shared" si="133"/>
        <v>faith</v>
      </c>
      <c r="S1696" s="14">
        <f t="shared" si="130"/>
        <v>42821.191666666666</v>
      </c>
      <c r="T1696" s="14">
        <f t="shared" si="134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1"/>
        <v>11.708333333333334</v>
      </c>
      <c r="Q1697" s="6" t="str">
        <f t="shared" si="132"/>
        <v>music</v>
      </c>
      <c r="R1697" s="6" t="str">
        <f t="shared" si="133"/>
        <v>faith</v>
      </c>
      <c r="S1697" s="14">
        <f t="shared" si="130"/>
        <v>42835.041666666672</v>
      </c>
      <c r="T1697" s="14">
        <f t="shared" si="134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1"/>
        <v>0</v>
      </c>
      <c r="Q1698" s="6" t="str">
        <f t="shared" si="132"/>
        <v>music</v>
      </c>
      <c r="R1698" s="6" t="str">
        <f t="shared" si="133"/>
        <v>faith</v>
      </c>
      <c r="S1698" s="14">
        <f t="shared" si="130"/>
        <v>42826.027905092589</v>
      </c>
      <c r="T1698" s="14">
        <f t="shared" si="134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1"/>
        <v>20.208000000000002</v>
      </c>
      <c r="Q1699" s="6" t="str">
        <f t="shared" si="132"/>
        <v>music</v>
      </c>
      <c r="R1699" s="6" t="str">
        <f t="shared" si="133"/>
        <v>faith</v>
      </c>
      <c r="S1699" s="14">
        <f t="shared" ref="S1699:S1762" si="135">(((I1699/60)/60)/24)+DATE(1970,1,1)</f>
        <v>42834.991296296299</v>
      </c>
      <c r="T1699" s="14">
        <f t="shared" si="134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1"/>
        <v>0</v>
      </c>
      <c r="Q1700" s="6" t="str">
        <f t="shared" si="132"/>
        <v>music</v>
      </c>
      <c r="R1700" s="6" t="str">
        <f t="shared" si="133"/>
        <v>faith</v>
      </c>
      <c r="S1700" s="14">
        <f t="shared" si="135"/>
        <v>42820.147916666669</v>
      </c>
      <c r="T1700" s="14">
        <f t="shared" si="134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1"/>
        <v>4.2311459353574925</v>
      </c>
      <c r="Q1701" s="6" t="str">
        <f t="shared" si="132"/>
        <v>music</v>
      </c>
      <c r="R1701" s="6" t="str">
        <f t="shared" si="133"/>
        <v>faith</v>
      </c>
      <c r="S1701" s="14">
        <f t="shared" si="135"/>
        <v>42836.863946759258</v>
      </c>
      <c r="T1701" s="14">
        <f t="shared" si="134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1"/>
        <v>26.06</v>
      </c>
      <c r="Q1702" s="6" t="str">
        <f t="shared" si="132"/>
        <v>music</v>
      </c>
      <c r="R1702" s="6" t="str">
        <f t="shared" si="133"/>
        <v>faith</v>
      </c>
      <c r="S1702" s="14">
        <f t="shared" si="135"/>
        <v>42826.166666666672</v>
      </c>
      <c r="T1702" s="14">
        <f t="shared" si="134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1"/>
        <v>0.19801980198019803</v>
      </c>
      <c r="Q1703" s="6" t="str">
        <f t="shared" si="132"/>
        <v>music</v>
      </c>
      <c r="R1703" s="6" t="str">
        <f t="shared" si="133"/>
        <v>faith</v>
      </c>
      <c r="S1703" s="14">
        <f t="shared" si="135"/>
        <v>42019.664409722223</v>
      </c>
      <c r="T1703" s="14">
        <f t="shared" si="134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1"/>
        <v>6.0606060606060606E-3</v>
      </c>
      <c r="Q1704" s="6" t="str">
        <f t="shared" si="132"/>
        <v>music</v>
      </c>
      <c r="R1704" s="6" t="str">
        <f t="shared" si="133"/>
        <v>faith</v>
      </c>
      <c r="S1704" s="14">
        <f t="shared" si="135"/>
        <v>42093.828125</v>
      </c>
      <c r="T1704" s="14">
        <f t="shared" si="134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1"/>
        <v>1.02</v>
      </c>
      <c r="Q1705" s="6" t="str">
        <f t="shared" si="132"/>
        <v>music</v>
      </c>
      <c r="R1705" s="6" t="str">
        <f t="shared" si="133"/>
        <v>faith</v>
      </c>
      <c r="S1705" s="14">
        <f t="shared" si="135"/>
        <v>42247.281678240746</v>
      </c>
      <c r="T1705" s="14">
        <f t="shared" si="134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1"/>
        <v>65.100000000000009</v>
      </c>
      <c r="Q1706" s="6" t="str">
        <f t="shared" si="132"/>
        <v>music</v>
      </c>
      <c r="R1706" s="6" t="str">
        <f t="shared" si="133"/>
        <v>faith</v>
      </c>
      <c r="S1706" s="14">
        <f t="shared" si="135"/>
        <v>42051.139733796299</v>
      </c>
      <c r="T1706" s="14">
        <f t="shared" si="134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1"/>
        <v>0</v>
      </c>
      <c r="Q1707" s="6" t="str">
        <f t="shared" si="132"/>
        <v>music</v>
      </c>
      <c r="R1707" s="6" t="str">
        <f t="shared" si="133"/>
        <v>faith</v>
      </c>
      <c r="S1707" s="14">
        <f t="shared" si="135"/>
        <v>42256.666666666672</v>
      </c>
      <c r="T1707" s="14">
        <f t="shared" si="134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1"/>
        <v>0</v>
      </c>
      <c r="Q1708" s="6" t="str">
        <f t="shared" si="132"/>
        <v>music</v>
      </c>
      <c r="R1708" s="6" t="str">
        <f t="shared" si="133"/>
        <v>faith</v>
      </c>
      <c r="S1708" s="14">
        <f t="shared" si="135"/>
        <v>42239.306388888886</v>
      </c>
      <c r="T1708" s="14">
        <f t="shared" si="134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1"/>
        <v>9.74</v>
      </c>
      <c r="Q1709" s="6" t="str">
        <f t="shared" si="132"/>
        <v>music</v>
      </c>
      <c r="R1709" s="6" t="str">
        <f t="shared" si="133"/>
        <v>faith</v>
      </c>
      <c r="S1709" s="14">
        <f t="shared" si="135"/>
        <v>42457.679340277777</v>
      </c>
      <c r="T1709" s="14">
        <f t="shared" si="134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1"/>
        <v>0</v>
      </c>
      <c r="Q1710" s="6" t="str">
        <f t="shared" si="132"/>
        <v>music</v>
      </c>
      <c r="R1710" s="6" t="str">
        <f t="shared" si="133"/>
        <v>faith</v>
      </c>
      <c r="S1710" s="14">
        <f t="shared" si="135"/>
        <v>42491.866967592592</v>
      </c>
      <c r="T1710" s="14">
        <f t="shared" si="134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1"/>
        <v>4.8571428571428568</v>
      </c>
      <c r="Q1711" s="6" t="str">
        <f t="shared" si="132"/>
        <v>music</v>
      </c>
      <c r="R1711" s="6" t="str">
        <f t="shared" si="133"/>
        <v>faith</v>
      </c>
      <c r="S1711" s="14">
        <f t="shared" si="135"/>
        <v>41882.818749999999</v>
      </c>
      <c r="T1711" s="14">
        <f t="shared" si="134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1"/>
        <v>0.67999999999999994</v>
      </c>
      <c r="Q1712" s="6" t="str">
        <f t="shared" si="132"/>
        <v>music</v>
      </c>
      <c r="R1712" s="6" t="str">
        <f t="shared" si="133"/>
        <v>faith</v>
      </c>
      <c r="S1712" s="14">
        <f t="shared" si="135"/>
        <v>42387.541666666672</v>
      </c>
      <c r="T1712" s="14">
        <f t="shared" si="134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1"/>
        <v>10.5</v>
      </c>
      <c r="Q1713" s="6" t="str">
        <f t="shared" si="132"/>
        <v>music</v>
      </c>
      <c r="R1713" s="6" t="str">
        <f t="shared" si="133"/>
        <v>faith</v>
      </c>
      <c r="S1713" s="14">
        <f t="shared" si="135"/>
        <v>41883.646226851852</v>
      </c>
      <c r="T1713" s="14">
        <f t="shared" si="134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1"/>
        <v>0</v>
      </c>
      <c r="Q1714" s="6" t="str">
        <f t="shared" si="132"/>
        <v>music</v>
      </c>
      <c r="R1714" s="6" t="str">
        <f t="shared" si="133"/>
        <v>faith</v>
      </c>
      <c r="S1714" s="14">
        <f t="shared" si="135"/>
        <v>42185.913807870369</v>
      </c>
      <c r="T1714" s="14">
        <f t="shared" si="134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1"/>
        <v>1.6666666666666667</v>
      </c>
      <c r="Q1715" s="6" t="str">
        <f t="shared" si="132"/>
        <v>music</v>
      </c>
      <c r="R1715" s="6" t="str">
        <f t="shared" si="133"/>
        <v>faith</v>
      </c>
      <c r="S1715" s="14">
        <f t="shared" si="135"/>
        <v>41917.801064814819</v>
      </c>
      <c r="T1715" s="14">
        <f t="shared" si="134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1"/>
        <v>7.8680000000000003</v>
      </c>
      <c r="Q1716" s="6" t="str">
        <f t="shared" si="132"/>
        <v>music</v>
      </c>
      <c r="R1716" s="6" t="str">
        <f t="shared" si="133"/>
        <v>faith</v>
      </c>
      <c r="S1716" s="14">
        <f t="shared" si="135"/>
        <v>42125.918530092589</v>
      </c>
      <c r="T1716" s="14">
        <f t="shared" si="134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1"/>
        <v>0.22</v>
      </c>
      <c r="Q1717" s="6" t="str">
        <f t="shared" si="132"/>
        <v>music</v>
      </c>
      <c r="R1717" s="6" t="str">
        <f t="shared" si="133"/>
        <v>faith</v>
      </c>
      <c r="S1717" s="14">
        <f t="shared" si="135"/>
        <v>42094.140277777777</v>
      </c>
      <c r="T1717" s="14">
        <f t="shared" si="134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1"/>
        <v>7.5</v>
      </c>
      <c r="Q1718" s="6" t="str">
        <f t="shared" si="132"/>
        <v>music</v>
      </c>
      <c r="R1718" s="6" t="str">
        <f t="shared" si="133"/>
        <v>faith</v>
      </c>
      <c r="S1718" s="14">
        <f t="shared" si="135"/>
        <v>42713.619201388887</v>
      </c>
      <c r="T1718" s="14">
        <f t="shared" si="134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1"/>
        <v>42.725880551301685</v>
      </c>
      <c r="Q1719" s="6" t="str">
        <f t="shared" si="132"/>
        <v>music</v>
      </c>
      <c r="R1719" s="6" t="str">
        <f t="shared" si="133"/>
        <v>faith</v>
      </c>
      <c r="S1719" s="14">
        <f t="shared" si="135"/>
        <v>42481.166666666672</v>
      </c>
      <c r="T1719" s="14">
        <f t="shared" si="134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1"/>
        <v>0.2142857142857143</v>
      </c>
      <c r="Q1720" s="6" t="str">
        <f t="shared" si="132"/>
        <v>music</v>
      </c>
      <c r="R1720" s="6" t="str">
        <f t="shared" si="133"/>
        <v>faith</v>
      </c>
      <c r="S1720" s="14">
        <f t="shared" si="135"/>
        <v>42504.207638888889</v>
      </c>
      <c r="T1720" s="14">
        <f t="shared" si="134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1"/>
        <v>0.87500000000000011</v>
      </c>
      <c r="Q1721" s="6" t="str">
        <f t="shared" si="132"/>
        <v>music</v>
      </c>
      <c r="R1721" s="6" t="str">
        <f t="shared" si="133"/>
        <v>faith</v>
      </c>
      <c r="S1721" s="14">
        <f t="shared" si="135"/>
        <v>41899.534618055557</v>
      </c>
      <c r="T1721" s="14">
        <f t="shared" si="134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1"/>
        <v>5.625</v>
      </c>
      <c r="Q1722" s="6" t="str">
        <f t="shared" si="132"/>
        <v>music</v>
      </c>
      <c r="R1722" s="6" t="str">
        <f t="shared" si="133"/>
        <v>faith</v>
      </c>
      <c r="S1722" s="14">
        <f t="shared" si="135"/>
        <v>41952.824895833335</v>
      </c>
      <c r="T1722" s="14">
        <f t="shared" si="134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1"/>
        <v>0</v>
      </c>
      <c r="Q1723" s="6" t="str">
        <f t="shared" si="132"/>
        <v>music</v>
      </c>
      <c r="R1723" s="6" t="str">
        <f t="shared" si="133"/>
        <v>faith</v>
      </c>
      <c r="S1723" s="14">
        <f t="shared" si="135"/>
        <v>42349.461377314816</v>
      </c>
      <c r="T1723" s="14">
        <f t="shared" si="134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1"/>
        <v>3.4722222222222224E-2</v>
      </c>
      <c r="Q1724" s="6" t="str">
        <f t="shared" si="132"/>
        <v>music</v>
      </c>
      <c r="R1724" s="6" t="str">
        <f t="shared" si="133"/>
        <v>faith</v>
      </c>
      <c r="S1724" s="14">
        <f t="shared" si="135"/>
        <v>42463.006944444445</v>
      </c>
      <c r="T1724" s="14">
        <f t="shared" si="134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1"/>
        <v>6.5</v>
      </c>
      <c r="Q1725" s="6" t="str">
        <f t="shared" si="132"/>
        <v>music</v>
      </c>
      <c r="R1725" s="6" t="str">
        <f t="shared" si="133"/>
        <v>faith</v>
      </c>
      <c r="S1725" s="14">
        <f t="shared" si="135"/>
        <v>42186.25</v>
      </c>
      <c r="T1725" s="14">
        <f t="shared" si="134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1"/>
        <v>0.58333333333333337</v>
      </c>
      <c r="Q1726" s="6" t="str">
        <f t="shared" si="132"/>
        <v>music</v>
      </c>
      <c r="R1726" s="6" t="str">
        <f t="shared" si="133"/>
        <v>faith</v>
      </c>
      <c r="S1726" s="14">
        <f t="shared" si="135"/>
        <v>41942.932430555556</v>
      </c>
      <c r="T1726" s="14">
        <f t="shared" si="134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1"/>
        <v>10.181818181818182</v>
      </c>
      <c r="Q1727" s="6" t="str">
        <f t="shared" si="132"/>
        <v>music</v>
      </c>
      <c r="R1727" s="6" t="str">
        <f t="shared" si="133"/>
        <v>faith</v>
      </c>
      <c r="S1727" s="14">
        <f t="shared" si="135"/>
        <v>41875.968159722222</v>
      </c>
      <c r="T1727" s="14">
        <f t="shared" si="134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1"/>
        <v>33.784615384615385</v>
      </c>
      <c r="Q1728" s="6" t="str">
        <f t="shared" si="132"/>
        <v>music</v>
      </c>
      <c r="R1728" s="6" t="str">
        <f t="shared" si="133"/>
        <v>faith</v>
      </c>
      <c r="S1728" s="14">
        <f t="shared" si="135"/>
        <v>41817.919722222221</v>
      </c>
      <c r="T1728" s="14">
        <f t="shared" si="134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1"/>
        <v>3.3333333333333333E-2</v>
      </c>
      <c r="Q1729" s="6" t="str">
        <f t="shared" si="132"/>
        <v>music</v>
      </c>
      <c r="R1729" s="6" t="str">
        <f t="shared" si="133"/>
        <v>faith</v>
      </c>
      <c r="S1729" s="14">
        <f t="shared" si="135"/>
        <v>42099.458333333328</v>
      </c>
      <c r="T1729" s="14">
        <f t="shared" si="134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1"/>
        <v>68.400000000000006</v>
      </c>
      <c r="Q1730" s="6" t="str">
        <f t="shared" si="132"/>
        <v>music</v>
      </c>
      <c r="R1730" s="6" t="str">
        <f t="shared" si="133"/>
        <v>faith</v>
      </c>
      <c r="S1730" s="14">
        <f t="shared" si="135"/>
        <v>42298.625856481478</v>
      </c>
      <c r="T1730" s="14">
        <f t="shared" si="134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6">(E1731/D1731)*100</f>
        <v>0</v>
      </c>
      <c r="Q1731" s="6" t="str">
        <f t="shared" ref="Q1731:Q1794" si="137">LEFT(N1731,FIND("/",N1731)-1)</f>
        <v>music</v>
      </c>
      <c r="R1731" s="6" t="str">
        <f t="shared" ref="R1731:R1794" si="138">RIGHT(N1731,LEN(N1731)-FIND("/",N1731))</f>
        <v>faith</v>
      </c>
      <c r="S1731" s="14">
        <f t="shared" si="135"/>
        <v>42531.052152777775</v>
      </c>
      <c r="T1731" s="14">
        <f t="shared" ref="T1731:T1794" si="139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6"/>
        <v>0</v>
      </c>
      <c r="Q1732" s="6" t="str">
        <f t="shared" si="137"/>
        <v>music</v>
      </c>
      <c r="R1732" s="6" t="str">
        <f t="shared" si="138"/>
        <v>faith</v>
      </c>
      <c r="S1732" s="14">
        <f t="shared" si="135"/>
        <v>42302.087766203709</v>
      </c>
      <c r="T1732" s="14">
        <f t="shared" si="139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6"/>
        <v>0</v>
      </c>
      <c r="Q1733" s="6" t="str">
        <f t="shared" si="137"/>
        <v>music</v>
      </c>
      <c r="R1733" s="6" t="str">
        <f t="shared" si="138"/>
        <v>faith</v>
      </c>
      <c r="S1733" s="14">
        <f t="shared" si="135"/>
        <v>42166.625</v>
      </c>
      <c r="T1733" s="14">
        <f t="shared" si="139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6"/>
        <v>0</v>
      </c>
      <c r="Q1734" s="6" t="str">
        <f t="shared" si="137"/>
        <v>music</v>
      </c>
      <c r="R1734" s="6" t="str">
        <f t="shared" si="138"/>
        <v>faith</v>
      </c>
      <c r="S1734" s="14">
        <f t="shared" si="135"/>
        <v>42385.208333333328</v>
      </c>
      <c r="T1734" s="14">
        <f t="shared" si="139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6"/>
        <v>0</v>
      </c>
      <c r="Q1735" s="6" t="str">
        <f t="shared" si="137"/>
        <v>music</v>
      </c>
      <c r="R1735" s="6" t="str">
        <f t="shared" si="138"/>
        <v>faith</v>
      </c>
      <c r="S1735" s="14">
        <f t="shared" si="135"/>
        <v>42626.895833333328</v>
      </c>
      <c r="T1735" s="14">
        <f t="shared" si="139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6"/>
        <v>2.2222222222222223E-2</v>
      </c>
      <c r="Q1736" s="6" t="str">
        <f t="shared" si="137"/>
        <v>music</v>
      </c>
      <c r="R1736" s="6" t="str">
        <f t="shared" si="138"/>
        <v>faith</v>
      </c>
      <c r="S1736" s="14">
        <f t="shared" si="135"/>
        <v>42132.036527777775</v>
      </c>
      <c r="T1736" s="14">
        <f t="shared" si="139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6"/>
        <v>11</v>
      </c>
      <c r="Q1737" s="6" t="str">
        <f t="shared" si="137"/>
        <v>music</v>
      </c>
      <c r="R1737" s="6" t="str">
        <f t="shared" si="138"/>
        <v>faith</v>
      </c>
      <c r="S1737" s="14">
        <f t="shared" si="135"/>
        <v>42589.814178240747</v>
      </c>
      <c r="T1737" s="14">
        <f t="shared" si="139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6"/>
        <v>0.73333333333333328</v>
      </c>
      <c r="Q1738" s="6" t="str">
        <f t="shared" si="137"/>
        <v>music</v>
      </c>
      <c r="R1738" s="6" t="str">
        <f t="shared" si="138"/>
        <v>faith</v>
      </c>
      <c r="S1738" s="14">
        <f t="shared" si="135"/>
        <v>42316.90315972222</v>
      </c>
      <c r="T1738" s="14">
        <f t="shared" si="139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6"/>
        <v>21.25</v>
      </c>
      <c r="Q1739" s="6" t="str">
        <f t="shared" si="137"/>
        <v>music</v>
      </c>
      <c r="R1739" s="6" t="str">
        <f t="shared" si="138"/>
        <v>faith</v>
      </c>
      <c r="S1739" s="14">
        <f t="shared" si="135"/>
        <v>42205.948981481488</v>
      </c>
      <c r="T1739" s="14">
        <f t="shared" si="139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6"/>
        <v>0.4</v>
      </c>
      <c r="Q1740" s="6" t="str">
        <f t="shared" si="137"/>
        <v>music</v>
      </c>
      <c r="R1740" s="6" t="str">
        <f t="shared" si="138"/>
        <v>faith</v>
      </c>
      <c r="S1740" s="14">
        <f t="shared" si="135"/>
        <v>41914.874328703707</v>
      </c>
      <c r="T1740" s="14">
        <f t="shared" si="139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6"/>
        <v>0.1</v>
      </c>
      <c r="Q1741" s="6" t="str">
        <f t="shared" si="137"/>
        <v>music</v>
      </c>
      <c r="R1741" s="6" t="str">
        <f t="shared" si="138"/>
        <v>faith</v>
      </c>
      <c r="S1741" s="14">
        <f t="shared" si="135"/>
        <v>42494.832546296297</v>
      </c>
      <c r="T1741" s="14">
        <f t="shared" si="139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6"/>
        <v>0</v>
      </c>
      <c r="Q1742" s="6" t="str">
        <f t="shared" si="137"/>
        <v>music</v>
      </c>
      <c r="R1742" s="6" t="str">
        <f t="shared" si="138"/>
        <v>faith</v>
      </c>
      <c r="S1742" s="14">
        <f t="shared" si="135"/>
        <v>42201.817384259266</v>
      </c>
      <c r="T1742" s="14">
        <f t="shared" si="139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6"/>
        <v>110.83333333333334</v>
      </c>
      <c r="Q1743" s="6" t="str">
        <f t="shared" si="137"/>
        <v>photography</v>
      </c>
      <c r="R1743" s="6" t="str">
        <f t="shared" si="138"/>
        <v>photobooks</v>
      </c>
      <c r="S1743" s="14">
        <f t="shared" si="135"/>
        <v>42165.628136574072</v>
      </c>
      <c r="T1743" s="14">
        <f t="shared" si="139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6"/>
        <v>108.74999999999999</v>
      </c>
      <c r="Q1744" s="6" t="str">
        <f t="shared" si="137"/>
        <v>photography</v>
      </c>
      <c r="R1744" s="6" t="str">
        <f t="shared" si="138"/>
        <v>photobooks</v>
      </c>
      <c r="S1744" s="14">
        <f t="shared" si="135"/>
        <v>42742.875</v>
      </c>
      <c r="T1744" s="14">
        <f t="shared" si="139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6"/>
        <v>100.41666666666667</v>
      </c>
      <c r="Q1745" s="6" t="str">
        <f t="shared" si="137"/>
        <v>photography</v>
      </c>
      <c r="R1745" s="6" t="str">
        <f t="shared" si="138"/>
        <v>photobooks</v>
      </c>
      <c r="S1745" s="14">
        <f t="shared" si="135"/>
        <v>42609.165972222225</v>
      </c>
      <c r="T1745" s="14">
        <f t="shared" si="139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6"/>
        <v>118.45454545454545</v>
      </c>
      <c r="Q1746" s="6" t="str">
        <f t="shared" si="137"/>
        <v>photography</v>
      </c>
      <c r="R1746" s="6" t="str">
        <f t="shared" si="138"/>
        <v>photobooks</v>
      </c>
      <c r="S1746" s="14">
        <f t="shared" si="135"/>
        <v>42071.563391203701</v>
      </c>
      <c r="T1746" s="14">
        <f t="shared" si="139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6"/>
        <v>114.01428571428571</v>
      </c>
      <c r="Q1747" s="6" t="str">
        <f t="shared" si="137"/>
        <v>photography</v>
      </c>
      <c r="R1747" s="6" t="str">
        <f t="shared" si="138"/>
        <v>photobooks</v>
      </c>
      <c r="S1747" s="14">
        <f t="shared" si="135"/>
        <v>42726.083333333328</v>
      </c>
      <c r="T1747" s="14">
        <f t="shared" si="139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6"/>
        <v>148.10000000000002</v>
      </c>
      <c r="Q1748" s="6" t="str">
        <f t="shared" si="137"/>
        <v>photography</v>
      </c>
      <c r="R1748" s="6" t="str">
        <f t="shared" si="138"/>
        <v>photobooks</v>
      </c>
      <c r="S1748" s="14">
        <f t="shared" si="135"/>
        <v>42698.083333333328</v>
      </c>
      <c r="T1748" s="14">
        <f t="shared" si="139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6"/>
        <v>104.95555555555556</v>
      </c>
      <c r="Q1749" s="6" t="str">
        <f t="shared" si="137"/>
        <v>photography</v>
      </c>
      <c r="R1749" s="6" t="str">
        <f t="shared" si="138"/>
        <v>photobooks</v>
      </c>
      <c r="S1749" s="14">
        <f t="shared" si="135"/>
        <v>42321.625</v>
      </c>
      <c r="T1749" s="14">
        <f t="shared" si="139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6"/>
        <v>129.94800000000001</v>
      </c>
      <c r="Q1750" s="6" t="str">
        <f t="shared" si="137"/>
        <v>photography</v>
      </c>
      <c r="R1750" s="6" t="str">
        <f t="shared" si="138"/>
        <v>photobooks</v>
      </c>
      <c r="S1750" s="14">
        <f t="shared" si="135"/>
        <v>42249.950729166667</v>
      </c>
      <c r="T1750" s="14">
        <f t="shared" si="139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6"/>
        <v>123.48756218905473</v>
      </c>
      <c r="Q1751" s="6" t="str">
        <f t="shared" si="137"/>
        <v>photography</v>
      </c>
      <c r="R1751" s="6" t="str">
        <f t="shared" si="138"/>
        <v>photobooks</v>
      </c>
      <c r="S1751" s="14">
        <f t="shared" si="135"/>
        <v>42795.791666666672</v>
      </c>
      <c r="T1751" s="14">
        <f t="shared" si="139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6"/>
        <v>201.62</v>
      </c>
      <c r="Q1752" s="6" t="str">
        <f t="shared" si="137"/>
        <v>photography</v>
      </c>
      <c r="R1752" s="6" t="str">
        <f t="shared" si="138"/>
        <v>photobooks</v>
      </c>
      <c r="S1752" s="14">
        <f t="shared" si="135"/>
        <v>42479.836851851855</v>
      </c>
      <c r="T1752" s="14">
        <f t="shared" si="139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6"/>
        <v>102.89999999999999</v>
      </c>
      <c r="Q1753" s="6" t="str">
        <f t="shared" si="137"/>
        <v>photography</v>
      </c>
      <c r="R1753" s="6" t="str">
        <f t="shared" si="138"/>
        <v>photobooks</v>
      </c>
      <c r="S1753" s="14">
        <f t="shared" si="135"/>
        <v>42082.739849537036</v>
      </c>
      <c r="T1753" s="14">
        <f t="shared" si="139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6"/>
        <v>260.16666666666663</v>
      </c>
      <c r="Q1754" s="6" t="str">
        <f t="shared" si="137"/>
        <v>photography</v>
      </c>
      <c r="R1754" s="6" t="str">
        <f t="shared" si="138"/>
        <v>photobooks</v>
      </c>
      <c r="S1754" s="14">
        <f t="shared" si="135"/>
        <v>42657.253263888888</v>
      </c>
      <c r="T1754" s="14">
        <f t="shared" si="139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6"/>
        <v>108</v>
      </c>
      <c r="Q1755" s="6" t="str">
        <f t="shared" si="137"/>
        <v>photography</v>
      </c>
      <c r="R1755" s="6" t="str">
        <f t="shared" si="138"/>
        <v>photobooks</v>
      </c>
      <c r="S1755" s="14">
        <f t="shared" si="135"/>
        <v>42450.707962962959</v>
      </c>
      <c r="T1755" s="14">
        <f t="shared" si="139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6"/>
        <v>110.52941176470587</v>
      </c>
      <c r="Q1756" s="6" t="str">
        <f t="shared" si="137"/>
        <v>photography</v>
      </c>
      <c r="R1756" s="6" t="str">
        <f t="shared" si="138"/>
        <v>photobooks</v>
      </c>
      <c r="S1756" s="14">
        <f t="shared" si="135"/>
        <v>42097.835104166668</v>
      </c>
      <c r="T1756" s="14">
        <f t="shared" si="139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6"/>
        <v>120</v>
      </c>
      <c r="Q1757" s="6" t="str">
        <f t="shared" si="137"/>
        <v>photography</v>
      </c>
      <c r="R1757" s="6" t="str">
        <f t="shared" si="138"/>
        <v>photobooks</v>
      </c>
      <c r="S1757" s="14">
        <f t="shared" si="135"/>
        <v>42282.788900462961</v>
      </c>
      <c r="T1757" s="14">
        <f t="shared" si="139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6"/>
        <v>102.82909090909091</v>
      </c>
      <c r="Q1758" s="6" t="str">
        <f t="shared" si="137"/>
        <v>photography</v>
      </c>
      <c r="R1758" s="6" t="str">
        <f t="shared" si="138"/>
        <v>photobooks</v>
      </c>
      <c r="S1758" s="14">
        <f t="shared" si="135"/>
        <v>42611.167465277773</v>
      </c>
      <c r="T1758" s="14">
        <f t="shared" si="139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6"/>
        <v>115.99999999999999</v>
      </c>
      <c r="Q1759" s="6" t="str">
        <f t="shared" si="137"/>
        <v>photography</v>
      </c>
      <c r="R1759" s="6" t="str">
        <f t="shared" si="138"/>
        <v>photobooks</v>
      </c>
      <c r="S1759" s="14">
        <f t="shared" si="135"/>
        <v>42763.811805555553</v>
      </c>
      <c r="T1759" s="14">
        <f t="shared" si="139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6"/>
        <v>114.7</v>
      </c>
      <c r="Q1760" s="6" t="str">
        <f t="shared" si="137"/>
        <v>photography</v>
      </c>
      <c r="R1760" s="6" t="str">
        <f t="shared" si="138"/>
        <v>photobooks</v>
      </c>
      <c r="S1760" s="14">
        <f t="shared" si="135"/>
        <v>42565.955925925926</v>
      </c>
      <c r="T1760" s="14">
        <f t="shared" si="139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6"/>
        <v>106.60000000000001</v>
      </c>
      <c r="Q1761" s="6" t="str">
        <f t="shared" si="137"/>
        <v>photography</v>
      </c>
      <c r="R1761" s="6" t="str">
        <f t="shared" si="138"/>
        <v>photobooks</v>
      </c>
      <c r="S1761" s="14">
        <f t="shared" si="135"/>
        <v>42088.787372685183</v>
      </c>
      <c r="T1761" s="14">
        <f t="shared" si="139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6"/>
        <v>165.44</v>
      </c>
      <c r="Q1762" s="6" t="str">
        <f t="shared" si="137"/>
        <v>photography</v>
      </c>
      <c r="R1762" s="6" t="str">
        <f t="shared" si="138"/>
        <v>photobooks</v>
      </c>
      <c r="S1762" s="14">
        <f t="shared" si="135"/>
        <v>42425.67260416667</v>
      </c>
      <c r="T1762" s="14">
        <f t="shared" si="139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6"/>
        <v>155</v>
      </c>
      <c r="Q1763" s="6" t="str">
        <f t="shared" si="137"/>
        <v>photography</v>
      </c>
      <c r="R1763" s="6" t="str">
        <f t="shared" si="138"/>
        <v>photobooks</v>
      </c>
      <c r="S1763" s="14">
        <f t="shared" ref="S1763:S1826" si="140">(((I1763/60)/60)/24)+DATE(1970,1,1)</f>
        <v>42259.567824074074</v>
      </c>
      <c r="T1763" s="14">
        <f t="shared" si="139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6"/>
        <v>885</v>
      </c>
      <c r="Q1764" s="6" t="str">
        <f t="shared" si="137"/>
        <v>photography</v>
      </c>
      <c r="R1764" s="6" t="str">
        <f t="shared" si="138"/>
        <v>photobooks</v>
      </c>
      <c r="S1764" s="14">
        <f t="shared" si="140"/>
        <v>42440.982002314813</v>
      </c>
      <c r="T1764" s="14">
        <f t="shared" si="139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6"/>
        <v>101.90833333333333</v>
      </c>
      <c r="Q1765" s="6" t="str">
        <f t="shared" si="137"/>
        <v>photography</v>
      </c>
      <c r="R1765" s="6" t="str">
        <f t="shared" si="138"/>
        <v>photobooks</v>
      </c>
      <c r="S1765" s="14">
        <f t="shared" si="140"/>
        <v>42666.868518518517</v>
      </c>
      <c r="T1765" s="14">
        <f t="shared" si="139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6"/>
        <v>19.600000000000001</v>
      </c>
      <c r="Q1766" s="6" t="str">
        <f t="shared" si="137"/>
        <v>photography</v>
      </c>
      <c r="R1766" s="6" t="str">
        <f t="shared" si="138"/>
        <v>photobooks</v>
      </c>
      <c r="S1766" s="14">
        <f t="shared" si="140"/>
        <v>41854.485868055555</v>
      </c>
      <c r="T1766" s="14">
        <f t="shared" si="139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6"/>
        <v>59.467839999999995</v>
      </c>
      <c r="Q1767" s="6" t="str">
        <f t="shared" si="137"/>
        <v>photography</v>
      </c>
      <c r="R1767" s="6" t="str">
        <f t="shared" si="138"/>
        <v>photobooks</v>
      </c>
      <c r="S1767" s="14">
        <f t="shared" si="140"/>
        <v>41864.980462962965</v>
      </c>
      <c r="T1767" s="14">
        <f t="shared" si="139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6"/>
        <v>0</v>
      </c>
      <c r="Q1768" s="6" t="str">
        <f t="shared" si="137"/>
        <v>photography</v>
      </c>
      <c r="R1768" s="6" t="str">
        <f t="shared" si="138"/>
        <v>photobooks</v>
      </c>
      <c r="S1768" s="14">
        <f t="shared" si="140"/>
        <v>41876.859814814816</v>
      </c>
      <c r="T1768" s="14">
        <f t="shared" si="139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6"/>
        <v>45.72</v>
      </c>
      <c r="Q1769" s="6" t="str">
        <f t="shared" si="137"/>
        <v>photography</v>
      </c>
      <c r="R1769" s="6" t="str">
        <f t="shared" si="138"/>
        <v>photobooks</v>
      </c>
      <c r="S1769" s="14">
        <f t="shared" si="140"/>
        <v>41854.658379629633</v>
      </c>
      <c r="T1769" s="14">
        <f t="shared" si="139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6"/>
        <v>3.74</v>
      </c>
      <c r="Q1770" s="6" t="str">
        <f t="shared" si="137"/>
        <v>photography</v>
      </c>
      <c r="R1770" s="6" t="str">
        <f t="shared" si="138"/>
        <v>photobooks</v>
      </c>
      <c r="S1770" s="14">
        <f t="shared" si="140"/>
        <v>41909.560694444444</v>
      </c>
      <c r="T1770" s="14">
        <f t="shared" si="139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6"/>
        <v>2.7025000000000001</v>
      </c>
      <c r="Q1771" s="6" t="str">
        <f t="shared" si="137"/>
        <v>photography</v>
      </c>
      <c r="R1771" s="6" t="str">
        <f t="shared" si="138"/>
        <v>photobooks</v>
      </c>
      <c r="S1771" s="14">
        <f t="shared" si="140"/>
        <v>42017.818969907406</v>
      </c>
      <c r="T1771" s="14">
        <f t="shared" si="139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6"/>
        <v>56.51428571428572</v>
      </c>
      <c r="Q1772" s="6" t="str">
        <f t="shared" si="137"/>
        <v>photography</v>
      </c>
      <c r="R1772" s="6" t="str">
        <f t="shared" si="138"/>
        <v>photobooks</v>
      </c>
      <c r="S1772" s="14">
        <f t="shared" si="140"/>
        <v>41926.780023148152</v>
      </c>
      <c r="T1772" s="14">
        <f t="shared" si="139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6"/>
        <v>21.30952380952381</v>
      </c>
      <c r="Q1773" s="6" t="str">
        <f t="shared" si="137"/>
        <v>photography</v>
      </c>
      <c r="R1773" s="6" t="str">
        <f t="shared" si="138"/>
        <v>photobooks</v>
      </c>
      <c r="S1773" s="14">
        <f t="shared" si="140"/>
        <v>41935.979629629634</v>
      </c>
      <c r="T1773" s="14">
        <f t="shared" si="139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6"/>
        <v>15.6</v>
      </c>
      <c r="Q1774" s="6" t="str">
        <f t="shared" si="137"/>
        <v>photography</v>
      </c>
      <c r="R1774" s="6" t="str">
        <f t="shared" si="138"/>
        <v>photobooks</v>
      </c>
      <c r="S1774" s="14">
        <f t="shared" si="140"/>
        <v>41826.718009259261</v>
      </c>
      <c r="T1774" s="14">
        <f t="shared" si="139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6"/>
        <v>6.2566666666666677</v>
      </c>
      <c r="Q1775" s="6" t="str">
        <f t="shared" si="137"/>
        <v>photography</v>
      </c>
      <c r="R1775" s="6" t="str">
        <f t="shared" si="138"/>
        <v>photobooks</v>
      </c>
      <c r="S1775" s="14">
        <f t="shared" si="140"/>
        <v>42023.760393518518</v>
      </c>
      <c r="T1775" s="14">
        <f t="shared" si="139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6"/>
        <v>45.92</v>
      </c>
      <c r="Q1776" s="6" t="str">
        <f t="shared" si="137"/>
        <v>photography</v>
      </c>
      <c r="R1776" s="6" t="str">
        <f t="shared" si="138"/>
        <v>photobooks</v>
      </c>
      <c r="S1776" s="14">
        <f t="shared" si="140"/>
        <v>41972.624305555553</v>
      </c>
      <c r="T1776" s="14">
        <f t="shared" si="139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6"/>
        <v>65.101538461538468</v>
      </c>
      <c r="Q1777" s="6" t="str">
        <f t="shared" si="137"/>
        <v>photography</v>
      </c>
      <c r="R1777" s="6" t="str">
        <f t="shared" si="138"/>
        <v>photobooks</v>
      </c>
      <c r="S1777" s="14">
        <f t="shared" si="140"/>
        <v>41936.976388888892</v>
      </c>
      <c r="T1777" s="14">
        <f t="shared" si="139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6"/>
        <v>6.7</v>
      </c>
      <c r="Q1778" s="6" t="str">
        <f t="shared" si="137"/>
        <v>photography</v>
      </c>
      <c r="R1778" s="6" t="str">
        <f t="shared" si="138"/>
        <v>photobooks</v>
      </c>
      <c r="S1778" s="14">
        <f t="shared" si="140"/>
        <v>41941.95684027778</v>
      </c>
      <c r="T1778" s="14">
        <f t="shared" si="139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6"/>
        <v>13.5625</v>
      </c>
      <c r="Q1779" s="6" t="str">
        <f t="shared" si="137"/>
        <v>photography</v>
      </c>
      <c r="R1779" s="6" t="str">
        <f t="shared" si="138"/>
        <v>photobooks</v>
      </c>
      <c r="S1779" s="14">
        <f t="shared" si="140"/>
        <v>42055.357094907406</v>
      </c>
      <c r="T1779" s="14">
        <f t="shared" si="139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6"/>
        <v>1.9900000000000002</v>
      </c>
      <c r="Q1780" s="6" t="str">
        <f t="shared" si="137"/>
        <v>photography</v>
      </c>
      <c r="R1780" s="6" t="str">
        <f t="shared" si="138"/>
        <v>photobooks</v>
      </c>
      <c r="S1780" s="14">
        <f t="shared" si="140"/>
        <v>42090.821701388893</v>
      </c>
      <c r="T1780" s="14">
        <f t="shared" si="139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6"/>
        <v>36.236363636363642</v>
      </c>
      <c r="Q1781" s="6" t="str">
        <f t="shared" si="137"/>
        <v>photography</v>
      </c>
      <c r="R1781" s="6" t="str">
        <f t="shared" si="138"/>
        <v>photobooks</v>
      </c>
      <c r="S1781" s="14">
        <f t="shared" si="140"/>
        <v>42615.691898148143</v>
      </c>
      <c r="T1781" s="14">
        <f t="shared" si="139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6"/>
        <v>39.743333333333339</v>
      </c>
      <c r="Q1782" s="6" t="str">
        <f t="shared" si="137"/>
        <v>photography</v>
      </c>
      <c r="R1782" s="6" t="str">
        <f t="shared" si="138"/>
        <v>photobooks</v>
      </c>
      <c r="S1782" s="14">
        <f t="shared" si="140"/>
        <v>42553.600810185191</v>
      </c>
      <c r="T1782" s="14">
        <f t="shared" si="139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6"/>
        <v>25.763636363636365</v>
      </c>
      <c r="Q1783" s="6" t="str">
        <f t="shared" si="137"/>
        <v>photography</v>
      </c>
      <c r="R1783" s="6" t="str">
        <f t="shared" si="138"/>
        <v>photobooks</v>
      </c>
      <c r="S1783" s="14">
        <f t="shared" si="140"/>
        <v>42628.617418981477</v>
      </c>
      <c r="T1783" s="14">
        <f t="shared" si="139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6"/>
        <v>15.491428571428573</v>
      </c>
      <c r="Q1784" s="6" t="str">
        <f t="shared" si="137"/>
        <v>photography</v>
      </c>
      <c r="R1784" s="6" t="str">
        <f t="shared" si="138"/>
        <v>photobooks</v>
      </c>
      <c r="S1784" s="14">
        <f t="shared" si="140"/>
        <v>42421.575104166666</v>
      </c>
      <c r="T1784" s="14">
        <f t="shared" si="139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6"/>
        <v>23.692499999999999</v>
      </c>
      <c r="Q1785" s="6" t="str">
        <f t="shared" si="137"/>
        <v>photography</v>
      </c>
      <c r="R1785" s="6" t="str">
        <f t="shared" si="138"/>
        <v>photobooks</v>
      </c>
      <c r="S1785" s="14">
        <f t="shared" si="140"/>
        <v>42145.949976851851</v>
      </c>
      <c r="T1785" s="14">
        <f t="shared" si="139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6"/>
        <v>39.76</v>
      </c>
      <c r="Q1786" s="6" t="str">
        <f t="shared" si="137"/>
        <v>photography</v>
      </c>
      <c r="R1786" s="6" t="str">
        <f t="shared" si="138"/>
        <v>photobooks</v>
      </c>
      <c r="S1786" s="14">
        <f t="shared" si="140"/>
        <v>42035.142361111109</v>
      </c>
      <c r="T1786" s="14">
        <f t="shared" si="139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6"/>
        <v>20.220833333333331</v>
      </c>
      <c r="Q1787" s="6" t="str">
        <f t="shared" si="137"/>
        <v>photography</v>
      </c>
      <c r="R1787" s="6" t="str">
        <f t="shared" si="138"/>
        <v>photobooks</v>
      </c>
      <c r="S1787" s="14">
        <f t="shared" si="140"/>
        <v>41928</v>
      </c>
      <c r="T1787" s="14">
        <f t="shared" si="139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6"/>
        <v>47.631578947368418</v>
      </c>
      <c r="Q1788" s="6" t="str">
        <f t="shared" si="137"/>
        <v>photography</v>
      </c>
      <c r="R1788" s="6" t="str">
        <f t="shared" si="138"/>
        <v>photobooks</v>
      </c>
      <c r="S1788" s="14">
        <f t="shared" si="140"/>
        <v>41988.550659722227</v>
      </c>
      <c r="T1788" s="14">
        <f t="shared" si="139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6"/>
        <v>15.329999999999998</v>
      </c>
      <c r="Q1789" s="6" t="str">
        <f t="shared" si="137"/>
        <v>photography</v>
      </c>
      <c r="R1789" s="6" t="str">
        <f t="shared" si="138"/>
        <v>photobooks</v>
      </c>
      <c r="S1789" s="14">
        <f t="shared" si="140"/>
        <v>42098.613854166666</v>
      </c>
      <c r="T1789" s="14">
        <f t="shared" si="139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6"/>
        <v>1.3818181818181818</v>
      </c>
      <c r="Q1790" s="6" t="str">
        <f t="shared" si="137"/>
        <v>photography</v>
      </c>
      <c r="R1790" s="6" t="str">
        <f t="shared" si="138"/>
        <v>photobooks</v>
      </c>
      <c r="S1790" s="14">
        <f t="shared" si="140"/>
        <v>41943.94840277778</v>
      </c>
      <c r="T1790" s="14">
        <f t="shared" si="139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6"/>
        <v>0.5</v>
      </c>
      <c r="Q1791" s="6" t="str">
        <f t="shared" si="137"/>
        <v>photography</v>
      </c>
      <c r="R1791" s="6" t="str">
        <f t="shared" si="138"/>
        <v>photobooks</v>
      </c>
      <c r="S1791" s="14">
        <f t="shared" si="140"/>
        <v>42016.250034722223</v>
      </c>
      <c r="T1791" s="14">
        <f t="shared" si="139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6"/>
        <v>4.957575757575758</v>
      </c>
      <c r="Q1792" s="6" t="str">
        <f t="shared" si="137"/>
        <v>photography</v>
      </c>
      <c r="R1792" s="6" t="str">
        <f t="shared" si="138"/>
        <v>photobooks</v>
      </c>
      <c r="S1792" s="14">
        <f t="shared" si="140"/>
        <v>42040.674513888895</v>
      </c>
      <c r="T1792" s="14">
        <f t="shared" si="139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6"/>
        <v>3.5666666666666664</v>
      </c>
      <c r="Q1793" s="6" t="str">
        <f t="shared" si="137"/>
        <v>photography</v>
      </c>
      <c r="R1793" s="6" t="str">
        <f t="shared" si="138"/>
        <v>photobooks</v>
      </c>
      <c r="S1793" s="14">
        <f t="shared" si="140"/>
        <v>42033.740335648152</v>
      </c>
      <c r="T1793" s="14">
        <f t="shared" si="139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6"/>
        <v>61.124000000000002</v>
      </c>
      <c r="Q1794" s="6" t="str">
        <f t="shared" si="137"/>
        <v>photography</v>
      </c>
      <c r="R1794" s="6" t="str">
        <f t="shared" si="138"/>
        <v>photobooks</v>
      </c>
      <c r="S1794" s="14">
        <f t="shared" si="140"/>
        <v>42226.290972222225</v>
      </c>
      <c r="T1794" s="14">
        <f t="shared" si="139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1">(E1795/D1795)*100</f>
        <v>1.3333333333333335</v>
      </c>
      <c r="Q1795" s="6" t="str">
        <f t="shared" ref="Q1795:Q1858" si="142">LEFT(N1795,FIND("/",N1795)-1)</f>
        <v>photography</v>
      </c>
      <c r="R1795" s="6" t="str">
        <f t="shared" ref="R1795:R1858" si="143">RIGHT(N1795,LEN(N1795)-FIND("/",N1795))</f>
        <v>photobooks</v>
      </c>
      <c r="S1795" s="14">
        <f t="shared" si="140"/>
        <v>41970.933333333334</v>
      </c>
      <c r="T1795" s="14">
        <f t="shared" ref="T1795:T1858" si="144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1"/>
        <v>11.077777777777778</v>
      </c>
      <c r="Q1796" s="6" t="str">
        <f t="shared" si="142"/>
        <v>photography</v>
      </c>
      <c r="R1796" s="6" t="str">
        <f t="shared" si="143"/>
        <v>photobooks</v>
      </c>
      <c r="S1796" s="14">
        <f t="shared" si="140"/>
        <v>42046.551180555558</v>
      </c>
      <c r="T1796" s="14">
        <f t="shared" si="144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1"/>
        <v>38.735714285714288</v>
      </c>
      <c r="Q1797" s="6" t="str">
        <f t="shared" si="142"/>
        <v>photography</v>
      </c>
      <c r="R1797" s="6" t="str">
        <f t="shared" si="143"/>
        <v>photobooks</v>
      </c>
      <c r="S1797" s="14">
        <f t="shared" si="140"/>
        <v>42657.666666666672</v>
      </c>
      <c r="T1797" s="14">
        <f t="shared" si="144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1"/>
        <v>22.05263157894737</v>
      </c>
      <c r="Q1798" s="6" t="str">
        <f t="shared" si="142"/>
        <v>photography</v>
      </c>
      <c r="R1798" s="6" t="str">
        <f t="shared" si="143"/>
        <v>photobooks</v>
      </c>
      <c r="S1798" s="14">
        <f t="shared" si="140"/>
        <v>42575.439421296294</v>
      </c>
      <c r="T1798" s="14">
        <f t="shared" si="144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1"/>
        <v>67.55</v>
      </c>
      <c r="Q1799" s="6" t="str">
        <f t="shared" si="142"/>
        <v>photography</v>
      </c>
      <c r="R1799" s="6" t="str">
        <f t="shared" si="143"/>
        <v>photobooks</v>
      </c>
      <c r="S1799" s="14">
        <f t="shared" si="140"/>
        <v>42719.56931712963</v>
      </c>
      <c r="T1799" s="14">
        <f t="shared" si="144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1"/>
        <v>13.637499999999999</v>
      </c>
      <c r="Q1800" s="6" t="str">
        <f t="shared" si="142"/>
        <v>photography</v>
      </c>
      <c r="R1800" s="6" t="str">
        <f t="shared" si="143"/>
        <v>photobooks</v>
      </c>
      <c r="S1800" s="14">
        <f t="shared" si="140"/>
        <v>42404.32677083333</v>
      </c>
      <c r="T1800" s="14">
        <f t="shared" si="144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1"/>
        <v>1.7457500000000001</v>
      </c>
      <c r="Q1801" s="6" t="str">
        <f t="shared" si="142"/>
        <v>photography</v>
      </c>
      <c r="R1801" s="6" t="str">
        <f t="shared" si="143"/>
        <v>photobooks</v>
      </c>
      <c r="S1801" s="14">
        <f t="shared" si="140"/>
        <v>41954.884351851855</v>
      </c>
      <c r="T1801" s="14">
        <f t="shared" si="144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1"/>
        <v>20.44963251188932</v>
      </c>
      <c r="Q1802" s="6" t="str">
        <f t="shared" si="142"/>
        <v>photography</v>
      </c>
      <c r="R1802" s="6" t="str">
        <f t="shared" si="143"/>
        <v>photobooks</v>
      </c>
      <c r="S1802" s="14">
        <f t="shared" si="140"/>
        <v>42653.606134259258</v>
      </c>
      <c r="T1802" s="14">
        <f t="shared" si="144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1"/>
        <v>13.852941176470587</v>
      </c>
      <c r="Q1803" s="6" t="str">
        <f t="shared" si="142"/>
        <v>photography</v>
      </c>
      <c r="R1803" s="6" t="str">
        <f t="shared" si="143"/>
        <v>photobooks</v>
      </c>
      <c r="S1803" s="14">
        <f t="shared" si="140"/>
        <v>42353.506944444445</v>
      </c>
      <c r="T1803" s="14">
        <f t="shared" si="144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1"/>
        <v>48.485714285714288</v>
      </c>
      <c r="Q1804" s="6" t="str">
        <f t="shared" si="142"/>
        <v>photography</v>
      </c>
      <c r="R1804" s="6" t="str">
        <f t="shared" si="143"/>
        <v>photobooks</v>
      </c>
      <c r="S1804" s="14">
        <f t="shared" si="140"/>
        <v>42182.915972222225</v>
      </c>
      <c r="T1804" s="14">
        <f t="shared" si="144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1"/>
        <v>30.8</v>
      </c>
      <c r="Q1805" s="6" t="str">
        <f t="shared" si="142"/>
        <v>photography</v>
      </c>
      <c r="R1805" s="6" t="str">
        <f t="shared" si="143"/>
        <v>photobooks</v>
      </c>
      <c r="S1805" s="14">
        <f t="shared" si="140"/>
        <v>42049.071550925932</v>
      </c>
      <c r="T1805" s="14">
        <f t="shared" si="144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1"/>
        <v>35.174193548387095</v>
      </c>
      <c r="Q1806" s="6" t="str">
        <f t="shared" si="142"/>
        <v>photography</v>
      </c>
      <c r="R1806" s="6" t="str">
        <f t="shared" si="143"/>
        <v>photobooks</v>
      </c>
      <c r="S1806" s="14">
        <f t="shared" si="140"/>
        <v>42322.719953703709</v>
      </c>
      <c r="T1806" s="14">
        <f t="shared" si="144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1"/>
        <v>36.404444444444444</v>
      </c>
      <c r="Q1807" s="6" t="str">
        <f t="shared" si="142"/>
        <v>photography</v>
      </c>
      <c r="R1807" s="6" t="str">
        <f t="shared" si="143"/>
        <v>photobooks</v>
      </c>
      <c r="S1807" s="14">
        <f t="shared" si="140"/>
        <v>42279.75</v>
      </c>
      <c r="T1807" s="14">
        <f t="shared" si="144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1"/>
        <v>2.9550000000000001</v>
      </c>
      <c r="Q1808" s="6" t="str">
        <f t="shared" si="142"/>
        <v>photography</v>
      </c>
      <c r="R1808" s="6" t="str">
        <f t="shared" si="143"/>
        <v>photobooks</v>
      </c>
      <c r="S1808" s="14">
        <f t="shared" si="140"/>
        <v>41912.638298611113</v>
      </c>
      <c r="T1808" s="14">
        <f t="shared" si="144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1"/>
        <v>11.06</v>
      </c>
      <c r="Q1809" s="6" t="str">
        <f t="shared" si="142"/>
        <v>photography</v>
      </c>
      <c r="R1809" s="6" t="str">
        <f t="shared" si="143"/>
        <v>photobooks</v>
      </c>
      <c r="S1809" s="14">
        <f t="shared" si="140"/>
        <v>41910.068437499998</v>
      </c>
      <c r="T1809" s="14">
        <f t="shared" si="144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1"/>
        <v>41.407142857142858</v>
      </c>
      <c r="Q1810" s="6" t="str">
        <f t="shared" si="142"/>
        <v>photography</v>
      </c>
      <c r="R1810" s="6" t="str">
        <f t="shared" si="143"/>
        <v>photobooks</v>
      </c>
      <c r="S1810" s="14">
        <f t="shared" si="140"/>
        <v>42777.680902777778</v>
      </c>
      <c r="T1810" s="14">
        <f t="shared" si="144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1"/>
        <v>10.857142857142858</v>
      </c>
      <c r="Q1811" s="6" t="str">
        <f t="shared" si="142"/>
        <v>photography</v>
      </c>
      <c r="R1811" s="6" t="str">
        <f t="shared" si="143"/>
        <v>photobooks</v>
      </c>
      <c r="S1811" s="14">
        <f t="shared" si="140"/>
        <v>42064.907858796301</v>
      </c>
      <c r="T1811" s="14">
        <f t="shared" si="144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1"/>
        <v>3.3333333333333335</v>
      </c>
      <c r="Q1812" s="6" t="str">
        <f t="shared" si="142"/>
        <v>photography</v>
      </c>
      <c r="R1812" s="6" t="str">
        <f t="shared" si="143"/>
        <v>photobooks</v>
      </c>
      <c r="S1812" s="14">
        <f t="shared" si="140"/>
        <v>41872.91002314815</v>
      </c>
      <c r="T1812" s="14">
        <f t="shared" si="144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1"/>
        <v>7.407407407407407E-2</v>
      </c>
      <c r="Q1813" s="6" t="str">
        <f t="shared" si="142"/>
        <v>photography</v>
      </c>
      <c r="R1813" s="6" t="str">
        <f t="shared" si="143"/>
        <v>photobooks</v>
      </c>
      <c r="S1813" s="14">
        <f t="shared" si="140"/>
        <v>41936.166666666664</v>
      </c>
      <c r="T1813" s="14">
        <f t="shared" si="144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1"/>
        <v>13.307692307692307</v>
      </c>
      <c r="Q1814" s="6" t="str">
        <f t="shared" si="142"/>
        <v>photography</v>
      </c>
      <c r="R1814" s="6" t="str">
        <f t="shared" si="143"/>
        <v>photobooks</v>
      </c>
      <c r="S1814" s="14">
        <f t="shared" si="140"/>
        <v>42554.318703703699</v>
      </c>
      <c r="T1814" s="14">
        <f t="shared" si="144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1"/>
        <v>0</v>
      </c>
      <c r="Q1815" s="6" t="str">
        <f t="shared" si="142"/>
        <v>photography</v>
      </c>
      <c r="R1815" s="6" t="str">
        <f t="shared" si="143"/>
        <v>photobooks</v>
      </c>
      <c r="S1815" s="14">
        <f t="shared" si="140"/>
        <v>41859.889027777775</v>
      </c>
      <c r="T1815" s="14">
        <f t="shared" si="144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1"/>
        <v>49.183333333333337</v>
      </c>
      <c r="Q1816" s="6" t="str">
        <f t="shared" si="142"/>
        <v>photography</v>
      </c>
      <c r="R1816" s="6" t="str">
        <f t="shared" si="143"/>
        <v>photobooks</v>
      </c>
      <c r="S1816" s="14">
        <f t="shared" si="140"/>
        <v>42063.314074074078</v>
      </c>
      <c r="T1816" s="14">
        <f t="shared" si="144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1"/>
        <v>0</v>
      </c>
      <c r="Q1817" s="6" t="str">
        <f t="shared" si="142"/>
        <v>photography</v>
      </c>
      <c r="R1817" s="6" t="str">
        <f t="shared" si="143"/>
        <v>photobooks</v>
      </c>
      <c r="S1817" s="14">
        <f t="shared" si="140"/>
        <v>42186.906678240746</v>
      </c>
      <c r="T1817" s="14">
        <f t="shared" si="144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1"/>
        <v>2.036</v>
      </c>
      <c r="Q1818" s="6" t="str">
        <f t="shared" si="142"/>
        <v>photography</v>
      </c>
      <c r="R1818" s="6" t="str">
        <f t="shared" si="143"/>
        <v>photobooks</v>
      </c>
      <c r="S1818" s="14">
        <f t="shared" si="140"/>
        <v>42576.791666666672</v>
      </c>
      <c r="T1818" s="14">
        <f t="shared" si="144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1"/>
        <v>52.327777777777776</v>
      </c>
      <c r="Q1819" s="6" t="str">
        <f t="shared" si="142"/>
        <v>photography</v>
      </c>
      <c r="R1819" s="6" t="str">
        <f t="shared" si="143"/>
        <v>photobooks</v>
      </c>
      <c r="S1819" s="14">
        <f t="shared" si="140"/>
        <v>42765.290972222225</v>
      </c>
      <c r="T1819" s="14">
        <f t="shared" si="144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1"/>
        <v>0</v>
      </c>
      <c r="Q1820" s="6" t="str">
        <f t="shared" si="142"/>
        <v>photography</v>
      </c>
      <c r="R1820" s="6" t="str">
        <f t="shared" si="143"/>
        <v>photobooks</v>
      </c>
      <c r="S1820" s="14">
        <f t="shared" si="140"/>
        <v>42097.192708333328</v>
      </c>
      <c r="T1820" s="14">
        <f t="shared" si="144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1"/>
        <v>2.083333333333333</v>
      </c>
      <c r="Q1821" s="6" t="str">
        <f t="shared" si="142"/>
        <v>photography</v>
      </c>
      <c r="R1821" s="6" t="str">
        <f t="shared" si="143"/>
        <v>photobooks</v>
      </c>
      <c r="S1821" s="14">
        <f t="shared" si="140"/>
        <v>41850.752268518518</v>
      </c>
      <c r="T1821" s="14">
        <f t="shared" si="144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1"/>
        <v>6.565384615384616</v>
      </c>
      <c r="Q1822" s="6" t="str">
        <f t="shared" si="142"/>
        <v>photography</v>
      </c>
      <c r="R1822" s="6" t="str">
        <f t="shared" si="143"/>
        <v>photobooks</v>
      </c>
      <c r="S1822" s="14">
        <f t="shared" si="140"/>
        <v>42095.042708333334</v>
      </c>
      <c r="T1822" s="14">
        <f t="shared" si="144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1"/>
        <v>134.88999999999999</v>
      </c>
      <c r="Q1823" s="6" t="str">
        <f t="shared" si="142"/>
        <v>music</v>
      </c>
      <c r="R1823" s="6" t="str">
        <f t="shared" si="143"/>
        <v>rock</v>
      </c>
      <c r="S1823" s="14">
        <f t="shared" si="140"/>
        <v>40971.319062499999</v>
      </c>
      <c r="T1823" s="14">
        <f t="shared" si="144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1"/>
        <v>100</v>
      </c>
      <c r="Q1824" s="6" t="str">
        <f t="shared" si="142"/>
        <v>music</v>
      </c>
      <c r="R1824" s="6" t="str">
        <f t="shared" si="143"/>
        <v>rock</v>
      </c>
      <c r="S1824" s="14">
        <f t="shared" si="140"/>
        <v>41670.792361111111</v>
      </c>
      <c r="T1824" s="14">
        <f t="shared" si="144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1"/>
        <v>115.85714285714286</v>
      </c>
      <c r="Q1825" s="6" t="str">
        <f t="shared" si="142"/>
        <v>music</v>
      </c>
      <c r="R1825" s="6" t="str">
        <f t="shared" si="143"/>
        <v>rock</v>
      </c>
      <c r="S1825" s="14">
        <f t="shared" si="140"/>
        <v>41206.684907407405</v>
      </c>
      <c r="T1825" s="14">
        <f t="shared" si="144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1"/>
        <v>100.06666666666666</v>
      </c>
      <c r="Q1826" s="6" t="str">
        <f t="shared" si="142"/>
        <v>music</v>
      </c>
      <c r="R1826" s="6" t="str">
        <f t="shared" si="143"/>
        <v>rock</v>
      </c>
      <c r="S1826" s="14">
        <f t="shared" si="140"/>
        <v>41647.088888888888</v>
      </c>
      <c r="T1826" s="14">
        <f t="shared" si="144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1"/>
        <v>105.05</v>
      </c>
      <c r="Q1827" s="6" t="str">
        <f t="shared" si="142"/>
        <v>music</v>
      </c>
      <c r="R1827" s="6" t="str">
        <f t="shared" si="143"/>
        <v>rock</v>
      </c>
      <c r="S1827" s="14">
        <f t="shared" ref="S1827:S1890" si="145">(((I1827/60)/60)/24)+DATE(1970,1,1)</f>
        <v>41466.83452546296</v>
      </c>
      <c r="T1827" s="14">
        <f t="shared" si="144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1"/>
        <v>101</v>
      </c>
      <c r="Q1828" s="6" t="str">
        <f t="shared" si="142"/>
        <v>music</v>
      </c>
      <c r="R1828" s="6" t="str">
        <f t="shared" si="143"/>
        <v>rock</v>
      </c>
      <c r="S1828" s="14">
        <f t="shared" si="145"/>
        <v>41687.923807870371</v>
      </c>
      <c r="T1828" s="14">
        <f t="shared" si="144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1"/>
        <v>100.66250000000001</v>
      </c>
      <c r="Q1829" s="6" t="str">
        <f t="shared" si="142"/>
        <v>music</v>
      </c>
      <c r="R1829" s="6" t="str">
        <f t="shared" si="143"/>
        <v>rock</v>
      </c>
      <c r="S1829" s="14">
        <f t="shared" si="145"/>
        <v>40605.325937499998</v>
      </c>
      <c r="T1829" s="14">
        <f t="shared" si="144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1"/>
        <v>100.16000000000001</v>
      </c>
      <c r="Q1830" s="6" t="str">
        <f t="shared" si="142"/>
        <v>music</v>
      </c>
      <c r="R1830" s="6" t="str">
        <f t="shared" si="143"/>
        <v>rock</v>
      </c>
      <c r="S1830" s="14">
        <f t="shared" si="145"/>
        <v>41768.916666666664</v>
      </c>
      <c r="T1830" s="14">
        <f t="shared" si="144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1"/>
        <v>166.68333333333334</v>
      </c>
      <c r="Q1831" s="6" t="str">
        <f t="shared" si="142"/>
        <v>music</v>
      </c>
      <c r="R1831" s="6" t="str">
        <f t="shared" si="143"/>
        <v>rock</v>
      </c>
      <c r="S1831" s="14">
        <f t="shared" si="145"/>
        <v>40564.916666666664</v>
      </c>
      <c r="T1831" s="14">
        <f t="shared" si="144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1"/>
        <v>101.53333333333335</v>
      </c>
      <c r="Q1832" s="6" t="str">
        <f t="shared" si="142"/>
        <v>music</v>
      </c>
      <c r="R1832" s="6" t="str">
        <f t="shared" si="143"/>
        <v>rock</v>
      </c>
      <c r="S1832" s="14">
        <f t="shared" si="145"/>
        <v>41694.684108796297</v>
      </c>
      <c r="T1832" s="14">
        <f t="shared" si="144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1"/>
        <v>103</v>
      </c>
      <c r="Q1833" s="6" t="str">
        <f t="shared" si="142"/>
        <v>music</v>
      </c>
      <c r="R1833" s="6" t="str">
        <f t="shared" si="143"/>
        <v>rock</v>
      </c>
      <c r="S1833" s="14">
        <f t="shared" si="145"/>
        <v>41041.996099537035</v>
      </c>
      <c r="T1833" s="14">
        <f t="shared" si="144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1"/>
        <v>142.85714285714286</v>
      </c>
      <c r="Q1834" s="6" t="str">
        <f t="shared" si="142"/>
        <v>music</v>
      </c>
      <c r="R1834" s="6" t="str">
        <f t="shared" si="143"/>
        <v>rock</v>
      </c>
      <c r="S1834" s="14">
        <f t="shared" si="145"/>
        <v>40606.539664351854</v>
      </c>
      <c r="T1834" s="14">
        <f t="shared" si="144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1"/>
        <v>262.5</v>
      </c>
      <c r="Q1835" s="6" t="str">
        <f t="shared" si="142"/>
        <v>music</v>
      </c>
      <c r="R1835" s="6" t="str">
        <f t="shared" si="143"/>
        <v>rock</v>
      </c>
      <c r="S1835" s="14">
        <f t="shared" si="145"/>
        <v>41335.332638888889</v>
      </c>
      <c r="T1835" s="14">
        <f t="shared" si="144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1"/>
        <v>118.05000000000001</v>
      </c>
      <c r="Q1836" s="6" t="str">
        <f t="shared" si="142"/>
        <v>music</v>
      </c>
      <c r="R1836" s="6" t="str">
        <f t="shared" si="143"/>
        <v>rock</v>
      </c>
      <c r="S1836" s="14">
        <f t="shared" si="145"/>
        <v>42028.964062500003</v>
      </c>
      <c r="T1836" s="14">
        <f t="shared" si="144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1"/>
        <v>104</v>
      </c>
      <c r="Q1837" s="6" t="str">
        <f t="shared" si="142"/>
        <v>music</v>
      </c>
      <c r="R1837" s="6" t="str">
        <f t="shared" si="143"/>
        <v>rock</v>
      </c>
      <c r="S1837" s="14">
        <f t="shared" si="145"/>
        <v>42460.660543981481</v>
      </c>
      <c r="T1837" s="14">
        <f t="shared" si="144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1"/>
        <v>200.34</v>
      </c>
      <c r="Q1838" s="6" t="str">
        <f t="shared" si="142"/>
        <v>music</v>
      </c>
      <c r="R1838" s="6" t="str">
        <f t="shared" si="143"/>
        <v>rock</v>
      </c>
      <c r="S1838" s="14">
        <f t="shared" si="145"/>
        <v>41322.809363425928</v>
      </c>
      <c r="T1838" s="14">
        <f t="shared" si="144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1"/>
        <v>306.83333333333331</v>
      </c>
      <c r="Q1839" s="6" t="str">
        <f t="shared" si="142"/>
        <v>music</v>
      </c>
      <c r="R1839" s="6" t="str">
        <f t="shared" si="143"/>
        <v>rock</v>
      </c>
      <c r="S1839" s="14">
        <f t="shared" si="145"/>
        <v>40986.006192129629</v>
      </c>
      <c r="T1839" s="14">
        <f t="shared" si="144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1"/>
        <v>100.149</v>
      </c>
      <c r="Q1840" s="6" t="str">
        <f t="shared" si="142"/>
        <v>music</v>
      </c>
      <c r="R1840" s="6" t="str">
        <f t="shared" si="143"/>
        <v>rock</v>
      </c>
      <c r="S1840" s="14">
        <f t="shared" si="145"/>
        <v>40817.125</v>
      </c>
      <c r="T1840" s="14">
        <f t="shared" si="144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1"/>
        <v>205.29999999999998</v>
      </c>
      <c r="Q1841" s="6" t="str">
        <f t="shared" si="142"/>
        <v>music</v>
      </c>
      <c r="R1841" s="6" t="str">
        <f t="shared" si="143"/>
        <v>rock</v>
      </c>
      <c r="S1841" s="14">
        <f t="shared" si="145"/>
        <v>42644.722013888888</v>
      </c>
      <c r="T1841" s="14">
        <f t="shared" si="144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1"/>
        <v>108.88888888888889</v>
      </c>
      <c r="Q1842" s="6" t="str">
        <f t="shared" si="142"/>
        <v>music</v>
      </c>
      <c r="R1842" s="6" t="str">
        <f t="shared" si="143"/>
        <v>rock</v>
      </c>
      <c r="S1842" s="14">
        <f t="shared" si="145"/>
        <v>41401.207638888889</v>
      </c>
      <c r="T1842" s="14">
        <f t="shared" si="144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1"/>
        <v>101.75</v>
      </c>
      <c r="Q1843" s="6" t="str">
        <f t="shared" si="142"/>
        <v>music</v>
      </c>
      <c r="R1843" s="6" t="str">
        <f t="shared" si="143"/>
        <v>rock</v>
      </c>
      <c r="S1843" s="14">
        <f t="shared" si="145"/>
        <v>41779.207638888889</v>
      </c>
      <c r="T1843" s="14">
        <f t="shared" si="144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1"/>
        <v>125.25</v>
      </c>
      <c r="Q1844" s="6" t="str">
        <f t="shared" si="142"/>
        <v>music</v>
      </c>
      <c r="R1844" s="6" t="str">
        <f t="shared" si="143"/>
        <v>rock</v>
      </c>
      <c r="S1844" s="14">
        <f t="shared" si="145"/>
        <v>42065.249305555553</v>
      </c>
      <c r="T1844" s="14">
        <f t="shared" si="144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1"/>
        <v>124.0061</v>
      </c>
      <c r="Q1845" s="6" t="str">
        <f t="shared" si="142"/>
        <v>music</v>
      </c>
      <c r="R1845" s="6" t="str">
        <f t="shared" si="143"/>
        <v>rock</v>
      </c>
      <c r="S1845" s="14">
        <f t="shared" si="145"/>
        <v>40594.994837962964</v>
      </c>
      <c r="T1845" s="14">
        <f t="shared" si="144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1"/>
        <v>101.4</v>
      </c>
      <c r="Q1846" s="6" t="str">
        <f t="shared" si="142"/>
        <v>music</v>
      </c>
      <c r="R1846" s="6" t="str">
        <f t="shared" si="143"/>
        <v>rock</v>
      </c>
      <c r="S1846" s="14">
        <f t="shared" si="145"/>
        <v>40705.125</v>
      </c>
      <c r="T1846" s="14">
        <f t="shared" si="144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1"/>
        <v>100</v>
      </c>
      <c r="Q1847" s="6" t="str">
        <f t="shared" si="142"/>
        <v>music</v>
      </c>
      <c r="R1847" s="6" t="str">
        <f t="shared" si="143"/>
        <v>rock</v>
      </c>
      <c r="S1847" s="14">
        <f t="shared" si="145"/>
        <v>42538.204861111109</v>
      </c>
      <c r="T1847" s="14">
        <f t="shared" si="144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1"/>
        <v>137.92666666666668</v>
      </c>
      <c r="Q1848" s="6" t="str">
        <f t="shared" si="142"/>
        <v>music</v>
      </c>
      <c r="R1848" s="6" t="str">
        <f t="shared" si="143"/>
        <v>rock</v>
      </c>
      <c r="S1848" s="14">
        <f t="shared" si="145"/>
        <v>41258.650196759263</v>
      </c>
      <c r="T1848" s="14">
        <f t="shared" si="144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1"/>
        <v>120.88000000000001</v>
      </c>
      <c r="Q1849" s="6" t="str">
        <f t="shared" si="142"/>
        <v>music</v>
      </c>
      <c r="R1849" s="6" t="str">
        <f t="shared" si="143"/>
        <v>rock</v>
      </c>
      <c r="S1849" s="14">
        <f t="shared" si="145"/>
        <v>42115.236481481479</v>
      </c>
      <c r="T1849" s="14">
        <f t="shared" si="144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1"/>
        <v>107.36666666666667</v>
      </c>
      <c r="Q1850" s="6" t="str">
        <f t="shared" si="142"/>
        <v>music</v>
      </c>
      <c r="R1850" s="6" t="str">
        <f t="shared" si="143"/>
        <v>rock</v>
      </c>
      <c r="S1850" s="14">
        <f t="shared" si="145"/>
        <v>40755.290972222225</v>
      </c>
      <c r="T1850" s="14">
        <f t="shared" si="144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1"/>
        <v>100.33333333333334</v>
      </c>
      <c r="Q1851" s="6" t="str">
        <f t="shared" si="142"/>
        <v>music</v>
      </c>
      <c r="R1851" s="6" t="str">
        <f t="shared" si="143"/>
        <v>rock</v>
      </c>
      <c r="S1851" s="14">
        <f t="shared" si="145"/>
        <v>41199.845590277779</v>
      </c>
      <c r="T1851" s="14">
        <f t="shared" si="144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1"/>
        <v>101.52222222222223</v>
      </c>
      <c r="Q1852" s="6" t="str">
        <f t="shared" si="142"/>
        <v>music</v>
      </c>
      <c r="R1852" s="6" t="str">
        <f t="shared" si="143"/>
        <v>rock</v>
      </c>
      <c r="S1852" s="14">
        <f t="shared" si="145"/>
        <v>41830.959490740745</v>
      </c>
      <c r="T1852" s="14">
        <f t="shared" si="144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1"/>
        <v>100.07692307692308</v>
      </c>
      <c r="Q1853" s="6" t="str">
        <f t="shared" si="142"/>
        <v>music</v>
      </c>
      <c r="R1853" s="6" t="str">
        <f t="shared" si="143"/>
        <v>rock</v>
      </c>
      <c r="S1853" s="14">
        <f t="shared" si="145"/>
        <v>41848.041666666664</v>
      </c>
      <c r="T1853" s="14">
        <f t="shared" si="144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1"/>
        <v>116.96666666666667</v>
      </c>
      <c r="Q1854" s="6" t="str">
        <f t="shared" si="142"/>
        <v>music</v>
      </c>
      <c r="R1854" s="6" t="str">
        <f t="shared" si="143"/>
        <v>rock</v>
      </c>
      <c r="S1854" s="14">
        <f t="shared" si="145"/>
        <v>42119</v>
      </c>
      <c r="T1854" s="14">
        <f t="shared" si="144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1"/>
        <v>101.875</v>
      </c>
      <c r="Q1855" s="6" t="str">
        <f t="shared" si="142"/>
        <v>music</v>
      </c>
      <c r="R1855" s="6" t="str">
        <f t="shared" si="143"/>
        <v>rock</v>
      </c>
      <c r="S1855" s="14">
        <f t="shared" si="145"/>
        <v>41227.102048611108</v>
      </c>
      <c r="T1855" s="14">
        <f t="shared" si="144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1"/>
        <v>102.12366666666665</v>
      </c>
      <c r="Q1856" s="6" t="str">
        <f t="shared" si="142"/>
        <v>music</v>
      </c>
      <c r="R1856" s="6" t="str">
        <f t="shared" si="143"/>
        <v>rock</v>
      </c>
      <c r="S1856" s="14">
        <f t="shared" si="145"/>
        <v>41418.021261574075</v>
      </c>
      <c r="T1856" s="14">
        <f t="shared" si="144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1"/>
        <v>154.05897142857143</v>
      </c>
      <c r="Q1857" s="6" t="str">
        <f t="shared" si="142"/>
        <v>music</v>
      </c>
      <c r="R1857" s="6" t="str">
        <f t="shared" si="143"/>
        <v>rock</v>
      </c>
      <c r="S1857" s="14">
        <f t="shared" si="145"/>
        <v>41645.538657407407</v>
      </c>
      <c r="T1857" s="14">
        <f t="shared" si="144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1"/>
        <v>101.25</v>
      </c>
      <c r="Q1858" s="6" t="str">
        <f t="shared" si="142"/>
        <v>music</v>
      </c>
      <c r="R1858" s="6" t="str">
        <f t="shared" si="143"/>
        <v>rock</v>
      </c>
      <c r="S1858" s="14">
        <f t="shared" si="145"/>
        <v>41838.854999999996</v>
      </c>
      <c r="T1858" s="14">
        <f t="shared" si="144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6">(E1859/D1859)*100</f>
        <v>100</v>
      </c>
      <c r="Q1859" s="6" t="str">
        <f t="shared" ref="Q1859:Q1922" si="147">LEFT(N1859,FIND("/",N1859)-1)</f>
        <v>music</v>
      </c>
      <c r="R1859" s="6" t="str">
        <f t="shared" ref="R1859:R1922" si="148">RIGHT(N1859,LEN(N1859)-FIND("/",N1859))</f>
        <v>rock</v>
      </c>
      <c r="S1859" s="14">
        <f t="shared" si="145"/>
        <v>41894.76866898148</v>
      </c>
      <c r="T1859" s="14">
        <f t="shared" ref="T1859:T1922" si="14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6"/>
        <v>108.74800874800874</v>
      </c>
      <c r="Q1860" s="6" t="str">
        <f t="shared" si="147"/>
        <v>music</v>
      </c>
      <c r="R1860" s="6" t="str">
        <f t="shared" si="148"/>
        <v>rock</v>
      </c>
      <c r="S1860" s="14">
        <f t="shared" si="145"/>
        <v>40893.242141203707</v>
      </c>
      <c r="T1860" s="14">
        <f t="shared" si="14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6"/>
        <v>131.83333333333334</v>
      </c>
      <c r="Q1861" s="6" t="str">
        <f t="shared" si="147"/>
        <v>music</v>
      </c>
      <c r="R1861" s="6" t="str">
        <f t="shared" si="148"/>
        <v>rock</v>
      </c>
      <c r="S1861" s="14">
        <f t="shared" si="145"/>
        <v>40808.770011574074</v>
      </c>
      <c r="T1861" s="14">
        <f t="shared" si="14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6"/>
        <v>133.46666666666667</v>
      </c>
      <c r="Q1862" s="6" t="str">
        <f t="shared" si="147"/>
        <v>music</v>
      </c>
      <c r="R1862" s="6" t="str">
        <f t="shared" si="148"/>
        <v>rock</v>
      </c>
      <c r="S1862" s="14">
        <f t="shared" si="145"/>
        <v>41676.709305555552</v>
      </c>
      <c r="T1862" s="14">
        <f t="shared" si="14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6"/>
        <v>0</v>
      </c>
      <c r="Q1863" s="6" t="str">
        <f t="shared" si="147"/>
        <v>games</v>
      </c>
      <c r="R1863" s="6" t="str">
        <f t="shared" si="148"/>
        <v>mobile games</v>
      </c>
      <c r="S1863" s="14">
        <f t="shared" si="145"/>
        <v>42030.300243055557</v>
      </c>
      <c r="T1863" s="14">
        <f t="shared" si="14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6"/>
        <v>8.0833333333333321</v>
      </c>
      <c r="Q1864" s="6" t="str">
        <f t="shared" si="147"/>
        <v>games</v>
      </c>
      <c r="R1864" s="6" t="str">
        <f t="shared" si="148"/>
        <v>mobile games</v>
      </c>
      <c r="S1864" s="14">
        <f t="shared" si="145"/>
        <v>42802.3125</v>
      </c>
      <c r="T1864" s="14">
        <f t="shared" si="14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6"/>
        <v>0.4</v>
      </c>
      <c r="Q1865" s="6" t="str">
        <f t="shared" si="147"/>
        <v>games</v>
      </c>
      <c r="R1865" s="6" t="str">
        <f t="shared" si="148"/>
        <v>mobile games</v>
      </c>
      <c r="S1865" s="14">
        <f t="shared" si="145"/>
        <v>41802.797280092593</v>
      </c>
      <c r="T1865" s="14">
        <f t="shared" si="14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6"/>
        <v>42.892307692307689</v>
      </c>
      <c r="Q1866" s="6" t="str">
        <f t="shared" si="147"/>
        <v>games</v>
      </c>
      <c r="R1866" s="6" t="str">
        <f t="shared" si="148"/>
        <v>mobile games</v>
      </c>
      <c r="S1866" s="14">
        <f t="shared" si="145"/>
        <v>41763.716435185182</v>
      </c>
      <c r="T1866" s="14">
        <f t="shared" si="14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6"/>
        <v>3.6363636363636364E-3</v>
      </c>
      <c r="Q1867" s="6" t="str">
        <f t="shared" si="147"/>
        <v>games</v>
      </c>
      <c r="R1867" s="6" t="str">
        <f t="shared" si="148"/>
        <v>mobile games</v>
      </c>
      <c r="S1867" s="14">
        <f t="shared" si="145"/>
        <v>42680.409108796302</v>
      </c>
      <c r="T1867" s="14">
        <f t="shared" si="14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6"/>
        <v>0.5</v>
      </c>
      <c r="Q1868" s="6" t="str">
        <f t="shared" si="147"/>
        <v>games</v>
      </c>
      <c r="R1868" s="6" t="str">
        <f t="shared" si="148"/>
        <v>mobile games</v>
      </c>
      <c r="S1868" s="14">
        <f t="shared" si="145"/>
        <v>42795.166666666672</v>
      </c>
      <c r="T1868" s="14">
        <f t="shared" si="14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6"/>
        <v>0.05</v>
      </c>
      <c r="Q1869" s="6" t="str">
        <f t="shared" si="147"/>
        <v>games</v>
      </c>
      <c r="R1869" s="6" t="str">
        <f t="shared" si="148"/>
        <v>mobile games</v>
      </c>
      <c r="S1869" s="14">
        <f t="shared" si="145"/>
        <v>42679.924907407403</v>
      </c>
      <c r="T1869" s="14">
        <f t="shared" si="14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6"/>
        <v>4.8680000000000003</v>
      </c>
      <c r="Q1870" s="6" t="str">
        <f t="shared" si="147"/>
        <v>games</v>
      </c>
      <c r="R1870" s="6" t="str">
        <f t="shared" si="148"/>
        <v>mobile games</v>
      </c>
      <c r="S1870" s="14">
        <f t="shared" si="145"/>
        <v>42353.332638888889</v>
      </c>
      <c r="T1870" s="14">
        <f t="shared" si="14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6"/>
        <v>0</v>
      </c>
      <c r="Q1871" s="6" t="str">
        <f t="shared" si="147"/>
        <v>games</v>
      </c>
      <c r="R1871" s="6" t="str">
        <f t="shared" si="148"/>
        <v>mobile games</v>
      </c>
      <c r="S1871" s="14">
        <f t="shared" si="145"/>
        <v>42739.002881944441</v>
      </c>
      <c r="T1871" s="14">
        <f t="shared" si="14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6"/>
        <v>10.314285714285715</v>
      </c>
      <c r="Q1872" s="6" t="str">
        <f t="shared" si="147"/>
        <v>games</v>
      </c>
      <c r="R1872" s="6" t="str">
        <f t="shared" si="148"/>
        <v>mobile games</v>
      </c>
      <c r="S1872" s="14">
        <f t="shared" si="145"/>
        <v>42400.178472222222</v>
      </c>
      <c r="T1872" s="14">
        <f t="shared" si="14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6"/>
        <v>71.784615384615378</v>
      </c>
      <c r="Q1873" s="6" t="str">
        <f t="shared" si="147"/>
        <v>games</v>
      </c>
      <c r="R1873" s="6" t="str">
        <f t="shared" si="148"/>
        <v>mobile games</v>
      </c>
      <c r="S1873" s="14">
        <f t="shared" si="145"/>
        <v>41963.825243055559</v>
      </c>
      <c r="T1873" s="14">
        <f t="shared" si="14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6"/>
        <v>1.06</v>
      </c>
      <c r="Q1874" s="6" t="str">
        <f t="shared" si="147"/>
        <v>games</v>
      </c>
      <c r="R1874" s="6" t="str">
        <f t="shared" si="148"/>
        <v>mobile games</v>
      </c>
      <c r="S1874" s="14">
        <f t="shared" si="145"/>
        <v>42185.129652777774</v>
      </c>
      <c r="T1874" s="14">
        <f t="shared" si="14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6"/>
        <v>0.44999999999999996</v>
      </c>
      <c r="Q1875" s="6" t="str">
        <f t="shared" si="147"/>
        <v>games</v>
      </c>
      <c r="R1875" s="6" t="str">
        <f t="shared" si="148"/>
        <v>mobile games</v>
      </c>
      <c r="S1875" s="14">
        <f t="shared" si="145"/>
        <v>42193.697916666672</v>
      </c>
      <c r="T1875" s="14">
        <f t="shared" si="14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6"/>
        <v>1.6250000000000001E-2</v>
      </c>
      <c r="Q1876" s="6" t="str">
        <f t="shared" si="147"/>
        <v>games</v>
      </c>
      <c r="R1876" s="6" t="str">
        <f t="shared" si="148"/>
        <v>mobile games</v>
      </c>
      <c r="S1876" s="14">
        <f t="shared" si="145"/>
        <v>42549.969131944439</v>
      </c>
      <c r="T1876" s="14">
        <f t="shared" si="14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6"/>
        <v>0.51</v>
      </c>
      <c r="Q1877" s="6" t="str">
        <f t="shared" si="147"/>
        <v>games</v>
      </c>
      <c r="R1877" s="6" t="str">
        <f t="shared" si="148"/>
        <v>mobile games</v>
      </c>
      <c r="S1877" s="14">
        <f t="shared" si="145"/>
        <v>42588.899398148147</v>
      </c>
      <c r="T1877" s="14">
        <f t="shared" si="14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6"/>
        <v>0</v>
      </c>
      <c r="Q1878" s="6" t="str">
        <f t="shared" si="147"/>
        <v>games</v>
      </c>
      <c r="R1878" s="6" t="str">
        <f t="shared" si="148"/>
        <v>mobile games</v>
      </c>
      <c r="S1878" s="14">
        <f t="shared" si="145"/>
        <v>41806.284780092588</v>
      </c>
      <c r="T1878" s="14">
        <f t="shared" si="14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6"/>
        <v>0</v>
      </c>
      <c r="Q1879" s="6" t="str">
        <f t="shared" si="147"/>
        <v>games</v>
      </c>
      <c r="R1879" s="6" t="str">
        <f t="shared" si="148"/>
        <v>mobile games</v>
      </c>
      <c r="S1879" s="14">
        <f t="shared" si="145"/>
        <v>42064.029224537036</v>
      </c>
      <c r="T1879" s="14">
        <f t="shared" si="14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6"/>
        <v>0</v>
      </c>
      <c r="Q1880" s="6" t="str">
        <f t="shared" si="147"/>
        <v>games</v>
      </c>
      <c r="R1880" s="6" t="str">
        <f t="shared" si="148"/>
        <v>mobile games</v>
      </c>
      <c r="S1880" s="14">
        <f t="shared" si="145"/>
        <v>41803.008738425924</v>
      </c>
      <c r="T1880" s="14">
        <f t="shared" si="14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6"/>
        <v>0.12</v>
      </c>
      <c r="Q1881" s="6" t="str">
        <f t="shared" si="147"/>
        <v>games</v>
      </c>
      <c r="R1881" s="6" t="str">
        <f t="shared" si="148"/>
        <v>mobile games</v>
      </c>
      <c r="S1881" s="14">
        <f t="shared" si="145"/>
        <v>42443.607974537037</v>
      </c>
      <c r="T1881" s="14">
        <f t="shared" si="14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6"/>
        <v>20.080000000000002</v>
      </c>
      <c r="Q1882" s="6" t="str">
        <f t="shared" si="147"/>
        <v>games</v>
      </c>
      <c r="R1882" s="6" t="str">
        <f t="shared" si="148"/>
        <v>mobile games</v>
      </c>
      <c r="S1882" s="14">
        <f t="shared" si="145"/>
        <v>42459.525231481486</v>
      </c>
      <c r="T1882" s="14">
        <f t="shared" si="14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6"/>
        <v>172.68449999999999</v>
      </c>
      <c r="Q1883" s="6" t="str">
        <f t="shared" si="147"/>
        <v>music</v>
      </c>
      <c r="R1883" s="6" t="str">
        <f t="shared" si="148"/>
        <v>indie rock</v>
      </c>
      <c r="S1883" s="14">
        <f t="shared" si="145"/>
        <v>42073.110983796301</v>
      </c>
      <c r="T1883" s="14">
        <f t="shared" si="14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6"/>
        <v>100.8955223880597</v>
      </c>
      <c r="Q1884" s="6" t="str">
        <f t="shared" si="147"/>
        <v>music</v>
      </c>
      <c r="R1884" s="6" t="str">
        <f t="shared" si="148"/>
        <v>indie rock</v>
      </c>
      <c r="S1884" s="14">
        <f t="shared" si="145"/>
        <v>41100.991666666669</v>
      </c>
      <c r="T1884" s="14">
        <f t="shared" si="14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6"/>
        <v>104.8048048048048</v>
      </c>
      <c r="Q1885" s="6" t="str">
        <f t="shared" si="147"/>
        <v>music</v>
      </c>
      <c r="R1885" s="6" t="str">
        <f t="shared" si="148"/>
        <v>indie rock</v>
      </c>
      <c r="S1885" s="14">
        <f t="shared" si="145"/>
        <v>41007.906342592592</v>
      </c>
      <c r="T1885" s="14">
        <f t="shared" si="14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6"/>
        <v>135.1</v>
      </c>
      <c r="Q1886" s="6" t="str">
        <f t="shared" si="147"/>
        <v>music</v>
      </c>
      <c r="R1886" s="6" t="str">
        <f t="shared" si="148"/>
        <v>indie rock</v>
      </c>
      <c r="S1886" s="14">
        <f t="shared" si="145"/>
        <v>41240.5</v>
      </c>
      <c r="T1886" s="14">
        <f t="shared" si="14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6"/>
        <v>116.32786885245903</v>
      </c>
      <c r="Q1887" s="6" t="str">
        <f t="shared" si="147"/>
        <v>music</v>
      </c>
      <c r="R1887" s="6" t="str">
        <f t="shared" si="148"/>
        <v>indie rock</v>
      </c>
      <c r="S1887" s="14">
        <f t="shared" si="145"/>
        <v>41131.916666666664</v>
      </c>
      <c r="T1887" s="14">
        <f t="shared" si="14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6"/>
        <v>102.08333333333333</v>
      </c>
      <c r="Q1888" s="6" t="str">
        <f t="shared" si="147"/>
        <v>music</v>
      </c>
      <c r="R1888" s="6" t="str">
        <f t="shared" si="148"/>
        <v>indie rock</v>
      </c>
      <c r="S1888" s="14">
        <f t="shared" si="145"/>
        <v>41955.94835648148</v>
      </c>
      <c r="T1888" s="14">
        <f t="shared" si="14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6"/>
        <v>111.16666666666666</v>
      </c>
      <c r="Q1889" s="6" t="str">
        <f t="shared" si="147"/>
        <v>music</v>
      </c>
      <c r="R1889" s="6" t="str">
        <f t="shared" si="148"/>
        <v>indie rock</v>
      </c>
      <c r="S1889" s="14">
        <f t="shared" si="145"/>
        <v>42341.895833333328</v>
      </c>
      <c r="T1889" s="14">
        <f t="shared" si="14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6"/>
        <v>166.08</v>
      </c>
      <c r="Q1890" s="6" t="str">
        <f t="shared" si="147"/>
        <v>music</v>
      </c>
      <c r="R1890" s="6" t="str">
        <f t="shared" si="148"/>
        <v>indie rock</v>
      </c>
      <c r="S1890" s="14">
        <f t="shared" si="145"/>
        <v>40330.207638888889</v>
      </c>
      <c r="T1890" s="14">
        <f t="shared" si="14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6"/>
        <v>106.60000000000001</v>
      </c>
      <c r="Q1891" s="6" t="str">
        <f t="shared" si="147"/>
        <v>music</v>
      </c>
      <c r="R1891" s="6" t="str">
        <f t="shared" si="148"/>
        <v>indie rock</v>
      </c>
      <c r="S1891" s="14">
        <f t="shared" ref="S1891:S1954" si="150">(((I1891/60)/60)/24)+DATE(1970,1,1)</f>
        <v>41344.751689814817</v>
      </c>
      <c r="T1891" s="14">
        <f t="shared" si="14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6"/>
        <v>144.58441666666667</v>
      </c>
      <c r="Q1892" s="6" t="str">
        <f t="shared" si="147"/>
        <v>music</v>
      </c>
      <c r="R1892" s="6" t="str">
        <f t="shared" si="148"/>
        <v>indie rock</v>
      </c>
      <c r="S1892" s="14">
        <f t="shared" si="150"/>
        <v>41258.786203703705</v>
      </c>
      <c r="T1892" s="14">
        <f t="shared" si="14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6"/>
        <v>105.55000000000001</v>
      </c>
      <c r="Q1893" s="6" t="str">
        <f t="shared" si="147"/>
        <v>music</v>
      </c>
      <c r="R1893" s="6" t="str">
        <f t="shared" si="148"/>
        <v>indie rock</v>
      </c>
      <c r="S1893" s="14">
        <f t="shared" si="150"/>
        <v>40381.25</v>
      </c>
      <c r="T1893" s="14">
        <f t="shared" si="14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6"/>
        <v>136.60000000000002</v>
      </c>
      <c r="Q1894" s="6" t="str">
        <f t="shared" si="147"/>
        <v>music</v>
      </c>
      <c r="R1894" s="6" t="str">
        <f t="shared" si="148"/>
        <v>indie rock</v>
      </c>
      <c r="S1894" s="14">
        <f t="shared" si="150"/>
        <v>40701.637511574074</v>
      </c>
      <c r="T1894" s="14">
        <f t="shared" si="14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6"/>
        <v>104</v>
      </c>
      <c r="Q1895" s="6" t="str">
        <f t="shared" si="147"/>
        <v>music</v>
      </c>
      <c r="R1895" s="6" t="str">
        <f t="shared" si="148"/>
        <v>indie rock</v>
      </c>
      <c r="S1895" s="14">
        <f t="shared" si="150"/>
        <v>40649.165972222225</v>
      </c>
      <c r="T1895" s="14">
        <f t="shared" si="14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6"/>
        <v>114.5</v>
      </c>
      <c r="Q1896" s="6" t="str">
        <f t="shared" si="147"/>
        <v>music</v>
      </c>
      <c r="R1896" s="6" t="str">
        <f t="shared" si="148"/>
        <v>indie rock</v>
      </c>
      <c r="S1896" s="14">
        <f t="shared" si="150"/>
        <v>40951.904895833337</v>
      </c>
      <c r="T1896" s="14">
        <f t="shared" si="14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6"/>
        <v>101.71957671957672</v>
      </c>
      <c r="Q1897" s="6" t="str">
        <f t="shared" si="147"/>
        <v>music</v>
      </c>
      <c r="R1897" s="6" t="str">
        <f t="shared" si="148"/>
        <v>indie rock</v>
      </c>
      <c r="S1897" s="14">
        <f t="shared" si="150"/>
        <v>42297.746782407412</v>
      </c>
      <c r="T1897" s="14">
        <f t="shared" si="14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6"/>
        <v>123.94678492239468</v>
      </c>
      <c r="Q1898" s="6" t="str">
        <f t="shared" si="147"/>
        <v>music</v>
      </c>
      <c r="R1898" s="6" t="str">
        <f t="shared" si="148"/>
        <v>indie rock</v>
      </c>
      <c r="S1898" s="14">
        <f t="shared" si="150"/>
        <v>41011.710243055553</v>
      </c>
      <c r="T1898" s="14">
        <f t="shared" si="14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6"/>
        <v>102.45669291338582</v>
      </c>
      <c r="Q1899" s="6" t="str">
        <f t="shared" si="147"/>
        <v>music</v>
      </c>
      <c r="R1899" s="6" t="str">
        <f t="shared" si="148"/>
        <v>indie rock</v>
      </c>
      <c r="S1899" s="14">
        <f t="shared" si="150"/>
        <v>41702.875</v>
      </c>
      <c r="T1899" s="14">
        <f t="shared" si="14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6"/>
        <v>144.5</v>
      </c>
      <c r="Q1900" s="6" t="str">
        <f t="shared" si="147"/>
        <v>music</v>
      </c>
      <c r="R1900" s="6" t="str">
        <f t="shared" si="148"/>
        <v>indie rock</v>
      </c>
      <c r="S1900" s="14">
        <f t="shared" si="150"/>
        <v>42401.75</v>
      </c>
      <c r="T1900" s="14">
        <f t="shared" si="14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6"/>
        <v>133.33333333333331</v>
      </c>
      <c r="Q1901" s="6" t="str">
        <f t="shared" si="147"/>
        <v>music</v>
      </c>
      <c r="R1901" s="6" t="str">
        <f t="shared" si="148"/>
        <v>indie rock</v>
      </c>
      <c r="S1901" s="14">
        <f t="shared" si="150"/>
        <v>42088.90006944444</v>
      </c>
      <c r="T1901" s="14">
        <f t="shared" si="14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6"/>
        <v>109.3644</v>
      </c>
      <c r="Q1902" s="6" t="str">
        <f t="shared" si="147"/>
        <v>music</v>
      </c>
      <c r="R1902" s="6" t="str">
        <f t="shared" si="148"/>
        <v>indie rock</v>
      </c>
      <c r="S1902" s="14">
        <f t="shared" si="150"/>
        <v>41188.415972222225</v>
      </c>
      <c r="T1902" s="14">
        <f t="shared" si="14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6"/>
        <v>2.6969696969696968</v>
      </c>
      <c r="Q1903" s="6" t="str">
        <f t="shared" si="147"/>
        <v>technology</v>
      </c>
      <c r="R1903" s="6" t="str">
        <f t="shared" si="148"/>
        <v>gadgets</v>
      </c>
      <c r="S1903" s="14">
        <f t="shared" si="150"/>
        <v>42146.541666666672</v>
      </c>
      <c r="T1903" s="14">
        <f t="shared" si="14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6"/>
        <v>1.2</v>
      </c>
      <c r="Q1904" s="6" t="str">
        <f t="shared" si="147"/>
        <v>technology</v>
      </c>
      <c r="R1904" s="6" t="str">
        <f t="shared" si="148"/>
        <v>gadgets</v>
      </c>
      <c r="S1904" s="14">
        <f t="shared" si="150"/>
        <v>42067.789895833332</v>
      </c>
      <c r="T1904" s="14">
        <f t="shared" si="14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6"/>
        <v>46.6</v>
      </c>
      <c r="Q1905" s="6" t="str">
        <f t="shared" si="147"/>
        <v>technology</v>
      </c>
      <c r="R1905" s="6" t="str">
        <f t="shared" si="148"/>
        <v>gadgets</v>
      </c>
      <c r="S1905" s="14">
        <f t="shared" si="150"/>
        <v>42762.770729166667</v>
      </c>
      <c r="T1905" s="14">
        <f t="shared" si="14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6"/>
        <v>0.1</v>
      </c>
      <c r="Q1906" s="6" t="str">
        <f t="shared" si="147"/>
        <v>technology</v>
      </c>
      <c r="R1906" s="6" t="str">
        <f t="shared" si="148"/>
        <v>gadgets</v>
      </c>
      <c r="S1906" s="14">
        <f t="shared" si="150"/>
        <v>42371.685428240744</v>
      </c>
      <c r="T1906" s="14">
        <f t="shared" si="14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6"/>
        <v>0.16800000000000001</v>
      </c>
      <c r="Q1907" s="6" t="str">
        <f t="shared" si="147"/>
        <v>technology</v>
      </c>
      <c r="R1907" s="6" t="str">
        <f t="shared" si="148"/>
        <v>gadgets</v>
      </c>
      <c r="S1907" s="14">
        <f t="shared" si="150"/>
        <v>41889.925856481481</v>
      </c>
      <c r="T1907" s="14">
        <f t="shared" si="14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6"/>
        <v>42.76</v>
      </c>
      <c r="Q1908" s="6" t="str">
        <f t="shared" si="147"/>
        <v>technology</v>
      </c>
      <c r="R1908" s="6" t="str">
        <f t="shared" si="148"/>
        <v>gadgets</v>
      </c>
      <c r="S1908" s="14">
        <f t="shared" si="150"/>
        <v>42544.671099537038</v>
      </c>
      <c r="T1908" s="14">
        <f t="shared" si="14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6"/>
        <v>0.28333333333333333</v>
      </c>
      <c r="Q1909" s="6" t="str">
        <f t="shared" si="147"/>
        <v>technology</v>
      </c>
      <c r="R1909" s="6" t="str">
        <f t="shared" si="148"/>
        <v>gadgets</v>
      </c>
      <c r="S1909" s="14">
        <f t="shared" si="150"/>
        <v>41782.587094907409</v>
      </c>
      <c r="T1909" s="14">
        <f t="shared" si="14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6"/>
        <v>1.7319999999999998</v>
      </c>
      <c r="Q1910" s="6" t="str">
        <f t="shared" si="147"/>
        <v>technology</v>
      </c>
      <c r="R1910" s="6" t="str">
        <f t="shared" si="148"/>
        <v>gadgets</v>
      </c>
      <c r="S1910" s="14">
        <f t="shared" si="150"/>
        <v>42733.917824074073</v>
      </c>
      <c r="T1910" s="14">
        <f t="shared" si="14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6"/>
        <v>14.111428571428572</v>
      </c>
      <c r="Q1911" s="6" t="str">
        <f t="shared" si="147"/>
        <v>technology</v>
      </c>
      <c r="R1911" s="6" t="str">
        <f t="shared" si="148"/>
        <v>gadgets</v>
      </c>
      <c r="S1911" s="14">
        <f t="shared" si="150"/>
        <v>41935.429155092592</v>
      </c>
      <c r="T1911" s="14">
        <f t="shared" si="14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6"/>
        <v>39.395294117647055</v>
      </c>
      <c r="Q1912" s="6" t="str">
        <f t="shared" si="147"/>
        <v>technology</v>
      </c>
      <c r="R1912" s="6" t="str">
        <f t="shared" si="148"/>
        <v>gadgets</v>
      </c>
      <c r="S1912" s="14">
        <f t="shared" si="150"/>
        <v>42308.947916666672</v>
      </c>
      <c r="T1912" s="14">
        <f t="shared" si="14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6"/>
        <v>2.3529411764705882E-2</v>
      </c>
      <c r="Q1913" s="6" t="str">
        <f t="shared" si="147"/>
        <v>technology</v>
      </c>
      <c r="R1913" s="6" t="str">
        <f t="shared" si="148"/>
        <v>gadgets</v>
      </c>
      <c r="S1913" s="14">
        <f t="shared" si="150"/>
        <v>41860.033958333333</v>
      </c>
      <c r="T1913" s="14">
        <f t="shared" si="14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6"/>
        <v>59.3</v>
      </c>
      <c r="Q1914" s="6" t="str">
        <f t="shared" si="147"/>
        <v>technology</v>
      </c>
      <c r="R1914" s="6" t="str">
        <f t="shared" si="148"/>
        <v>gadgets</v>
      </c>
      <c r="S1914" s="14">
        <f t="shared" si="150"/>
        <v>42159.226388888885</v>
      </c>
      <c r="T1914" s="14">
        <f t="shared" si="14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6"/>
        <v>1.3270833333333334</v>
      </c>
      <c r="Q1915" s="6" t="str">
        <f t="shared" si="147"/>
        <v>technology</v>
      </c>
      <c r="R1915" s="6" t="str">
        <f t="shared" si="148"/>
        <v>gadgets</v>
      </c>
      <c r="S1915" s="14">
        <f t="shared" si="150"/>
        <v>41920.511319444442</v>
      </c>
      <c r="T1915" s="14">
        <f t="shared" si="14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6"/>
        <v>9.0090090090090094</v>
      </c>
      <c r="Q1916" s="6" t="str">
        <f t="shared" si="147"/>
        <v>technology</v>
      </c>
      <c r="R1916" s="6" t="str">
        <f t="shared" si="148"/>
        <v>gadgets</v>
      </c>
      <c r="S1916" s="14">
        <f t="shared" si="150"/>
        <v>41944.165972222225</v>
      </c>
      <c r="T1916" s="14">
        <f t="shared" si="14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6"/>
        <v>1.6</v>
      </c>
      <c r="Q1917" s="6" t="str">
        <f t="shared" si="147"/>
        <v>technology</v>
      </c>
      <c r="R1917" s="6" t="str">
        <f t="shared" si="148"/>
        <v>gadgets</v>
      </c>
      <c r="S1917" s="14">
        <f t="shared" si="150"/>
        <v>41884.04886574074</v>
      </c>
      <c r="T1917" s="14">
        <f t="shared" si="14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6"/>
        <v>0.51</v>
      </c>
      <c r="Q1918" s="6" t="str">
        <f t="shared" si="147"/>
        <v>technology</v>
      </c>
      <c r="R1918" s="6" t="str">
        <f t="shared" si="148"/>
        <v>gadgets</v>
      </c>
      <c r="S1918" s="14">
        <f t="shared" si="150"/>
        <v>42681.758969907409</v>
      </c>
      <c r="T1918" s="14">
        <f t="shared" si="14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6"/>
        <v>52.570512820512818</v>
      </c>
      <c r="Q1919" s="6" t="str">
        <f t="shared" si="147"/>
        <v>technology</v>
      </c>
      <c r="R1919" s="6" t="str">
        <f t="shared" si="148"/>
        <v>gadgets</v>
      </c>
      <c r="S1919" s="14">
        <f t="shared" si="150"/>
        <v>42776.270057870366</v>
      </c>
      <c r="T1919" s="14">
        <f t="shared" si="14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6"/>
        <v>1.04</v>
      </c>
      <c r="Q1920" s="6" t="str">
        <f t="shared" si="147"/>
        <v>technology</v>
      </c>
      <c r="R1920" s="6" t="str">
        <f t="shared" si="148"/>
        <v>gadgets</v>
      </c>
      <c r="S1920" s="14">
        <f t="shared" si="150"/>
        <v>41863.789942129632</v>
      </c>
      <c r="T1920" s="14">
        <f t="shared" si="14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6"/>
        <v>47.4</v>
      </c>
      <c r="Q1921" s="6" t="str">
        <f t="shared" si="147"/>
        <v>technology</v>
      </c>
      <c r="R1921" s="6" t="str">
        <f t="shared" si="148"/>
        <v>gadgets</v>
      </c>
      <c r="S1921" s="14">
        <f t="shared" si="150"/>
        <v>42143.875567129624</v>
      </c>
      <c r="T1921" s="14">
        <f t="shared" si="14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6"/>
        <v>43.03</v>
      </c>
      <c r="Q1922" s="6" t="str">
        <f t="shared" si="147"/>
        <v>technology</v>
      </c>
      <c r="R1922" s="6" t="str">
        <f t="shared" si="148"/>
        <v>gadgets</v>
      </c>
      <c r="S1922" s="14">
        <f t="shared" si="150"/>
        <v>42298.958333333328</v>
      </c>
      <c r="T1922" s="14">
        <f t="shared" si="14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1">(E1923/D1923)*100</f>
        <v>136.80000000000001</v>
      </c>
      <c r="Q1923" s="6" t="str">
        <f t="shared" ref="Q1923:Q1986" si="152">LEFT(N1923,FIND("/",N1923)-1)</f>
        <v>music</v>
      </c>
      <c r="R1923" s="6" t="str">
        <f t="shared" ref="R1923:R1986" si="153">RIGHT(N1923,LEN(N1923)-FIND("/",N1923))</f>
        <v>indie rock</v>
      </c>
      <c r="S1923" s="14">
        <f t="shared" si="150"/>
        <v>41104.221562500003</v>
      </c>
      <c r="T1923" s="14">
        <f t="shared" ref="T1923:T1986" si="154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1"/>
        <v>115.55</v>
      </c>
      <c r="Q1924" s="6" t="str">
        <f t="shared" si="152"/>
        <v>music</v>
      </c>
      <c r="R1924" s="6" t="str">
        <f t="shared" si="153"/>
        <v>indie rock</v>
      </c>
      <c r="S1924" s="14">
        <f t="shared" si="150"/>
        <v>41620.255868055552</v>
      </c>
      <c r="T1924" s="14">
        <f t="shared" si="154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1"/>
        <v>240.79999999999998</v>
      </c>
      <c r="Q1925" s="6" t="str">
        <f t="shared" si="152"/>
        <v>music</v>
      </c>
      <c r="R1925" s="6" t="str">
        <f t="shared" si="153"/>
        <v>indie rock</v>
      </c>
      <c r="S1925" s="14">
        <f t="shared" si="150"/>
        <v>40813.207638888889</v>
      </c>
      <c r="T1925" s="14">
        <f t="shared" si="154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1"/>
        <v>114.39999999999999</v>
      </c>
      <c r="Q1926" s="6" t="str">
        <f t="shared" si="152"/>
        <v>music</v>
      </c>
      <c r="R1926" s="6" t="str">
        <f t="shared" si="153"/>
        <v>indie rock</v>
      </c>
      <c r="S1926" s="14">
        <f t="shared" si="150"/>
        <v>41654.814583333333</v>
      </c>
      <c r="T1926" s="14">
        <f t="shared" si="154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1"/>
        <v>110.33333333333333</v>
      </c>
      <c r="Q1927" s="6" t="str">
        <f t="shared" si="152"/>
        <v>music</v>
      </c>
      <c r="R1927" s="6" t="str">
        <f t="shared" si="153"/>
        <v>indie rock</v>
      </c>
      <c r="S1927" s="14">
        <f t="shared" si="150"/>
        <v>41558</v>
      </c>
      <c r="T1927" s="14">
        <f t="shared" si="154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1"/>
        <v>195.37933333333334</v>
      </c>
      <c r="Q1928" s="6" t="str">
        <f t="shared" si="152"/>
        <v>music</v>
      </c>
      <c r="R1928" s="6" t="str">
        <f t="shared" si="153"/>
        <v>indie rock</v>
      </c>
      <c r="S1928" s="14">
        <f t="shared" si="150"/>
        <v>40484.018055555556</v>
      </c>
      <c r="T1928" s="14">
        <f t="shared" si="154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1"/>
        <v>103.33333333333334</v>
      </c>
      <c r="Q1929" s="6" t="str">
        <f t="shared" si="152"/>
        <v>music</v>
      </c>
      <c r="R1929" s="6" t="str">
        <f t="shared" si="153"/>
        <v>indie rock</v>
      </c>
      <c r="S1929" s="14">
        <f t="shared" si="150"/>
        <v>40976.207638888889</v>
      </c>
      <c r="T1929" s="14">
        <f t="shared" si="154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1"/>
        <v>103.1372549019608</v>
      </c>
      <c r="Q1930" s="6" t="str">
        <f t="shared" si="152"/>
        <v>music</v>
      </c>
      <c r="R1930" s="6" t="str">
        <f t="shared" si="153"/>
        <v>indie rock</v>
      </c>
      <c r="S1930" s="14">
        <f t="shared" si="150"/>
        <v>41401.648078703707</v>
      </c>
      <c r="T1930" s="14">
        <f t="shared" si="154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1"/>
        <v>100.3125</v>
      </c>
      <c r="Q1931" s="6" t="str">
        <f t="shared" si="152"/>
        <v>music</v>
      </c>
      <c r="R1931" s="6" t="str">
        <f t="shared" si="153"/>
        <v>indie rock</v>
      </c>
      <c r="S1931" s="14">
        <f t="shared" si="150"/>
        <v>40729.021597222221</v>
      </c>
      <c r="T1931" s="14">
        <f t="shared" si="154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1"/>
        <v>127</v>
      </c>
      <c r="Q1932" s="6" t="str">
        <f t="shared" si="152"/>
        <v>music</v>
      </c>
      <c r="R1932" s="6" t="str">
        <f t="shared" si="153"/>
        <v>indie rock</v>
      </c>
      <c r="S1932" s="14">
        <f t="shared" si="150"/>
        <v>41462.558819444443</v>
      </c>
      <c r="T1932" s="14">
        <f t="shared" si="154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1"/>
        <v>120.601</v>
      </c>
      <c r="Q1933" s="6" t="str">
        <f t="shared" si="152"/>
        <v>music</v>
      </c>
      <c r="R1933" s="6" t="str">
        <f t="shared" si="153"/>
        <v>indie rock</v>
      </c>
      <c r="S1933" s="14">
        <f t="shared" si="150"/>
        <v>41051.145833333336</v>
      </c>
      <c r="T1933" s="14">
        <f t="shared" si="154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1"/>
        <v>106.99047619047619</v>
      </c>
      <c r="Q1934" s="6" t="str">
        <f t="shared" si="152"/>
        <v>music</v>
      </c>
      <c r="R1934" s="6" t="str">
        <f t="shared" si="153"/>
        <v>indie rock</v>
      </c>
      <c r="S1934" s="14">
        <f t="shared" si="150"/>
        <v>40932.809872685182</v>
      </c>
      <c r="T1934" s="14">
        <f t="shared" si="154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1"/>
        <v>172.43333333333334</v>
      </c>
      <c r="Q1935" s="6" t="str">
        <f t="shared" si="152"/>
        <v>music</v>
      </c>
      <c r="R1935" s="6" t="str">
        <f t="shared" si="153"/>
        <v>indie rock</v>
      </c>
      <c r="S1935" s="14">
        <f t="shared" si="150"/>
        <v>41909.130868055552</v>
      </c>
      <c r="T1935" s="14">
        <f t="shared" si="154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1"/>
        <v>123.61999999999999</v>
      </c>
      <c r="Q1936" s="6" t="str">
        <f t="shared" si="152"/>
        <v>music</v>
      </c>
      <c r="R1936" s="6" t="str">
        <f t="shared" si="153"/>
        <v>indie rock</v>
      </c>
      <c r="S1936" s="14">
        <f t="shared" si="150"/>
        <v>40902.208333333336</v>
      </c>
      <c r="T1936" s="14">
        <f t="shared" si="154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1"/>
        <v>108.4</v>
      </c>
      <c r="Q1937" s="6" t="str">
        <f t="shared" si="152"/>
        <v>music</v>
      </c>
      <c r="R1937" s="6" t="str">
        <f t="shared" si="153"/>
        <v>indie rock</v>
      </c>
      <c r="S1937" s="14">
        <f t="shared" si="150"/>
        <v>41811.207638888889</v>
      </c>
      <c r="T1937" s="14">
        <f t="shared" si="154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1"/>
        <v>116.52013333333333</v>
      </c>
      <c r="Q1938" s="6" t="str">
        <f t="shared" si="152"/>
        <v>music</v>
      </c>
      <c r="R1938" s="6" t="str">
        <f t="shared" si="153"/>
        <v>indie rock</v>
      </c>
      <c r="S1938" s="14">
        <f t="shared" si="150"/>
        <v>40883.249305555553</v>
      </c>
      <c r="T1938" s="14">
        <f t="shared" si="154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1"/>
        <v>187.245</v>
      </c>
      <c r="Q1939" s="6" t="str">
        <f t="shared" si="152"/>
        <v>music</v>
      </c>
      <c r="R1939" s="6" t="str">
        <f t="shared" si="153"/>
        <v>indie rock</v>
      </c>
      <c r="S1939" s="14">
        <f t="shared" si="150"/>
        <v>41075.165972222225</v>
      </c>
      <c r="T1939" s="14">
        <f t="shared" si="154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1"/>
        <v>115.93333333333334</v>
      </c>
      <c r="Q1940" s="6" t="str">
        <f t="shared" si="152"/>
        <v>music</v>
      </c>
      <c r="R1940" s="6" t="str">
        <f t="shared" si="153"/>
        <v>indie rock</v>
      </c>
      <c r="S1940" s="14">
        <f t="shared" si="150"/>
        <v>41457.208333333336</v>
      </c>
      <c r="T1940" s="14">
        <f t="shared" si="154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1"/>
        <v>110.7</v>
      </c>
      <c r="Q1941" s="6" t="str">
        <f t="shared" si="152"/>
        <v>music</v>
      </c>
      <c r="R1941" s="6" t="str">
        <f t="shared" si="153"/>
        <v>indie rock</v>
      </c>
      <c r="S1941" s="14">
        <f t="shared" si="150"/>
        <v>41343.943379629629</v>
      </c>
      <c r="T1941" s="14">
        <f t="shared" si="154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1"/>
        <v>170.92307692307693</v>
      </c>
      <c r="Q1942" s="6" t="str">
        <f t="shared" si="152"/>
        <v>music</v>
      </c>
      <c r="R1942" s="6" t="str">
        <f t="shared" si="153"/>
        <v>indie rock</v>
      </c>
      <c r="S1942" s="14">
        <f t="shared" si="150"/>
        <v>40709.165972222225</v>
      </c>
      <c r="T1942" s="14">
        <f t="shared" si="154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1"/>
        <v>126.11835600000001</v>
      </c>
      <c r="Q1943" s="6" t="str">
        <f t="shared" si="152"/>
        <v>technology</v>
      </c>
      <c r="R1943" s="6" t="str">
        <f t="shared" si="153"/>
        <v>hardware</v>
      </c>
      <c r="S1943" s="14">
        <f t="shared" si="150"/>
        <v>41774.290868055556</v>
      </c>
      <c r="T1943" s="14">
        <f t="shared" si="154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1"/>
        <v>138.44033333333334</v>
      </c>
      <c r="Q1944" s="6" t="str">
        <f t="shared" si="152"/>
        <v>technology</v>
      </c>
      <c r="R1944" s="6" t="str">
        <f t="shared" si="153"/>
        <v>hardware</v>
      </c>
      <c r="S1944" s="14">
        <f t="shared" si="150"/>
        <v>40728.828009259261</v>
      </c>
      <c r="T1944" s="14">
        <f t="shared" si="154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1"/>
        <v>1705.2499999999998</v>
      </c>
      <c r="Q1945" s="6" t="str">
        <f t="shared" si="152"/>
        <v>technology</v>
      </c>
      <c r="R1945" s="6" t="str">
        <f t="shared" si="153"/>
        <v>hardware</v>
      </c>
      <c r="S1945" s="14">
        <f t="shared" si="150"/>
        <v>42593.269861111112</v>
      </c>
      <c r="T1945" s="14">
        <f t="shared" si="154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1"/>
        <v>788.05550000000005</v>
      </c>
      <c r="Q1946" s="6" t="str">
        <f t="shared" si="152"/>
        <v>technology</v>
      </c>
      <c r="R1946" s="6" t="str">
        <f t="shared" si="153"/>
        <v>hardware</v>
      </c>
      <c r="S1946" s="14">
        <f t="shared" si="150"/>
        <v>41760.584374999999</v>
      </c>
      <c r="T1946" s="14">
        <f t="shared" si="154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1"/>
        <v>348.01799999999997</v>
      </c>
      <c r="Q1947" s="6" t="str">
        <f t="shared" si="152"/>
        <v>technology</v>
      </c>
      <c r="R1947" s="6" t="str">
        <f t="shared" si="153"/>
        <v>hardware</v>
      </c>
      <c r="S1947" s="14">
        <f t="shared" si="150"/>
        <v>42197.251828703709</v>
      </c>
      <c r="T1947" s="14">
        <f t="shared" si="154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1"/>
        <v>149.74666666666667</v>
      </c>
      <c r="Q1948" s="6" t="str">
        <f t="shared" si="152"/>
        <v>technology</v>
      </c>
      <c r="R1948" s="6" t="str">
        <f t="shared" si="153"/>
        <v>hardware</v>
      </c>
      <c r="S1948" s="14">
        <f t="shared" si="150"/>
        <v>41749.108344907407</v>
      </c>
      <c r="T1948" s="14">
        <f t="shared" si="154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1"/>
        <v>100.63375000000001</v>
      </c>
      <c r="Q1949" s="6" t="str">
        <f t="shared" si="152"/>
        <v>technology</v>
      </c>
      <c r="R1949" s="6" t="str">
        <f t="shared" si="153"/>
        <v>hardware</v>
      </c>
      <c r="S1949" s="14">
        <f t="shared" si="150"/>
        <v>40140.249305555553</v>
      </c>
      <c r="T1949" s="14">
        <f t="shared" si="154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1"/>
        <v>800.21100000000001</v>
      </c>
      <c r="Q1950" s="6" t="str">
        <f t="shared" si="152"/>
        <v>technology</v>
      </c>
      <c r="R1950" s="6" t="str">
        <f t="shared" si="153"/>
        <v>hardware</v>
      </c>
      <c r="S1950" s="14">
        <f t="shared" si="150"/>
        <v>42527.709722222222</v>
      </c>
      <c r="T1950" s="14">
        <f t="shared" si="154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1"/>
        <v>106.00260000000002</v>
      </c>
      <c r="Q1951" s="6" t="str">
        <f t="shared" si="152"/>
        <v>technology</v>
      </c>
      <c r="R1951" s="6" t="str">
        <f t="shared" si="153"/>
        <v>hardware</v>
      </c>
      <c r="S1951" s="14">
        <f t="shared" si="150"/>
        <v>41830.423043981478</v>
      </c>
      <c r="T1951" s="14">
        <f t="shared" si="154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1"/>
        <v>200.51866666666669</v>
      </c>
      <c r="Q1952" s="6" t="str">
        <f t="shared" si="152"/>
        <v>technology</v>
      </c>
      <c r="R1952" s="6" t="str">
        <f t="shared" si="153"/>
        <v>hardware</v>
      </c>
      <c r="S1952" s="14">
        <f t="shared" si="150"/>
        <v>40655.181400462963</v>
      </c>
      <c r="T1952" s="14">
        <f t="shared" si="154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1"/>
        <v>212.44399999999999</v>
      </c>
      <c r="Q1953" s="6" t="str">
        <f t="shared" si="152"/>
        <v>technology</v>
      </c>
      <c r="R1953" s="6" t="str">
        <f t="shared" si="153"/>
        <v>hardware</v>
      </c>
      <c r="S1953" s="14">
        <f t="shared" si="150"/>
        <v>42681.462233796294</v>
      </c>
      <c r="T1953" s="14">
        <f t="shared" si="154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1"/>
        <v>198.47237142857145</v>
      </c>
      <c r="Q1954" s="6" t="str">
        <f t="shared" si="152"/>
        <v>technology</v>
      </c>
      <c r="R1954" s="6" t="str">
        <f t="shared" si="153"/>
        <v>hardware</v>
      </c>
      <c r="S1954" s="14">
        <f t="shared" si="150"/>
        <v>41563.60665509259</v>
      </c>
      <c r="T1954" s="14">
        <f t="shared" si="154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1"/>
        <v>225.94666666666666</v>
      </c>
      <c r="Q1955" s="6" t="str">
        <f t="shared" si="152"/>
        <v>technology</v>
      </c>
      <c r="R1955" s="6" t="str">
        <f t="shared" si="153"/>
        <v>hardware</v>
      </c>
      <c r="S1955" s="14">
        <f t="shared" ref="S1955:S2018" si="155">(((I1955/60)/60)/24)+DATE(1970,1,1)</f>
        <v>40970.125</v>
      </c>
      <c r="T1955" s="14">
        <f t="shared" si="154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1"/>
        <v>698.94800000000009</v>
      </c>
      <c r="Q1956" s="6" t="str">
        <f t="shared" si="152"/>
        <v>technology</v>
      </c>
      <c r="R1956" s="6" t="str">
        <f t="shared" si="153"/>
        <v>hardware</v>
      </c>
      <c r="S1956" s="14">
        <f t="shared" si="155"/>
        <v>42441.208333333328</v>
      </c>
      <c r="T1956" s="14">
        <f t="shared" si="154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1"/>
        <v>398.59528571428569</v>
      </c>
      <c r="Q1957" s="6" t="str">
        <f t="shared" si="152"/>
        <v>technology</v>
      </c>
      <c r="R1957" s="6" t="str">
        <f t="shared" si="153"/>
        <v>hardware</v>
      </c>
      <c r="S1957" s="14">
        <f t="shared" si="155"/>
        <v>41052.791666666664</v>
      </c>
      <c r="T1957" s="14">
        <f t="shared" si="154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1"/>
        <v>294.0333333333333</v>
      </c>
      <c r="Q1958" s="6" t="str">
        <f t="shared" si="152"/>
        <v>technology</v>
      </c>
      <c r="R1958" s="6" t="str">
        <f t="shared" si="153"/>
        <v>hardware</v>
      </c>
      <c r="S1958" s="14">
        <f t="shared" si="155"/>
        <v>42112.882002314815</v>
      </c>
      <c r="T1958" s="14">
        <f t="shared" si="154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1"/>
        <v>167.50470000000001</v>
      </c>
      <c r="Q1959" s="6" t="str">
        <f t="shared" si="152"/>
        <v>technology</v>
      </c>
      <c r="R1959" s="6" t="str">
        <f t="shared" si="153"/>
        <v>hardware</v>
      </c>
      <c r="S1959" s="14">
        <f t="shared" si="155"/>
        <v>41209.098530092589</v>
      </c>
      <c r="T1959" s="14">
        <f t="shared" si="154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1"/>
        <v>1435.5717142857143</v>
      </c>
      <c r="Q1960" s="6" t="str">
        <f t="shared" si="152"/>
        <v>technology</v>
      </c>
      <c r="R1960" s="6" t="str">
        <f t="shared" si="153"/>
        <v>hardware</v>
      </c>
      <c r="S1960" s="14">
        <f t="shared" si="155"/>
        <v>41356.94630787037</v>
      </c>
      <c r="T1960" s="14">
        <f t="shared" si="154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1"/>
        <v>156.73439999999999</v>
      </c>
      <c r="Q1961" s="6" t="str">
        <f t="shared" si="152"/>
        <v>technology</v>
      </c>
      <c r="R1961" s="6" t="str">
        <f t="shared" si="153"/>
        <v>hardware</v>
      </c>
      <c r="S1961" s="14">
        <f t="shared" si="155"/>
        <v>41913</v>
      </c>
      <c r="T1961" s="14">
        <f t="shared" si="154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1"/>
        <v>117.90285714285716</v>
      </c>
      <c r="Q1962" s="6" t="str">
        <f t="shared" si="152"/>
        <v>technology</v>
      </c>
      <c r="R1962" s="6" t="str">
        <f t="shared" si="153"/>
        <v>hardware</v>
      </c>
      <c r="S1962" s="14">
        <f t="shared" si="155"/>
        <v>41994.362743055557</v>
      </c>
      <c r="T1962" s="14">
        <f t="shared" si="154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1"/>
        <v>1105.3811999999998</v>
      </c>
      <c r="Q1963" s="6" t="str">
        <f t="shared" si="152"/>
        <v>technology</v>
      </c>
      <c r="R1963" s="6" t="str">
        <f t="shared" si="153"/>
        <v>hardware</v>
      </c>
      <c r="S1963" s="14">
        <f t="shared" si="155"/>
        <v>41188.165972222225</v>
      </c>
      <c r="T1963" s="14">
        <f t="shared" si="154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1"/>
        <v>192.92499999999998</v>
      </c>
      <c r="Q1964" s="6" t="str">
        <f t="shared" si="152"/>
        <v>technology</v>
      </c>
      <c r="R1964" s="6" t="str">
        <f t="shared" si="153"/>
        <v>hardware</v>
      </c>
      <c r="S1964" s="14">
        <f t="shared" si="155"/>
        <v>41772.780509259261</v>
      </c>
      <c r="T1964" s="14">
        <f t="shared" si="154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1"/>
        <v>126.8842105263158</v>
      </c>
      <c r="Q1965" s="6" t="str">
        <f t="shared" si="152"/>
        <v>technology</v>
      </c>
      <c r="R1965" s="6" t="str">
        <f t="shared" si="153"/>
        <v>hardware</v>
      </c>
      <c r="S1965" s="14">
        <f t="shared" si="155"/>
        <v>41898.429791666669</v>
      </c>
      <c r="T1965" s="14">
        <f t="shared" si="154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1"/>
        <v>259.57748878923763</v>
      </c>
      <c r="Q1966" s="6" t="str">
        <f t="shared" si="152"/>
        <v>technology</v>
      </c>
      <c r="R1966" s="6" t="str">
        <f t="shared" si="153"/>
        <v>hardware</v>
      </c>
      <c r="S1966" s="14">
        <f t="shared" si="155"/>
        <v>42482.272824074069</v>
      </c>
      <c r="T1966" s="14">
        <f t="shared" si="154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1"/>
        <v>262.27999999999997</v>
      </c>
      <c r="Q1967" s="6" t="str">
        <f t="shared" si="152"/>
        <v>technology</v>
      </c>
      <c r="R1967" s="6" t="str">
        <f t="shared" si="153"/>
        <v>hardware</v>
      </c>
      <c r="S1967" s="14">
        <f t="shared" si="155"/>
        <v>40920.041666666664</v>
      </c>
      <c r="T1967" s="14">
        <f t="shared" si="154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1"/>
        <v>206.74309000000002</v>
      </c>
      <c r="Q1968" s="6" t="str">
        <f t="shared" si="152"/>
        <v>technology</v>
      </c>
      <c r="R1968" s="6" t="str">
        <f t="shared" si="153"/>
        <v>hardware</v>
      </c>
      <c r="S1968" s="14">
        <f t="shared" si="155"/>
        <v>41865.540486111109</v>
      </c>
      <c r="T1968" s="14">
        <f t="shared" si="154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1"/>
        <v>370.13</v>
      </c>
      <c r="Q1969" s="6" t="str">
        <f t="shared" si="152"/>
        <v>technology</v>
      </c>
      <c r="R1969" s="6" t="str">
        <f t="shared" si="153"/>
        <v>hardware</v>
      </c>
      <c r="S1969" s="14">
        <f t="shared" si="155"/>
        <v>41760.663530092592</v>
      </c>
      <c r="T1969" s="14">
        <f t="shared" si="154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1"/>
        <v>284.96600000000001</v>
      </c>
      <c r="Q1970" s="6" t="str">
        <f t="shared" si="152"/>
        <v>technology</v>
      </c>
      <c r="R1970" s="6" t="str">
        <f t="shared" si="153"/>
        <v>hardware</v>
      </c>
      <c r="S1970" s="14">
        <f t="shared" si="155"/>
        <v>42707.628645833334</v>
      </c>
      <c r="T1970" s="14">
        <f t="shared" si="154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1"/>
        <v>579.08000000000004</v>
      </c>
      <c r="Q1971" s="6" t="str">
        <f t="shared" si="152"/>
        <v>technology</v>
      </c>
      <c r="R1971" s="6" t="str">
        <f t="shared" si="153"/>
        <v>hardware</v>
      </c>
      <c r="S1971" s="14">
        <f t="shared" si="155"/>
        <v>42587.792453703703</v>
      </c>
      <c r="T1971" s="14">
        <f t="shared" si="154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1"/>
        <v>1131.8</v>
      </c>
      <c r="Q1972" s="6" t="str">
        <f t="shared" si="152"/>
        <v>technology</v>
      </c>
      <c r="R1972" s="6" t="str">
        <f t="shared" si="153"/>
        <v>hardware</v>
      </c>
      <c r="S1972" s="14">
        <f t="shared" si="155"/>
        <v>41384.151631944449</v>
      </c>
      <c r="T1972" s="14">
        <f t="shared" si="154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1"/>
        <v>263.02771750000005</v>
      </c>
      <c r="Q1973" s="6" t="str">
        <f t="shared" si="152"/>
        <v>technology</v>
      </c>
      <c r="R1973" s="6" t="str">
        <f t="shared" si="153"/>
        <v>hardware</v>
      </c>
      <c r="S1973" s="14">
        <f t="shared" si="155"/>
        <v>41593.166666666664</v>
      </c>
      <c r="T1973" s="14">
        <f t="shared" si="154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1"/>
        <v>674.48</v>
      </c>
      <c r="Q1974" s="6" t="str">
        <f t="shared" si="152"/>
        <v>technology</v>
      </c>
      <c r="R1974" s="6" t="str">
        <f t="shared" si="153"/>
        <v>hardware</v>
      </c>
      <c r="S1974" s="14">
        <f t="shared" si="155"/>
        <v>41231.053749999999</v>
      </c>
      <c r="T1974" s="14">
        <f t="shared" si="154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1"/>
        <v>256.83081313131316</v>
      </c>
      <c r="Q1975" s="6" t="str">
        <f t="shared" si="152"/>
        <v>technology</v>
      </c>
      <c r="R1975" s="6" t="str">
        <f t="shared" si="153"/>
        <v>hardware</v>
      </c>
      <c r="S1975" s="14">
        <f t="shared" si="155"/>
        <v>42588.291666666672</v>
      </c>
      <c r="T1975" s="14">
        <f t="shared" si="154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1"/>
        <v>375.49599999999998</v>
      </c>
      <c r="Q1976" s="6" t="str">
        <f t="shared" si="152"/>
        <v>technology</v>
      </c>
      <c r="R1976" s="6" t="str">
        <f t="shared" si="153"/>
        <v>hardware</v>
      </c>
      <c r="S1976" s="14">
        <f t="shared" si="155"/>
        <v>41505.334131944444</v>
      </c>
      <c r="T1976" s="14">
        <f t="shared" si="154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1"/>
        <v>208.70837499999996</v>
      </c>
      <c r="Q1977" s="6" t="str">
        <f t="shared" si="152"/>
        <v>technology</v>
      </c>
      <c r="R1977" s="6" t="str">
        <f t="shared" si="153"/>
        <v>hardware</v>
      </c>
      <c r="S1977" s="14">
        <f t="shared" si="155"/>
        <v>41343.755219907405</v>
      </c>
      <c r="T1977" s="14">
        <f t="shared" si="154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1"/>
        <v>346.6</v>
      </c>
      <c r="Q1978" s="6" t="str">
        <f t="shared" si="152"/>
        <v>technology</v>
      </c>
      <c r="R1978" s="6" t="str">
        <f t="shared" si="153"/>
        <v>hardware</v>
      </c>
      <c r="S1978" s="14">
        <f t="shared" si="155"/>
        <v>41468.899594907409</v>
      </c>
      <c r="T1978" s="14">
        <f t="shared" si="154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1"/>
        <v>402.33</v>
      </c>
      <c r="Q1979" s="6" t="str">
        <f t="shared" si="152"/>
        <v>technology</v>
      </c>
      <c r="R1979" s="6" t="str">
        <f t="shared" si="153"/>
        <v>hardware</v>
      </c>
      <c r="S1979" s="14">
        <f t="shared" si="155"/>
        <v>42357.332638888889</v>
      </c>
      <c r="T1979" s="14">
        <f t="shared" si="154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1"/>
        <v>1026.8451399999999</v>
      </c>
      <c r="Q1980" s="6" t="str">
        <f t="shared" si="152"/>
        <v>technology</v>
      </c>
      <c r="R1980" s="6" t="str">
        <f t="shared" si="153"/>
        <v>hardware</v>
      </c>
      <c r="S1980" s="14">
        <f t="shared" si="155"/>
        <v>41072.291666666664</v>
      </c>
      <c r="T1980" s="14">
        <f t="shared" si="154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1"/>
        <v>114.901155</v>
      </c>
      <c r="Q1981" s="6" t="str">
        <f t="shared" si="152"/>
        <v>technology</v>
      </c>
      <c r="R1981" s="6" t="str">
        <f t="shared" si="153"/>
        <v>hardware</v>
      </c>
      <c r="S1981" s="14">
        <f t="shared" si="155"/>
        <v>42327.207638888889</v>
      </c>
      <c r="T1981" s="14">
        <f t="shared" si="154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1"/>
        <v>354.82402000000002</v>
      </c>
      <c r="Q1982" s="6" t="str">
        <f t="shared" si="152"/>
        <v>technology</v>
      </c>
      <c r="R1982" s="6" t="str">
        <f t="shared" si="153"/>
        <v>hardware</v>
      </c>
      <c r="S1982" s="14">
        <f t="shared" si="155"/>
        <v>42463.500717592593</v>
      </c>
      <c r="T1982" s="14">
        <f t="shared" si="154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1"/>
        <v>5.08</v>
      </c>
      <c r="Q1983" s="6" t="str">
        <f t="shared" si="152"/>
        <v>photography</v>
      </c>
      <c r="R1983" s="6" t="str">
        <f t="shared" si="153"/>
        <v>people</v>
      </c>
      <c r="S1983" s="14">
        <f t="shared" si="155"/>
        <v>41829.725289351853</v>
      </c>
      <c r="T1983" s="14">
        <f t="shared" si="154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1"/>
        <v>0</v>
      </c>
      <c r="Q1984" s="6" t="str">
        <f t="shared" si="152"/>
        <v>photography</v>
      </c>
      <c r="R1984" s="6" t="str">
        <f t="shared" si="153"/>
        <v>people</v>
      </c>
      <c r="S1984" s="14">
        <f t="shared" si="155"/>
        <v>42708.628321759257</v>
      </c>
      <c r="T1984" s="14">
        <f t="shared" si="154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1"/>
        <v>4.3</v>
      </c>
      <c r="Q1985" s="6" t="str">
        <f t="shared" si="152"/>
        <v>photography</v>
      </c>
      <c r="R1985" s="6" t="str">
        <f t="shared" si="153"/>
        <v>people</v>
      </c>
      <c r="S1985" s="14">
        <f t="shared" si="155"/>
        <v>42615.291666666672</v>
      </c>
      <c r="T1985" s="14">
        <f t="shared" si="154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1"/>
        <v>21.146666666666665</v>
      </c>
      <c r="Q1986" s="6" t="str">
        <f t="shared" si="152"/>
        <v>photography</v>
      </c>
      <c r="R1986" s="6" t="str">
        <f t="shared" si="153"/>
        <v>people</v>
      </c>
      <c r="S1986" s="14">
        <f t="shared" si="155"/>
        <v>41973.831956018519</v>
      </c>
      <c r="T1986" s="14">
        <f t="shared" si="154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6">(E1987/D1987)*100</f>
        <v>3.1875</v>
      </c>
      <c r="Q1987" s="6" t="str">
        <f t="shared" ref="Q1987:Q2050" si="157">LEFT(N1987,FIND("/",N1987)-1)</f>
        <v>photography</v>
      </c>
      <c r="R1987" s="6" t="str">
        <f t="shared" ref="R1987:R2050" si="158">RIGHT(N1987,LEN(N1987)-FIND("/",N1987))</f>
        <v>people</v>
      </c>
      <c r="S1987" s="14">
        <f t="shared" si="155"/>
        <v>42584.958333333328</v>
      </c>
      <c r="T1987" s="14">
        <f t="shared" ref="T1987:T2050" si="159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6"/>
        <v>0.05</v>
      </c>
      <c r="Q1988" s="6" t="str">
        <f t="shared" si="157"/>
        <v>photography</v>
      </c>
      <c r="R1988" s="6" t="str">
        <f t="shared" si="158"/>
        <v>people</v>
      </c>
      <c r="S1988" s="14">
        <f t="shared" si="155"/>
        <v>42443.392164351855</v>
      </c>
      <c r="T1988" s="14">
        <f t="shared" si="159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6"/>
        <v>42.472727272727276</v>
      </c>
      <c r="Q1989" s="6" t="str">
        <f t="shared" si="157"/>
        <v>photography</v>
      </c>
      <c r="R1989" s="6" t="str">
        <f t="shared" si="158"/>
        <v>people</v>
      </c>
      <c r="S1989" s="14">
        <f t="shared" si="155"/>
        <v>42064.639768518522</v>
      </c>
      <c r="T1989" s="14">
        <f t="shared" si="159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6"/>
        <v>0.41666666666666669</v>
      </c>
      <c r="Q1990" s="6" t="str">
        <f t="shared" si="157"/>
        <v>photography</v>
      </c>
      <c r="R1990" s="6" t="str">
        <f t="shared" si="158"/>
        <v>people</v>
      </c>
      <c r="S1990" s="14">
        <f t="shared" si="155"/>
        <v>42236.763217592597</v>
      </c>
      <c r="T1990" s="14">
        <f t="shared" si="159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6"/>
        <v>1</v>
      </c>
      <c r="Q1991" s="6" t="str">
        <f t="shared" si="157"/>
        <v>photography</v>
      </c>
      <c r="R1991" s="6" t="str">
        <f t="shared" si="158"/>
        <v>people</v>
      </c>
      <c r="S1991" s="14">
        <f t="shared" si="155"/>
        <v>42715.680648148147</v>
      </c>
      <c r="T1991" s="14">
        <f t="shared" si="159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6"/>
        <v>16.966666666666665</v>
      </c>
      <c r="Q1992" s="6" t="str">
        <f t="shared" si="157"/>
        <v>photography</v>
      </c>
      <c r="R1992" s="6" t="str">
        <f t="shared" si="158"/>
        <v>people</v>
      </c>
      <c r="S1992" s="14">
        <f t="shared" si="155"/>
        <v>42413.195972222224</v>
      </c>
      <c r="T1992" s="14">
        <f t="shared" si="159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6"/>
        <v>7.0000000000000009</v>
      </c>
      <c r="Q1993" s="6" t="str">
        <f t="shared" si="157"/>
        <v>photography</v>
      </c>
      <c r="R1993" s="6" t="str">
        <f t="shared" si="158"/>
        <v>people</v>
      </c>
      <c r="S1993" s="14">
        <f t="shared" si="155"/>
        <v>42188.89335648148</v>
      </c>
      <c r="T1993" s="14">
        <f t="shared" si="159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6"/>
        <v>0.13333333333333333</v>
      </c>
      <c r="Q1994" s="6" t="str">
        <f t="shared" si="157"/>
        <v>photography</v>
      </c>
      <c r="R1994" s="6" t="str">
        <f t="shared" si="158"/>
        <v>people</v>
      </c>
      <c r="S1994" s="14">
        <f t="shared" si="155"/>
        <v>42053.143414351856</v>
      </c>
      <c r="T1994" s="14">
        <f t="shared" si="159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6"/>
        <v>0</v>
      </c>
      <c r="Q1995" s="6" t="str">
        <f t="shared" si="157"/>
        <v>photography</v>
      </c>
      <c r="R1995" s="6" t="str">
        <f t="shared" si="158"/>
        <v>people</v>
      </c>
      <c r="S1995" s="14">
        <f t="shared" si="155"/>
        <v>42359.58839120371</v>
      </c>
      <c r="T1995" s="14">
        <f t="shared" si="159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6"/>
        <v>0</v>
      </c>
      <c r="Q1996" s="6" t="str">
        <f t="shared" si="157"/>
        <v>photography</v>
      </c>
      <c r="R1996" s="6" t="str">
        <f t="shared" si="158"/>
        <v>people</v>
      </c>
      <c r="S1996" s="14">
        <f t="shared" si="155"/>
        <v>42711.047939814816</v>
      </c>
      <c r="T1996" s="14">
        <f t="shared" si="159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6"/>
        <v>7.8</v>
      </c>
      <c r="Q1997" s="6" t="str">
        <f t="shared" si="157"/>
        <v>photography</v>
      </c>
      <c r="R1997" s="6" t="str">
        <f t="shared" si="158"/>
        <v>people</v>
      </c>
      <c r="S1997" s="14">
        <f t="shared" si="155"/>
        <v>42201.902037037042</v>
      </c>
      <c r="T1997" s="14">
        <f t="shared" si="159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6"/>
        <v>0</v>
      </c>
      <c r="Q1998" s="6" t="str">
        <f t="shared" si="157"/>
        <v>photography</v>
      </c>
      <c r="R1998" s="6" t="str">
        <f t="shared" si="158"/>
        <v>people</v>
      </c>
      <c r="S1998" s="14">
        <f t="shared" si="155"/>
        <v>41830.819571759261</v>
      </c>
      <c r="T1998" s="14">
        <f t="shared" si="159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6"/>
        <v>0</v>
      </c>
      <c r="Q1999" s="6" t="str">
        <f t="shared" si="157"/>
        <v>photography</v>
      </c>
      <c r="R1999" s="6" t="str">
        <f t="shared" si="158"/>
        <v>people</v>
      </c>
      <c r="S1999" s="14">
        <f t="shared" si="155"/>
        <v>41877.930694444447</v>
      </c>
      <c r="T1999" s="14">
        <f t="shared" si="159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6"/>
        <v>26.200000000000003</v>
      </c>
      <c r="Q2000" s="6" t="str">
        <f t="shared" si="157"/>
        <v>photography</v>
      </c>
      <c r="R2000" s="6" t="str">
        <f t="shared" si="158"/>
        <v>people</v>
      </c>
      <c r="S2000" s="14">
        <f t="shared" si="155"/>
        <v>41852.118495370371</v>
      </c>
      <c r="T2000" s="14">
        <f t="shared" si="159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6"/>
        <v>0.76129032258064511</v>
      </c>
      <c r="Q2001" s="6" t="str">
        <f t="shared" si="157"/>
        <v>photography</v>
      </c>
      <c r="R2001" s="6" t="str">
        <f t="shared" si="158"/>
        <v>people</v>
      </c>
      <c r="S2001" s="14">
        <f t="shared" si="155"/>
        <v>41956.524398148147</v>
      </c>
      <c r="T2001" s="14">
        <f t="shared" si="159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6"/>
        <v>12.5</v>
      </c>
      <c r="Q2002" s="6" t="str">
        <f t="shared" si="157"/>
        <v>photography</v>
      </c>
      <c r="R2002" s="6" t="str">
        <f t="shared" si="158"/>
        <v>people</v>
      </c>
      <c r="S2002" s="14">
        <f t="shared" si="155"/>
        <v>42375.951539351852</v>
      </c>
      <c r="T2002" s="14">
        <f t="shared" si="159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6"/>
        <v>382.12909090909091</v>
      </c>
      <c r="Q2003" s="6" t="str">
        <f t="shared" si="157"/>
        <v>technology</v>
      </c>
      <c r="R2003" s="6" t="str">
        <f t="shared" si="158"/>
        <v>hardware</v>
      </c>
      <c r="S2003" s="14">
        <f t="shared" si="155"/>
        <v>42167.833333333328</v>
      </c>
      <c r="T2003" s="14">
        <f t="shared" si="159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6"/>
        <v>216.79422000000002</v>
      </c>
      <c r="Q2004" s="6" t="str">
        <f t="shared" si="157"/>
        <v>technology</v>
      </c>
      <c r="R2004" s="6" t="str">
        <f t="shared" si="158"/>
        <v>hardware</v>
      </c>
      <c r="S2004" s="14">
        <f t="shared" si="155"/>
        <v>42758.71230324074</v>
      </c>
      <c r="T2004" s="14">
        <f t="shared" si="159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6"/>
        <v>312</v>
      </c>
      <c r="Q2005" s="6" t="str">
        <f t="shared" si="157"/>
        <v>technology</v>
      </c>
      <c r="R2005" s="6" t="str">
        <f t="shared" si="158"/>
        <v>hardware</v>
      </c>
      <c r="S2005" s="14">
        <f t="shared" si="155"/>
        <v>40361.958333333336</v>
      </c>
      <c r="T2005" s="14">
        <f t="shared" si="159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6"/>
        <v>234.42048</v>
      </c>
      <c r="Q2006" s="6" t="str">
        <f t="shared" si="157"/>
        <v>technology</v>
      </c>
      <c r="R2006" s="6" t="str">
        <f t="shared" si="158"/>
        <v>hardware</v>
      </c>
      <c r="S2006" s="14">
        <f t="shared" si="155"/>
        <v>41830.604895833334</v>
      </c>
      <c r="T2006" s="14">
        <f t="shared" si="159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6"/>
        <v>123.68010000000001</v>
      </c>
      <c r="Q2007" s="6" t="str">
        <f t="shared" si="157"/>
        <v>technology</v>
      </c>
      <c r="R2007" s="6" t="str">
        <f t="shared" si="158"/>
        <v>hardware</v>
      </c>
      <c r="S2007" s="14">
        <f t="shared" si="155"/>
        <v>41563.165972222225</v>
      </c>
      <c r="T2007" s="14">
        <f t="shared" si="159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6"/>
        <v>247.84</v>
      </c>
      <c r="Q2008" s="6" t="str">
        <f t="shared" si="157"/>
        <v>technology</v>
      </c>
      <c r="R2008" s="6" t="str">
        <f t="shared" si="158"/>
        <v>hardware</v>
      </c>
      <c r="S2008" s="14">
        <f t="shared" si="155"/>
        <v>41976.542187500003</v>
      </c>
      <c r="T2008" s="14">
        <f t="shared" si="159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6"/>
        <v>115.7092</v>
      </c>
      <c r="Q2009" s="6" t="str">
        <f t="shared" si="157"/>
        <v>technology</v>
      </c>
      <c r="R2009" s="6" t="str">
        <f t="shared" si="158"/>
        <v>hardware</v>
      </c>
      <c r="S2009" s="14">
        <f t="shared" si="155"/>
        <v>40414.166666666664</v>
      </c>
      <c r="T2009" s="14">
        <f t="shared" si="159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6"/>
        <v>117.07484768810599</v>
      </c>
      <c r="Q2010" s="6" t="str">
        <f t="shared" si="157"/>
        <v>technology</v>
      </c>
      <c r="R2010" s="6" t="str">
        <f t="shared" si="158"/>
        <v>hardware</v>
      </c>
      <c r="S2010" s="14">
        <f t="shared" si="155"/>
        <v>40805.604421296295</v>
      </c>
      <c r="T2010" s="14">
        <f t="shared" si="159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6"/>
        <v>305.15800000000002</v>
      </c>
      <c r="Q2011" s="6" t="str">
        <f t="shared" si="157"/>
        <v>technology</v>
      </c>
      <c r="R2011" s="6" t="str">
        <f t="shared" si="158"/>
        <v>hardware</v>
      </c>
      <c r="S2011" s="14">
        <f t="shared" si="155"/>
        <v>42697.365081018521</v>
      </c>
      <c r="T2011" s="14">
        <f t="shared" si="159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6"/>
        <v>320.05299999999994</v>
      </c>
      <c r="Q2012" s="6" t="str">
        <f t="shared" si="157"/>
        <v>technology</v>
      </c>
      <c r="R2012" s="6" t="str">
        <f t="shared" si="158"/>
        <v>hardware</v>
      </c>
      <c r="S2012" s="14">
        <f t="shared" si="155"/>
        <v>42600.996423611112</v>
      </c>
      <c r="T2012" s="14">
        <f t="shared" si="159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6"/>
        <v>819.56399999999996</v>
      </c>
      <c r="Q2013" s="6" t="str">
        <f t="shared" si="157"/>
        <v>technology</v>
      </c>
      <c r="R2013" s="6" t="str">
        <f t="shared" si="158"/>
        <v>hardware</v>
      </c>
      <c r="S2013" s="14">
        <f t="shared" si="155"/>
        <v>42380.958333333328</v>
      </c>
      <c r="T2013" s="14">
        <f t="shared" si="159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6"/>
        <v>234.90000000000003</v>
      </c>
      <c r="Q2014" s="6" t="str">
        <f t="shared" si="157"/>
        <v>technology</v>
      </c>
      <c r="R2014" s="6" t="str">
        <f t="shared" si="158"/>
        <v>hardware</v>
      </c>
      <c r="S2014" s="14">
        <f t="shared" si="155"/>
        <v>42040.822233796294</v>
      </c>
      <c r="T2014" s="14">
        <f t="shared" si="159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6"/>
        <v>494.91374999999999</v>
      </c>
      <c r="Q2015" s="6" t="str">
        <f t="shared" si="157"/>
        <v>technology</v>
      </c>
      <c r="R2015" s="6" t="str">
        <f t="shared" si="158"/>
        <v>hardware</v>
      </c>
      <c r="S2015" s="14">
        <f t="shared" si="155"/>
        <v>42559.960810185185</v>
      </c>
      <c r="T2015" s="14">
        <f t="shared" si="159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6"/>
        <v>7813.7822333333334</v>
      </c>
      <c r="Q2016" s="6" t="str">
        <f t="shared" si="157"/>
        <v>technology</v>
      </c>
      <c r="R2016" s="6" t="str">
        <f t="shared" si="158"/>
        <v>hardware</v>
      </c>
      <c r="S2016" s="14">
        <f t="shared" si="155"/>
        <v>41358.172905092593</v>
      </c>
      <c r="T2016" s="14">
        <f t="shared" si="159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6"/>
        <v>113.00013888888888</v>
      </c>
      <c r="Q2017" s="6" t="str">
        <f t="shared" si="157"/>
        <v>technology</v>
      </c>
      <c r="R2017" s="6" t="str">
        <f t="shared" si="158"/>
        <v>hardware</v>
      </c>
      <c r="S2017" s="14">
        <f t="shared" si="155"/>
        <v>40795.876886574071</v>
      </c>
      <c r="T2017" s="14">
        <f t="shared" si="159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6"/>
        <v>921.54219999999998</v>
      </c>
      <c r="Q2018" s="6" t="str">
        <f t="shared" si="157"/>
        <v>technology</v>
      </c>
      <c r="R2018" s="6" t="str">
        <f t="shared" si="158"/>
        <v>hardware</v>
      </c>
      <c r="S2018" s="14">
        <f t="shared" si="155"/>
        <v>41342.88077546296</v>
      </c>
      <c r="T2018" s="14">
        <f t="shared" si="159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6"/>
        <v>125.10239999999999</v>
      </c>
      <c r="Q2019" s="6" t="str">
        <f t="shared" si="157"/>
        <v>technology</v>
      </c>
      <c r="R2019" s="6" t="str">
        <f t="shared" si="158"/>
        <v>hardware</v>
      </c>
      <c r="S2019" s="14">
        <f t="shared" ref="S2019:S2082" si="160">(((I2019/60)/60)/24)+DATE(1970,1,1)</f>
        <v>40992.166666666664</v>
      </c>
      <c r="T2019" s="14">
        <f t="shared" si="159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6"/>
        <v>102.24343076923077</v>
      </c>
      <c r="Q2020" s="6" t="str">
        <f t="shared" si="157"/>
        <v>technology</v>
      </c>
      <c r="R2020" s="6" t="str">
        <f t="shared" si="158"/>
        <v>hardware</v>
      </c>
      <c r="S2020" s="14">
        <f t="shared" si="160"/>
        <v>42229.365844907406</v>
      </c>
      <c r="T2020" s="14">
        <f t="shared" si="159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6"/>
        <v>484.90975000000003</v>
      </c>
      <c r="Q2021" s="6" t="str">
        <f t="shared" si="157"/>
        <v>technology</v>
      </c>
      <c r="R2021" s="6" t="str">
        <f t="shared" si="158"/>
        <v>hardware</v>
      </c>
      <c r="S2021" s="14">
        <f t="shared" si="160"/>
        <v>42635.70857638889</v>
      </c>
      <c r="T2021" s="14">
        <f t="shared" si="159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6"/>
        <v>192.33333333333334</v>
      </c>
      <c r="Q2022" s="6" t="str">
        <f t="shared" si="157"/>
        <v>technology</v>
      </c>
      <c r="R2022" s="6" t="str">
        <f t="shared" si="158"/>
        <v>hardware</v>
      </c>
      <c r="S2022" s="14">
        <f t="shared" si="160"/>
        <v>41773.961111111108</v>
      </c>
      <c r="T2022" s="14">
        <f t="shared" si="159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6"/>
        <v>281.10000000000002</v>
      </c>
      <c r="Q2023" s="6" t="str">
        <f t="shared" si="157"/>
        <v>technology</v>
      </c>
      <c r="R2023" s="6" t="str">
        <f t="shared" si="158"/>
        <v>hardware</v>
      </c>
      <c r="S2023" s="14">
        <f t="shared" si="160"/>
        <v>41906.070567129631</v>
      </c>
      <c r="T2023" s="14">
        <f t="shared" si="159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6"/>
        <v>125.13700000000001</v>
      </c>
      <c r="Q2024" s="6" t="str">
        <f t="shared" si="157"/>
        <v>technology</v>
      </c>
      <c r="R2024" s="6" t="str">
        <f t="shared" si="158"/>
        <v>hardware</v>
      </c>
      <c r="S2024" s="14">
        <f t="shared" si="160"/>
        <v>42532.569120370375</v>
      </c>
      <c r="T2024" s="14">
        <f t="shared" si="159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6"/>
        <v>161.459</v>
      </c>
      <c r="Q2025" s="6" t="str">
        <f t="shared" si="157"/>
        <v>technology</v>
      </c>
      <c r="R2025" s="6" t="str">
        <f t="shared" si="158"/>
        <v>hardware</v>
      </c>
      <c r="S2025" s="14">
        <f t="shared" si="160"/>
        <v>42166.420752314814</v>
      </c>
      <c r="T2025" s="14">
        <f t="shared" si="159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6"/>
        <v>585.35</v>
      </c>
      <c r="Q2026" s="6" t="str">
        <f t="shared" si="157"/>
        <v>technology</v>
      </c>
      <c r="R2026" s="6" t="str">
        <f t="shared" si="158"/>
        <v>hardware</v>
      </c>
      <c r="S2026" s="14">
        <f t="shared" si="160"/>
        <v>41134.125</v>
      </c>
      <c r="T2026" s="14">
        <f t="shared" si="159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6"/>
        <v>201.14999999999998</v>
      </c>
      <c r="Q2027" s="6" t="str">
        <f t="shared" si="157"/>
        <v>technology</v>
      </c>
      <c r="R2027" s="6" t="str">
        <f t="shared" si="158"/>
        <v>hardware</v>
      </c>
      <c r="S2027" s="14">
        <f t="shared" si="160"/>
        <v>42166.184560185182</v>
      </c>
      <c r="T2027" s="14">
        <f t="shared" si="159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6"/>
        <v>133.48307999999997</v>
      </c>
      <c r="Q2028" s="6" t="str">
        <f t="shared" si="157"/>
        <v>technology</v>
      </c>
      <c r="R2028" s="6" t="str">
        <f t="shared" si="158"/>
        <v>hardware</v>
      </c>
      <c r="S2028" s="14">
        <f t="shared" si="160"/>
        <v>41750.165972222225</v>
      </c>
      <c r="T2028" s="14">
        <f t="shared" si="159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6"/>
        <v>120.24900000000001</v>
      </c>
      <c r="Q2029" s="6" t="str">
        <f t="shared" si="157"/>
        <v>technology</v>
      </c>
      <c r="R2029" s="6" t="str">
        <f t="shared" si="158"/>
        <v>hardware</v>
      </c>
      <c r="S2029" s="14">
        <f t="shared" si="160"/>
        <v>42093.772210648152</v>
      </c>
      <c r="T2029" s="14">
        <f t="shared" si="159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6"/>
        <v>126.16666666666667</v>
      </c>
      <c r="Q2030" s="6" t="str">
        <f t="shared" si="157"/>
        <v>technology</v>
      </c>
      <c r="R2030" s="6" t="str">
        <f t="shared" si="158"/>
        <v>hardware</v>
      </c>
      <c r="S2030" s="14">
        <f t="shared" si="160"/>
        <v>40252.913194444445</v>
      </c>
      <c r="T2030" s="14">
        <f t="shared" si="159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6"/>
        <v>361.2</v>
      </c>
      <c r="Q2031" s="6" t="str">
        <f t="shared" si="157"/>
        <v>technology</v>
      </c>
      <c r="R2031" s="6" t="str">
        <f t="shared" si="158"/>
        <v>hardware</v>
      </c>
      <c r="S2031" s="14">
        <f t="shared" si="160"/>
        <v>41878.021770833337</v>
      </c>
      <c r="T2031" s="14">
        <f t="shared" si="159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6"/>
        <v>226.239013671875</v>
      </c>
      <c r="Q2032" s="6" t="str">
        <f t="shared" si="157"/>
        <v>technology</v>
      </c>
      <c r="R2032" s="6" t="str">
        <f t="shared" si="158"/>
        <v>hardware</v>
      </c>
      <c r="S2032" s="14">
        <f t="shared" si="160"/>
        <v>41242.996481481481</v>
      </c>
      <c r="T2032" s="14">
        <f t="shared" si="159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6"/>
        <v>120.35</v>
      </c>
      <c r="Q2033" s="6" t="str">
        <f t="shared" si="157"/>
        <v>technology</v>
      </c>
      <c r="R2033" s="6" t="str">
        <f t="shared" si="158"/>
        <v>hardware</v>
      </c>
      <c r="S2033" s="14">
        <f t="shared" si="160"/>
        <v>42013.041666666672</v>
      </c>
      <c r="T2033" s="14">
        <f t="shared" si="159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6"/>
        <v>304.18799999999999</v>
      </c>
      <c r="Q2034" s="6" t="str">
        <f t="shared" si="157"/>
        <v>technology</v>
      </c>
      <c r="R2034" s="6" t="str">
        <f t="shared" si="158"/>
        <v>hardware</v>
      </c>
      <c r="S2034" s="14">
        <f t="shared" si="160"/>
        <v>42719.208333333328</v>
      </c>
      <c r="T2034" s="14">
        <f t="shared" si="159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6"/>
        <v>178.67599999999999</v>
      </c>
      <c r="Q2035" s="6" t="str">
        <f t="shared" si="157"/>
        <v>technology</v>
      </c>
      <c r="R2035" s="6" t="str">
        <f t="shared" si="158"/>
        <v>hardware</v>
      </c>
      <c r="S2035" s="14">
        <f t="shared" si="160"/>
        <v>41755.082384259258</v>
      </c>
      <c r="T2035" s="14">
        <f t="shared" si="159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6"/>
        <v>386.81998717948721</v>
      </c>
      <c r="Q2036" s="6" t="str">
        <f t="shared" si="157"/>
        <v>technology</v>
      </c>
      <c r="R2036" s="6" t="str">
        <f t="shared" si="158"/>
        <v>hardware</v>
      </c>
      <c r="S2036" s="14">
        <f t="shared" si="160"/>
        <v>42131.290277777778</v>
      </c>
      <c r="T2036" s="14">
        <f t="shared" si="159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6"/>
        <v>211.03642500000004</v>
      </c>
      <c r="Q2037" s="6" t="str">
        <f t="shared" si="157"/>
        <v>technology</v>
      </c>
      <c r="R2037" s="6" t="str">
        <f t="shared" si="158"/>
        <v>hardware</v>
      </c>
      <c r="S2037" s="14">
        <f t="shared" si="160"/>
        <v>42357.041666666672</v>
      </c>
      <c r="T2037" s="14">
        <f t="shared" si="159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6"/>
        <v>131.66833333333335</v>
      </c>
      <c r="Q2038" s="6" t="str">
        <f t="shared" si="157"/>
        <v>technology</v>
      </c>
      <c r="R2038" s="6" t="str">
        <f t="shared" si="158"/>
        <v>hardware</v>
      </c>
      <c r="S2038" s="14">
        <f t="shared" si="160"/>
        <v>41768.864803240744</v>
      </c>
      <c r="T2038" s="14">
        <f t="shared" si="159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6"/>
        <v>300.47639999999996</v>
      </c>
      <c r="Q2039" s="6" t="str">
        <f t="shared" si="157"/>
        <v>technology</v>
      </c>
      <c r="R2039" s="6" t="str">
        <f t="shared" si="158"/>
        <v>hardware</v>
      </c>
      <c r="S2039" s="14">
        <f t="shared" si="160"/>
        <v>41638.251770833333</v>
      </c>
      <c r="T2039" s="14">
        <f t="shared" si="159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6"/>
        <v>420.51249999999999</v>
      </c>
      <c r="Q2040" s="6" t="str">
        <f t="shared" si="157"/>
        <v>technology</v>
      </c>
      <c r="R2040" s="6" t="str">
        <f t="shared" si="158"/>
        <v>hardware</v>
      </c>
      <c r="S2040" s="14">
        <f t="shared" si="160"/>
        <v>41456.75</v>
      </c>
      <c r="T2040" s="14">
        <f t="shared" si="159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6"/>
        <v>136.21680000000001</v>
      </c>
      <c r="Q2041" s="6" t="str">
        <f t="shared" si="157"/>
        <v>technology</v>
      </c>
      <c r="R2041" s="6" t="str">
        <f t="shared" si="158"/>
        <v>hardware</v>
      </c>
      <c r="S2041" s="14">
        <f t="shared" si="160"/>
        <v>42705.207638888889</v>
      </c>
      <c r="T2041" s="14">
        <f t="shared" si="159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6"/>
        <v>248.17133333333334</v>
      </c>
      <c r="Q2042" s="6" t="str">
        <f t="shared" si="157"/>
        <v>technology</v>
      </c>
      <c r="R2042" s="6" t="str">
        <f t="shared" si="158"/>
        <v>hardware</v>
      </c>
      <c r="S2042" s="14">
        <f t="shared" si="160"/>
        <v>41593.968784722223</v>
      </c>
      <c r="T2042" s="14">
        <f t="shared" si="159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6"/>
        <v>181.86315789473684</v>
      </c>
      <c r="Q2043" s="6" t="str">
        <f t="shared" si="157"/>
        <v>technology</v>
      </c>
      <c r="R2043" s="6" t="str">
        <f t="shared" si="158"/>
        <v>hardware</v>
      </c>
      <c r="S2043" s="14">
        <f t="shared" si="160"/>
        <v>42684.567442129628</v>
      </c>
      <c r="T2043" s="14">
        <f t="shared" si="159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6"/>
        <v>123.53</v>
      </c>
      <c r="Q2044" s="6" t="str">
        <f t="shared" si="157"/>
        <v>technology</v>
      </c>
      <c r="R2044" s="6" t="str">
        <f t="shared" si="158"/>
        <v>hardware</v>
      </c>
      <c r="S2044" s="14">
        <f t="shared" si="160"/>
        <v>42391.708032407405</v>
      </c>
      <c r="T2044" s="14">
        <f t="shared" si="159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6"/>
        <v>506.20938628158842</v>
      </c>
      <c r="Q2045" s="6" t="str">
        <f t="shared" si="157"/>
        <v>technology</v>
      </c>
      <c r="R2045" s="6" t="str">
        <f t="shared" si="158"/>
        <v>hardware</v>
      </c>
      <c r="S2045" s="14">
        <f t="shared" si="160"/>
        <v>42715.207638888889</v>
      </c>
      <c r="T2045" s="14">
        <f t="shared" si="159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6"/>
        <v>108.21333333333334</v>
      </c>
      <c r="Q2046" s="6" t="str">
        <f t="shared" si="157"/>
        <v>technology</v>
      </c>
      <c r="R2046" s="6" t="str">
        <f t="shared" si="158"/>
        <v>hardware</v>
      </c>
      <c r="S2046" s="14">
        <f t="shared" si="160"/>
        <v>42168.684189814812</v>
      </c>
      <c r="T2046" s="14">
        <f t="shared" si="159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6"/>
        <v>819.18387755102037</v>
      </c>
      <c r="Q2047" s="6" t="str">
        <f t="shared" si="157"/>
        <v>technology</v>
      </c>
      <c r="R2047" s="6" t="str">
        <f t="shared" si="158"/>
        <v>hardware</v>
      </c>
      <c r="S2047" s="14">
        <f t="shared" si="160"/>
        <v>41099.088506944441</v>
      </c>
      <c r="T2047" s="14">
        <f t="shared" si="159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6"/>
        <v>121.10000000000001</v>
      </c>
      <c r="Q2048" s="6" t="str">
        <f t="shared" si="157"/>
        <v>technology</v>
      </c>
      <c r="R2048" s="6" t="str">
        <f t="shared" si="158"/>
        <v>hardware</v>
      </c>
      <c r="S2048" s="14">
        <f t="shared" si="160"/>
        <v>41417.171805555554</v>
      </c>
      <c r="T2048" s="14">
        <f t="shared" si="159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6"/>
        <v>102.99897959183673</v>
      </c>
      <c r="Q2049" s="6" t="str">
        <f t="shared" si="157"/>
        <v>technology</v>
      </c>
      <c r="R2049" s="6" t="str">
        <f t="shared" si="158"/>
        <v>hardware</v>
      </c>
      <c r="S2049" s="14">
        <f t="shared" si="160"/>
        <v>42111</v>
      </c>
      <c r="T2049" s="14">
        <f t="shared" si="159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6"/>
        <v>148.33229411764705</v>
      </c>
      <c r="Q2050" s="6" t="str">
        <f t="shared" si="157"/>
        <v>technology</v>
      </c>
      <c r="R2050" s="6" t="str">
        <f t="shared" si="158"/>
        <v>hardware</v>
      </c>
      <c r="S2050" s="14">
        <f t="shared" si="160"/>
        <v>41417.651516203703</v>
      </c>
      <c r="T2050" s="14">
        <f t="shared" si="159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1">(E2051/D2051)*100</f>
        <v>120.19070000000001</v>
      </c>
      <c r="Q2051" s="6" t="str">
        <f t="shared" ref="Q2051:Q2114" si="162">LEFT(N2051,FIND("/",N2051)-1)</f>
        <v>technology</v>
      </c>
      <c r="R2051" s="6" t="str">
        <f t="shared" ref="R2051:R2114" si="163">RIGHT(N2051,LEN(N2051)-FIND("/",N2051))</f>
        <v>hardware</v>
      </c>
      <c r="S2051" s="14">
        <f t="shared" si="160"/>
        <v>41610.957638888889</v>
      </c>
      <c r="T2051" s="14">
        <f t="shared" ref="T2051:T2114" si="164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1"/>
        <v>473.27000000000004</v>
      </c>
      <c r="Q2052" s="6" t="str">
        <f t="shared" si="162"/>
        <v>technology</v>
      </c>
      <c r="R2052" s="6" t="str">
        <f t="shared" si="163"/>
        <v>hardware</v>
      </c>
      <c r="S2052" s="14">
        <f t="shared" si="160"/>
        <v>42155.071504629625</v>
      </c>
      <c r="T2052" s="14">
        <f t="shared" si="164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1"/>
        <v>130.36250000000001</v>
      </c>
      <c r="Q2053" s="6" t="str">
        <f t="shared" si="162"/>
        <v>technology</v>
      </c>
      <c r="R2053" s="6" t="str">
        <f t="shared" si="163"/>
        <v>hardware</v>
      </c>
      <c r="S2053" s="14">
        <f t="shared" si="160"/>
        <v>41634.022418981483</v>
      </c>
      <c r="T2053" s="14">
        <f t="shared" si="164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1"/>
        <v>353.048</v>
      </c>
      <c r="Q2054" s="6" t="str">
        <f t="shared" si="162"/>
        <v>technology</v>
      </c>
      <c r="R2054" s="6" t="str">
        <f t="shared" si="163"/>
        <v>hardware</v>
      </c>
      <c r="S2054" s="14">
        <f t="shared" si="160"/>
        <v>42420.08394675926</v>
      </c>
      <c r="T2054" s="14">
        <f t="shared" si="164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1"/>
        <v>101.02</v>
      </c>
      <c r="Q2055" s="6" t="str">
        <f t="shared" si="162"/>
        <v>technology</v>
      </c>
      <c r="R2055" s="6" t="str">
        <f t="shared" si="163"/>
        <v>hardware</v>
      </c>
      <c r="S2055" s="14">
        <f t="shared" si="160"/>
        <v>42333.659155092595</v>
      </c>
      <c r="T2055" s="14">
        <f t="shared" si="164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1"/>
        <v>113.59142857142857</v>
      </c>
      <c r="Q2056" s="6" t="str">
        <f t="shared" si="162"/>
        <v>technology</v>
      </c>
      <c r="R2056" s="6" t="str">
        <f t="shared" si="163"/>
        <v>hardware</v>
      </c>
      <c r="S2056" s="14">
        <f t="shared" si="160"/>
        <v>41761.520949074074</v>
      </c>
      <c r="T2056" s="14">
        <f t="shared" si="164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1"/>
        <v>167.41666666666666</v>
      </c>
      <c r="Q2057" s="6" t="str">
        <f t="shared" si="162"/>
        <v>technology</v>
      </c>
      <c r="R2057" s="6" t="str">
        <f t="shared" si="163"/>
        <v>hardware</v>
      </c>
      <c r="S2057" s="14">
        <f t="shared" si="160"/>
        <v>41976.166666666672</v>
      </c>
      <c r="T2057" s="14">
        <f t="shared" si="164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1"/>
        <v>153.452</v>
      </c>
      <c r="Q2058" s="6" t="str">
        <f t="shared" si="162"/>
        <v>technology</v>
      </c>
      <c r="R2058" s="6" t="str">
        <f t="shared" si="163"/>
        <v>hardware</v>
      </c>
      <c r="S2058" s="14">
        <f t="shared" si="160"/>
        <v>41381.76090277778</v>
      </c>
      <c r="T2058" s="14">
        <f t="shared" si="164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1"/>
        <v>202.23220000000001</v>
      </c>
      <c r="Q2059" s="6" t="str">
        <f t="shared" si="162"/>
        <v>technology</v>
      </c>
      <c r="R2059" s="6" t="str">
        <f t="shared" si="163"/>
        <v>hardware</v>
      </c>
      <c r="S2059" s="14">
        <f t="shared" si="160"/>
        <v>42426.494583333333</v>
      </c>
      <c r="T2059" s="14">
        <f t="shared" si="164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1"/>
        <v>168.28125</v>
      </c>
      <c r="Q2060" s="6" t="str">
        <f t="shared" si="162"/>
        <v>technology</v>
      </c>
      <c r="R2060" s="6" t="str">
        <f t="shared" si="163"/>
        <v>hardware</v>
      </c>
      <c r="S2060" s="14">
        <f t="shared" si="160"/>
        <v>42065.833333333328</v>
      </c>
      <c r="T2060" s="14">
        <f t="shared" si="164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1"/>
        <v>143.45666666666668</v>
      </c>
      <c r="Q2061" s="6" t="str">
        <f t="shared" si="162"/>
        <v>technology</v>
      </c>
      <c r="R2061" s="6" t="str">
        <f t="shared" si="163"/>
        <v>hardware</v>
      </c>
      <c r="S2061" s="14">
        <f t="shared" si="160"/>
        <v>42400.915972222225</v>
      </c>
      <c r="T2061" s="14">
        <f t="shared" si="164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1"/>
        <v>196.4</v>
      </c>
      <c r="Q2062" s="6" t="str">
        <f t="shared" si="162"/>
        <v>technology</v>
      </c>
      <c r="R2062" s="6" t="str">
        <f t="shared" si="163"/>
        <v>hardware</v>
      </c>
      <c r="S2062" s="14">
        <f t="shared" si="160"/>
        <v>41843.642939814818</v>
      </c>
      <c r="T2062" s="14">
        <f t="shared" si="164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1"/>
        <v>107.91999999999999</v>
      </c>
      <c r="Q2063" s="6" t="str">
        <f t="shared" si="162"/>
        <v>technology</v>
      </c>
      <c r="R2063" s="6" t="str">
        <f t="shared" si="163"/>
        <v>hardware</v>
      </c>
      <c r="S2063" s="14">
        <f t="shared" si="160"/>
        <v>42735.764513888891</v>
      </c>
      <c r="T2063" s="14">
        <f t="shared" si="164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1"/>
        <v>114.97699999999999</v>
      </c>
      <c r="Q2064" s="6" t="str">
        <f t="shared" si="162"/>
        <v>technology</v>
      </c>
      <c r="R2064" s="6" t="str">
        <f t="shared" si="163"/>
        <v>hardware</v>
      </c>
      <c r="S2064" s="14">
        <f t="shared" si="160"/>
        <v>42453.341412037036</v>
      </c>
      <c r="T2064" s="14">
        <f t="shared" si="164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1"/>
        <v>148.04999999999998</v>
      </c>
      <c r="Q2065" s="6" t="str">
        <f t="shared" si="162"/>
        <v>technology</v>
      </c>
      <c r="R2065" s="6" t="str">
        <f t="shared" si="163"/>
        <v>hardware</v>
      </c>
      <c r="S2065" s="14">
        <f t="shared" si="160"/>
        <v>42505.73265046296</v>
      </c>
      <c r="T2065" s="14">
        <f t="shared" si="164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1"/>
        <v>191.16676082790633</v>
      </c>
      <c r="Q2066" s="6" t="str">
        <f t="shared" si="162"/>
        <v>technology</v>
      </c>
      <c r="R2066" s="6" t="str">
        <f t="shared" si="163"/>
        <v>hardware</v>
      </c>
      <c r="S2066" s="14">
        <f t="shared" si="160"/>
        <v>41425.5</v>
      </c>
      <c r="T2066" s="14">
        <f t="shared" si="164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1"/>
        <v>199.215125</v>
      </c>
      <c r="Q2067" s="6" t="str">
        <f t="shared" si="162"/>
        <v>technology</v>
      </c>
      <c r="R2067" s="6" t="str">
        <f t="shared" si="163"/>
        <v>hardware</v>
      </c>
      <c r="S2067" s="14">
        <f t="shared" si="160"/>
        <v>41633.333668981482</v>
      </c>
      <c r="T2067" s="14">
        <f t="shared" si="164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1"/>
        <v>218.6</v>
      </c>
      <c r="Q2068" s="6" t="str">
        <f t="shared" si="162"/>
        <v>technology</v>
      </c>
      <c r="R2068" s="6" t="str">
        <f t="shared" si="163"/>
        <v>hardware</v>
      </c>
      <c r="S2068" s="14">
        <f t="shared" si="160"/>
        <v>41874.771793981483</v>
      </c>
      <c r="T2068" s="14">
        <f t="shared" si="164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1"/>
        <v>126.86868686868686</v>
      </c>
      <c r="Q2069" s="6" t="str">
        <f t="shared" si="162"/>
        <v>technology</v>
      </c>
      <c r="R2069" s="6" t="str">
        <f t="shared" si="163"/>
        <v>hardware</v>
      </c>
      <c r="S2069" s="14">
        <f t="shared" si="160"/>
        <v>42148.853888888887</v>
      </c>
      <c r="T2069" s="14">
        <f t="shared" si="164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1"/>
        <v>105.22388000000001</v>
      </c>
      <c r="Q2070" s="6" t="str">
        <f t="shared" si="162"/>
        <v>technology</v>
      </c>
      <c r="R2070" s="6" t="str">
        <f t="shared" si="163"/>
        <v>hardware</v>
      </c>
      <c r="S2070" s="14">
        <f t="shared" si="160"/>
        <v>42663.841608796298</v>
      </c>
      <c r="T2070" s="14">
        <f t="shared" si="164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1"/>
        <v>128.40666000000002</v>
      </c>
      <c r="Q2071" s="6" t="str">
        <f t="shared" si="162"/>
        <v>technology</v>
      </c>
      <c r="R2071" s="6" t="str">
        <f t="shared" si="163"/>
        <v>hardware</v>
      </c>
      <c r="S2071" s="14">
        <f t="shared" si="160"/>
        <v>42371.972118055557</v>
      </c>
      <c r="T2071" s="14">
        <f t="shared" si="164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1"/>
        <v>317.3272</v>
      </c>
      <c r="Q2072" s="6" t="str">
        <f t="shared" si="162"/>
        <v>technology</v>
      </c>
      <c r="R2072" s="6" t="str">
        <f t="shared" si="163"/>
        <v>hardware</v>
      </c>
      <c r="S2072" s="14">
        <f t="shared" si="160"/>
        <v>42549.6565162037</v>
      </c>
      <c r="T2072" s="14">
        <f t="shared" si="164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1"/>
        <v>280.73</v>
      </c>
      <c r="Q2073" s="6" t="str">
        <f t="shared" si="162"/>
        <v>technology</v>
      </c>
      <c r="R2073" s="6" t="str">
        <f t="shared" si="163"/>
        <v>hardware</v>
      </c>
      <c r="S2073" s="14">
        <f t="shared" si="160"/>
        <v>42645.278749999998</v>
      </c>
      <c r="T2073" s="14">
        <f t="shared" si="164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1"/>
        <v>110.73146853146854</v>
      </c>
      <c r="Q2074" s="6" t="str">
        <f t="shared" si="162"/>
        <v>technology</v>
      </c>
      <c r="R2074" s="6" t="str">
        <f t="shared" si="163"/>
        <v>hardware</v>
      </c>
      <c r="S2074" s="14">
        <f t="shared" si="160"/>
        <v>42497.581388888888</v>
      </c>
      <c r="T2074" s="14">
        <f t="shared" si="164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1"/>
        <v>152.60429999999999</v>
      </c>
      <c r="Q2075" s="6" t="str">
        <f t="shared" si="162"/>
        <v>technology</v>
      </c>
      <c r="R2075" s="6" t="str">
        <f t="shared" si="163"/>
        <v>hardware</v>
      </c>
      <c r="S2075" s="14">
        <f t="shared" si="160"/>
        <v>42132.668032407411</v>
      </c>
      <c r="T2075" s="14">
        <f t="shared" si="164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1"/>
        <v>102.49999999999999</v>
      </c>
      <c r="Q2076" s="6" t="str">
        <f t="shared" si="162"/>
        <v>technology</v>
      </c>
      <c r="R2076" s="6" t="str">
        <f t="shared" si="163"/>
        <v>hardware</v>
      </c>
      <c r="S2076" s="14">
        <f t="shared" si="160"/>
        <v>42496.826180555552</v>
      </c>
      <c r="T2076" s="14">
        <f t="shared" si="164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1"/>
        <v>1678.3738373837384</v>
      </c>
      <c r="Q2077" s="6" t="str">
        <f t="shared" si="162"/>
        <v>technology</v>
      </c>
      <c r="R2077" s="6" t="str">
        <f t="shared" si="163"/>
        <v>hardware</v>
      </c>
      <c r="S2077" s="14">
        <f t="shared" si="160"/>
        <v>41480.681574074071</v>
      </c>
      <c r="T2077" s="14">
        <f t="shared" si="164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1"/>
        <v>543.349156424581</v>
      </c>
      <c r="Q2078" s="6" t="str">
        <f t="shared" si="162"/>
        <v>technology</v>
      </c>
      <c r="R2078" s="6" t="str">
        <f t="shared" si="163"/>
        <v>hardware</v>
      </c>
      <c r="S2078" s="14">
        <f t="shared" si="160"/>
        <v>41843.880659722221</v>
      </c>
      <c r="T2078" s="14">
        <f t="shared" si="164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1"/>
        <v>115.50800000000001</v>
      </c>
      <c r="Q2079" s="6" t="str">
        <f t="shared" si="162"/>
        <v>technology</v>
      </c>
      <c r="R2079" s="6" t="str">
        <f t="shared" si="163"/>
        <v>hardware</v>
      </c>
      <c r="S2079" s="14">
        <f t="shared" si="160"/>
        <v>42160.875</v>
      </c>
      <c r="T2079" s="14">
        <f t="shared" si="164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1"/>
        <v>131.20499999999998</v>
      </c>
      <c r="Q2080" s="6" t="str">
        <f t="shared" si="162"/>
        <v>technology</v>
      </c>
      <c r="R2080" s="6" t="str">
        <f t="shared" si="163"/>
        <v>hardware</v>
      </c>
      <c r="S2080" s="14">
        <f t="shared" si="160"/>
        <v>42722.771493055552</v>
      </c>
      <c r="T2080" s="14">
        <f t="shared" si="164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1"/>
        <v>288.17</v>
      </c>
      <c r="Q2081" s="6" t="str">
        <f t="shared" si="162"/>
        <v>technology</v>
      </c>
      <c r="R2081" s="6" t="str">
        <f t="shared" si="163"/>
        <v>hardware</v>
      </c>
      <c r="S2081" s="14">
        <f t="shared" si="160"/>
        <v>42180.791666666672</v>
      </c>
      <c r="T2081" s="14">
        <f t="shared" si="164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1"/>
        <v>507.8</v>
      </c>
      <c r="Q2082" s="6" t="str">
        <f t="shared" si="162"/>
        <v>technology</v>
      </c>
      <c r="R2082" s="6" t="str">
        <f t="shared" si="163"/>
        <v>hardware</v>
      </c>
      <c r="S2082" s="14">
        <f t="shared" si="160"/>
        <v>42319.998842592591</v>
      </c>
      <c r="T2082" s="14">
        <f t="shared" si="164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1"/>
        <v>114.57142857142857</v>
      </c>
      <c r="Q2083" s="6" t="str">
        <f t="shared" si="162"/>
        <v>music</v>
      </c>
      <c r="R2083" s="6" t="str">
        <f t="shared" si="163"/>
        <v>indie rock</v>
      </c>
      <c r="S2083" s="14">
        <f t="shared" ref="S2083:S2146" si="165">(((I2083/60)/60)/24)+DATE(1970,1,1)</f>
        <v>41045.207638888889</v>
      </c>
      <c r="T2083" s="14">
        <f t="shared" si="164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1"/>
        <v>110.73333333333333</v>
      </c>
      <c r="Q2084" s="6" t="str">
        <f t="shared" si="162"/>
        <v>music</v>
      </c>
      <c r="R2084" s="6" t="str">
        <f t="shared" si="163"/>
        <v>indie rock</v>
      </c>
      <c r="S2084" s="14">
        <f t="shared" si="165"/>
        <v>40871.161990740737</v>
      </c>
      <c r="T2084" s="14">
        <f t="shared" si="164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1"/>
        <v>113.33333333333333</v>
      </c>
      <c r="Q2085" s="6" t="str">
        <f t="shared" si="162"/>
        <v>music</v>
      </c>
      <c r="R2085" s="6" t="str">
        <f t="shared" si="163"/>
        <v>indie rock</v>
      </c>
      <c r="S2085" s="14">
        <f t="shared" si="165"/>
        <v>41064.72216435185</v>
      </c>
      <c r="T2085" s="14">
        <f t="shared" si="164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1"/>
        <v>108.33333333333333</v>
      </c>
      <c r="Q2086" s="6" t="str">
        <f t="shared" si="162"/>
        <v>music</v>
      </c>
      <c r="R2086" s="6" t="str">
        <f t="shared" si="163"/>
        <v>indie rock</v>
      </c>
      <c r="S2086" s="14">
        <f t="shared" si="165"/>
        <v>41763.290972222225</v>
      </c>
      <c r="T2086" s="14">
        <f t="shared" si="164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1"/>
        <v>123.53333333333335</v>
      </c>
      <c r="Q2087" s="6" t="str">
        <f t="shared" si="162"/>
        <v>music</v>
      </c>
      <c r="R2087" s="6" t="str">
        <f t="shared" si="163"/>
        <v>indie rock</v>
      </c>
      <c r="S2087" s="14">
        <f t="shared" si="165"/>
        <v>41105.835497685184</v>
      </c>
      <c r="T2087" s="14">
        <f t="shared" si="164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1"/>
        <v>100.69999999999999</v>
      </c>
      <c r="Q2088" s="6" t="str">
        <f t="shared" si="162"/>
        <v>music</v>
      </c>
      <c r="R2088" s="6" t="str">
        <f t="shared" si="163"/>
        <v>indie rock</v>
      </c>
      <c r="S2088" s="14">
        <f t="shared" si="165"/>
        <v>40891.207638888889</v>
      </c>
      <c r="T2088" s="14">
        <f t="shared" si="164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1"/>
        <v>103.53333333333335</v>
      </c>
      <c r="Q2089" s="6" t="str">
        <f t="shared" si="162"/>
        <v>music</v>
      </c>
      <c r="R2089" s="6" t="str">
        <f t="shared" si="163"/>
        <v>indie rock</v>
      </c>
      <c r="S2089" s="14">
        <f t="shared" si="165"/>
        <v>40794.204375000001</v>
      </c>
      <c r="T2089" s="14">
        <f t="shared" si="164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1"/>
        <v>115.51066666666668</v>
      </c>
      <c r="Q2090" s="6" t="str">
        <f t="shared" si="162"/>
        <v>music</v>
      </c>
      <c r="R2090" s="6" t="str">
        <f t="shared" si="163"/>
        <v>indie rock</v>
      </c>
      <c r="S2090" s="14">
        <f t="shared" si="165"/>
        <v>40432.165972222225</v>
      </c>
      <c r="T2090" s="14">
        <f t="shared" si="164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1"/>
        <v>120.4004</v>
      </c>
      <c r="Q2091" s="6" t="str">
        <f t="shared" si="162"/>
        <v>music</v>
      </c>
      <c r="R2091" s="6" t="str">
        <f t="shared" si="163"/>
        <v>indie rock</v>
      </c>
      <c r="S2091" s="14">
        <f t="shared" si="165"/>
        <v>41488.076319444444</v>
      </c>
      <c r="T2091" s="14">
        <f t="shared" si="164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1"/>
        <v>115.040375</v>
      </c>
      <c r="Q2092" s="6" t="str">
        <f t="shared" si="162"/>
        <v>music</v>
      </c>
      <c r="R2092" s="6" t="str">
        <f t="shared" si="163"/>
        <v>indie rock</v>
      </c>
      <c r="S2092" s="14">
        <f t="shared" si="165"/>
        <v>41329.381423611114</v>
      </c>
      <c r="T2092" s="14">
        <f t="shared" si="164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1"/>
        <v>120.46777777777777</v>
      </c>
      <c r="Q2093" s="6" t="str">
        <f t="shared" si="162"/>
        <v>music</v>
      </c>
      <c r="R2093" s="6" t="str">
        <f t="shared" si="163"/>
        <v>indie rock</v>
      </c>
      <c r="S2093" s="14">
        <f t="shared" si="165"/>
        <v>40603.833333333336</v>
      </c>
      <c r="T2093" s="14">
        <f t="shared" si="164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1"/>
        <v>101.28333333333333</v>
      </c>
      <c r="Q2094" s="6" t="str">
        <f t="shared" si="162"/>
        <v>music</v>
      </c>
      <c r="R2094" s="6" t="str">
        <f t="shared" si="163"/>
        <v>indie rock</v>
      </c>
      <c r="S2094" s="14">
        <f t="shared" si="165"/>
        <v>40823.707546296297</v>
      </c>
      <c r="T2094" s="14">
        <f t="shared" si="164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1"/>
        <v>102.46666666666667</v>
      </c>
      <c r="Q2095" s="6" t="str">
        <f t="shared" si="162"/>
        <v>music</v>
      </c>
      <c r="R2095" s="6" t="str">
        <f t="shared" si="163"/>
        <v>indie rock</v>
      </c>
      <c r="S2095" s="14">
        <f t="shared" si="165"/>
        <v>41265.896203703705</v>
      </c>
      <c r="T2095" s="14">
        <f t="shared" si="164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1"/>
        <v>120.54285714285714</v>
      </c>
      <c r="Q2096" s="6" t="str">
        <f t="shared" si="162"/>
        <v>music</v>
      </c>
      <c r="R2096" s="6" t="str">
        <f t="shared" si="163"/>
        <v>indie rock</v>
      </c>
      <c r="S2096" s="14">
        <f t="shared" si="165"/>
        <v>40973.125</v>
      </c>
      <c r="T2096" s="14">
        <f t="shared" si="164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1"/>
        <v>100</v>
      </c>
      <c r="Q2097" s="6" t="str">
        <f t="shared" si="162"/>
        <v>music</v>
      </c>
      <c r="R2097" s="6" t="str">
        <f t="shared" si="163"/>
        <v>indie rock</v>
      </c>
      <c r="S2097" s="14">
        <f t="shared" si="165"/>
        <v>40818.733483796292</v>
      </c>
      <c r="T2097" s="14">
        <f t="shared" si="164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1"/>
        <v>101.66666666666666</v>
      </c>
      <c r="Q2098" s="6" t="str">
        <f t="shared" si="162"/>
        <v>music</v>
      </c>
      <c r="R2098" s="6" t="str">
        <f t="shared" si="163"/>
        <v>indie rock</v>
      </c>
      <c r="S2098" s="14">
        <f t="shared" si="165"/>
        <v>41208.165972222225</v>
      </c>
      <c r="T2098" s="14">
        <f t="shared" si="164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1"/>
        <v>100</v>
      </c>
      <c r="Q2099" s="6" t="str">
        <f t="shared" si="162"/>
        <v>music</v>
      </c>
      <c r="R2099" s="6" t="str">
        <f t="shared" si="163"/>
        <v>indie rock</v>
      </c>
      <c r="S2099" s="14">
        <f t="shared" si="165"/>
        <v>40878.626562500001</v>
      </c>
      <c r="T2099" s="14">
        <f t="shared" si="164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1"/>
        <v>100.33333333333334</v>
      </c>
      <c r="Q2100" s="6" t="str">
        <f t="shared" si="162"/>
        <v>music</v>
      </c>
      <c r="R2100" s="6" t="str">
        <f t="shared" si="163"/>
        <v>indie rock</v>
      </c>
      <c r="S2100" s="14">
        <f t="shared" si="165"/>
        <v>40976.11383101852</v>
      </c>
      <c r="T2100" s="14">
        <f t="shared" si="164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1"/>
        <v>132.36666666666667</v>
      </c>
      <c r="Q2101" s="6" t="str">
        <f t="shared" si="162"/>
        <v>music</v>
      </c>
      <c r="R2101" s="6" t="str">
        <f t="shared" si="163"/>
        <v>indie rock</v>
      </c>
      <c r="S2101" s="14">
        <f t="shared" si="165"/>
        <v>42187.152777777781</v>
      </c>
      <c r="T2101" s="14">
        <f t="shared" si="164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1"/>
        <v>136.66666666666666</v>
      </c>
      <c r="Q2102" s="6" t="str">
        <f t="shared" si="162"/>
        <v>music</v>
      </c>
      <c r="R2102" s="6" t="str">
        <f t="shared" si="163"/>
        <v>indie rock</v>
      </c>
      <c r="S2102" s="14">
        <f t="shared" si="165"/>
        <v>41090.165972222225</v>
      </c>
      <c r="T2102" s="14">
        <f t="shared" si="164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1"/>
        <v>113.25</v>
      </c>
      <c r="Q2103" s="6" t="str">
        <f t="shared" si="162"/>
        <v>music</v>
      </c>
      <c r="R2103" s="6" t="str">
        <f t="shared" si="163"/>
        <v>indie rock</v>
      </c>
      <c r="S2103" s="14">
        <f t="shared" si="165"/>
        <v>40952.149467592593</v>
      </c>
      <c r="T2103" s="14">
        <f t="shared" si="164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1"/>
        <v>136</v>
      </c>
      <c r="Q2104" s="6" t="str">
        <f t="shared" si="162"/>
        <v>music</v>
      </c>
      <c r="R2104" s="6" t="str">
        <f t="shared" si="163"/>
        <v>indie rock</v>
      </c>
      <c r="S2104" s="14">
        <f t="shared" si="165"/>
        <v>40668.868611111109</v>
      </c>
      <c r="T2104" s="14">
        <f t="shared" si="164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1"/>
        <v>146.12318374694613</v>
      </c>
      <c r="Q2105" s="6" t="str">
        <f t="shared" si="162"/>
        <v>music</v>
      </c>
      <c r="R2105" s="6" t="str">
        <f t="shared" si="163"/>
        <v>indie rock</v>
      </c>
      <c r="S2105" s="14">
        <f t="shared" si="165"/>
        <v>41222.7966087963</v>
      </c>
      <c r="T2105" s="14">
        <f t="shared" si="164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1"/>
        <v>129.5</v>
      </c>
      <c r="Q2106" s="6" t="str">
        <f t="shared" si="162"/>
        <v>music</v>
      </c>
      <c r="R2106" s="6" t="str">
        <f t="shared" si="163"/>
        <v>indie rock</v>
      </c>
      <c r="S2106" s="14">
        <f t="shared" si="165"/>
        <v>41425</v>
      </c>
      <c r="T2106" s="14">
        <f t="shared" si="164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1"/>
        <v>254</v>
      </c>
      <c r="Q2107" s="6" t="str">
        <f t="shared" si="162"/>
        <v>music</v>
      </c>
      <c r="R2107" s="6" t="str">
        <f t="shared" si="163"/>
        <v>indie rock</v>
      </c>
      <c r="S2107" s="14">
        <f t="shared" si="165"/>
        <v>41964.166666666672</v>
      </c>
      <c r="T2107" s="14">
        <f t="shared" si="164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1"/>
        <v>107.04545454545456</v>
      </c>
      <c r="Q2108" s="6" t="str">
        <f t="shared" si="162"/>
        <v>music</v>
      </c>
      <c r="R2108" s="6" t="str">
        <f t="shared" si="163"/>
        <v>indie rock</v>
      </c>
      <c r="S2108" s="14">
        <f t="shared" si="165"/>
        <v>41300.21497685185</v>
      </c>
      <c r="T2108" s="14">
        <f t="shared" si="164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1"/>
        <v>107.73299999999999</v>
      </c>
      <c r="Q2109" s="6" t="str">
        <f t="shared" si="162"/>
        <v>music</v>
      </c>
      <c r="R2109" s="6" t="str">
        <f t="shared" si="163"/>
        <v>indie rock</v>
      </c>
      <c r="S2109" s="14">
        <f t="shared" si="165"/>
        <v>41955.752233796295</v>
      </c>
      <c r="T2109" s="14">
        <f t="shared" si="164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1"/>
        <v>107.31250000000001</v>
      </c>
      <c r="Q2110" s="6" t="str">
        <f t="shared" si="162"/>
        <v>music</v>
      </c>
      <c r="R2110" s="6" t="str">
        <f t="shared" si="163"/>
        <v>indie rock</v>
      </c>
      <c r="S2110" s="14">
        <f t="shared" si="165"/>
        <v>41162.163194444445</v>
      </c>
      <c r="T2110" s="14">
        <f t="shared" si="164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1"/>
        <v>106.52500000000001</v>
      </c>
      <c r="Q2111" s="6" t="str">
        <f t="shared" si="162"/>
        <v>music</v>
      </c>
      <c r="R2111" s="6" t="str">
        <f t="shared" si="163"/>
        <v>indie rock</v>
      </c>
      <c r="S2111" s="14">
        <f t="shared" si="165"/>
        <v>42190.708530092597</v>
      </c>
      <c r="T2111" s="14">
        <f t="shared" si="164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1"/>
        <v>100.35000000000001</v>
      </c>
      <c r="Q2112" s="6" t="str">
        <f t="shared" si="162"/>
        <v>music</v>
      </c>
      <c r="R2112" s="6" t="str">
        <f t="shared" si="163"/>
        <v>indie rock</v>
      </c>
      <c r="S2112" s="14">
        <f t="shared" si="165"/>
        <v>41787.207638888889</v>
      </c>
      <c r="T2112" s="14">
        <f t="shared" si="164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1"/>
        <v>106.5</v>
      </c>
      <c r="Q2113" s="6" t="str">
        <f t="shared" si="162"/>
        <v>music</v>
      </c>
      <c r="R2113" s="6" t="str">
        <f t="shared" si="163"/>
        <v>indie rock</v>
      </c>
      <c r="S2113" s="14">
        <f t="shared" si="165"/>
        <v>40770.041666666664</v>
      </c>
      <c r="T2113" s="14">
        <f t="shared" si="164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1"/>
        <v>100</v>
      </c>
      <c r="Q2114" s="6" t="str">
        <f t="shared" si="162"/>
        <v>music</v>
      </c>
      <c r="R2114" s="6" t="str">
        <f t="shared" si="163"/>
        <v>indie rock</v>
      </c>
      <c r="S2114" s="14">
        <f t="shared" si="165"/>
        <v>41379.928159722222</v>
      </c>
      <c r="T2114" s="14">
        <f t="shared" si="164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6">(E2115/D2115)*100</f>
        <v>104.85714285714285</v>
      </c>
      <c r="Q2115" s="6" t="str">
        <f t="shared" ref="Q2115:Q2178" si="167">LEFT(N2115,FIND("/",N2115)-1)</f>
        <v>music</v>
      </c>
      <c r="R2115" s="6" t="str">
        <f t="shared" ref="R2115:R2178" si="168">RIGHT(N2115,LEN(N2115)-FIND("/",N2115))</f>
        <v>indie rock</v>
      </c>
      <c r="S2115" s="14">
        <f t="shared" si="165"/>
        <v>41905.86546296296</v>
      </c>
      <c r="T2115" s="14">
        <f t="shared" ref="T2115:T2178" si="169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6"/>
        <v>104.69999999999999</v>
      </c>
      <c r="Q2116" s="6" t="str">
        <f t="shared" si="167"/>
        <v>music</v>
      </c>
      <c r="R2116" s="6" t="str">
        <f t="shared" si="168"/>
        <v>indie rock</v>
      </c>
      <c r="S2116" s="14">
        <f t="shared" si="165"/>
        <v>40521.207638888889</v>
      </c>
      <c r="T2116" s="14">
        <f t="shared" si="169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6"/>
        <v>225.66666666666669</v>
      </c>
      <c r="Q2117" s="6" t="str">
        <f t="shared" si="167"/>
        <v>music</v>
      </c>
      <c r="R2117" s="6" t="str">
        <f t="shared" si="168"/>
        <v>indie rock</v>
      </c>
      <c r="S2117" s="14">
        <f t="shared" si="165"/>
        <v>40594.081030092595</v>
      </c>
      <c r="T2117" s="14">
        <f t="shared" si="169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6"/>
        <v>100.90416666666667</v>
      </c>
      <c r="Q2118" s="6" t="str">
        <f t="shared" si="167"/>
        <v>music</v>
      </c>
      <c r="R2118" s="6" t="str">
        <f t="shared" si="168"/>
        <v>indie rock</v>
      </c>
      <c r="S2118" s="14">
        <f t="shared" si="165"/>
        <v>41184.777812500004</v>
      </c>
      <c r="T2118" s="14">
        <f t="shared" si="169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6"/>
        <v>147.75</v>
      </c>
      <c r="Q2119" s="6" t="str">
        <f t="shared" si="167"/>
        <v>music</v>
      </c>
      <c r="R2119" s="6" t="str">
        <f t="shared" si="168"/>
        <v>indie rock</v>
      </c>
      <c r="S2119" s="14">
        <f t="shared" si="165"/>
        <v>42304.207638888889</v>
      </c>
      <c r="T2119" s="14">
        <f t="shared" si="169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6"/>
        <v>134.61099999999999</v>
      </c>
      <c r="Q2120" s="6" t="str">
        <f t="shared" si="167"/>
        <v>music</v>
      </c>
      <c r="R2120" s="6" t="str">
        <f t="shared" si="168"/>
        <v>indie rock</v>
      </c>
      <c r="S2120" s="14">
        <f t="shared" si="165"/>
        <v>40748.839537037034</v>
      </c>
      <c r="T2120" s="14">
        <f t="shared" si="169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6"/>
        <v>100.75</v>
      </c>
      <c r="Q2121" s="6" t="str">
        <f t="shared" si="167"/>
        <v>music</v>
      </c>
      <c r="R2121" s="6" t="str">
        <f t="shared" si="168"/>
        <v>indie rock</v>
      </c>
      <c r="S2121" s="14">
        <f t="shared" si="165"/>
        <v>41137.130150462966</v>
      </c>
      <c r="T2121" s="14">
        <f t="shared" si="169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6"/>
        <v>100.880375</v>
      </c>
      <c r="Q2122" s="6" t="str">
        <f t="shared" si="167"/>
        <v>music</v>
      </c>
      <c r="R2122" s="6" t="str">
        <f t="shared" si="168"/>
        <v>indie rock</v>
      </c>
      <c r="S2122" s="14">
        <f t="shared" si="165"/>
        <v>41640.964537037034</v>
      </c>
      <c r="T2122" s="14">
        <f t="shared" si="169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6"/>
        <v>0.56800000000000006</v>
      </c>
      <c r="Q2123" s="6" t="str">
        <f t="shared" si="167"/>
        <v>games</v>
      </c>
      <c r="R2123" s="6" t="str">
        <f t="shared" si="168"/>
        <v>video games</v>
      </c>
      <c r="S2123" s="14">
        <f t="shared" si="165"/>
        <v>42746.7424537037</v>
      </c>
      <c r="T2123" s="14">
        <f t="shared" si="169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6"/>
        <v>0.38750000000000001</v>
      </c>
      <c r="Q2124" s="6" t="str">
        <f t="shared" si="167"/>
        <v>games</v>
      </c>
      <c r="R2124" s="6" t="str">
        <f t="shared" si="168"/>
        <v>video games</v>
      </c>
      <c r="S2124" s="14">
        <f t="shared" si="165"/>
        <v>42742.300567129627</v>
      </c>
      <c r="T2124" s="14">
        <f t="shared" si="169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6"/>
        <v>10</v>
      </c>
      <c r="Q2125" s="6" t="str">
        <f t="shared" si="167"/>
        <v>games</v>
      </c>
      <c r="R2125" s="6" t="str">
        <f t="shared" si="168"/>
        <v>video games</v>
      </c>
      <c r="S2125" s="14">
        <f t="shared" si="165"/>
        <v>40252.290972222225</v>
      </c>
      <c r="T2125" s="14">
        <f t="shared" si="169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6"/>
        <v>10.454545454545453</v>
      </c>
      <c r="Q2126" s="6" t="str">
        <f t="shared" si="167"/>
        <v>games</v>
      </c>
      <c r="R2126" s="6" t="str">
        <f t="shared" si="168"/>
        <v>video games</v>
      </c>
      <c r="S2126" s="14">
        <f t="shared" si="165"/>
        <v>40512.208333333336</v>
      </c>
      <c r="T2126" s="14">
        <f t="shared" si="169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6"/>
        <v>1.4200000000000002</v>
      </c>
      <c r="Q2127" s="6" t="str">
        <f t="shared" si="167"/>
        <v>games</v>
      </c>
      <c r="R2127" s="6" t="str">
        <f t="shared" si="168"/>
        <v>video games</v>
      </c>
      <c r="S2127" s="14">
        <f t="shared" si="165"/>
        <v>42221.023530092592</v>
      </c>
      <c r="T2127" s="14">
        <f t="shared" si="169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6"/>
        <v>0.05</v>
      </c>
      <c r="Q2128" s="6" t="str">
        <f t="shared" si="167"/>
        <v>games</v>
      </c>
      <c r="R2128" s="6" t="str">
        <f t="shared" si="168"/>
        <v>video games</v>
      </c>
      <c r="S2128" s="14">
        <f t="shared" si="165"/>
        <v>41981.973229166666</v>
      </c>
      <c r="T2128" s="14">
        <f t="shared" si="169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6"/>
        <v>28.842857142857142</v>
      </c>
      <c r="Q2129" s="6" t="str">
        <f t="shared" si="167"/>
        <v>games</v>
      </c>
      <c r="R2129" s="6" t="str">
        <f t="shared" si="168"/>
        <v>video games</v>
      </c>
      <c r="S2129" s="14">
        <f t="shared" si="165"/>
        <v>42075.463692129633</v>
      </c>
      <c r="T2129" s="14">
        <f t="shared" si="169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6"/>
        <v>0.16666666666666669</v>
      </c>
      <c r="Q2130" s="6" t="str">
        <f t="shared" si="167"/>
        <v>games</v>
      </c>
      <c r="R2130" s="6" t="str">
        <f t="shared" si="168"/>
        <v>video games</v>
      </c>
      <c r="S2130" s="14">
        <f t="shared" si="165"/>
        <v>41903.772789351853</v>
      </c>
      <c r="T2130" s="14">
        <f t="shared" si="169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6"/>
        <v>11.799999999999999</v>
      </c>
      <c r="Q2131" s="6" t="str">
        <f t="shared" si="167"/>
        <v>games</v>
      </c>
      <c r="R2131" s="6" t="str">
        <f t="shared" si="168"/>
        <v>video games</v>
      </c>
      <c r="S2131" s="14">
        <f t="shared" si="165"/>
        <v>42439.024305555555</v>
      </c>
      <c r="T2131" s="14">
        <f t="shared" si="169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6"/>
        <v>0.20238095238095236</v>
      </c>
      <c r="Q2132" s="6" t="str">
        <f t="shared" si="167"/>
        <v>games</v>
      </c>
      <c r="R2132" s="6" t="str">
        <f t="shared" si="168"/>
        <v>video games</v>
      </c>
      <c r="S2132" s="14">
        <f t="shared" si="165"/>
        <v>41867.086377314816</v>
      </c>
      <c r="T2132" s="14">
        <f t="shared" si="169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6"/>
        <v>5</v>
      </c>
      <c r="Q2133" s="6" t="str">
        <f t="shared" si="167"/>
        <v>games</v>
      </c>
      <c r="R2133" s="6" t="str">
        <f t="shared" si="168"/>
        <v>video games</v>
      </c>
      <c r="S2133" s="14">
        <f t="shared" si="165"/>
        <v>42197.207071759258</v>
      </c>
      <c r="T2133" s="14">
        <f t="shared" si="169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6"/>
        <v>2.1129899999999995</v>
      </c>
      <c r="Q2134" s="6" t="str">
        <f t="shared" si="167"/>
        <v>games</v>
      </c>
      <c r="R2134" s="6" t="str">
        <f t="shared" si="168"/>
        <v>video games</v>
      </c>
      <c r="S2134" s="14">
        <f t="shared" si="165"/>
        <v>41673.487175925926</v>
      </c>
      <c r="T2134" s="14">
        <f t="shared" si="169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6"/>
        <v>1.6</v>
      </c>
      <c r="Q2135" s="6" t="str">
        <f t="shared" si="167"/>
        <v>games</v>
      </c>
      <c r="R2135" s="6" t="str">
        <f t="shared" si="168"/>
        <v>video games</v>
      </c>
      <c r="S2135" s="14">
        <f t="shared" si="165"/>
        <v>40657.290972222225</v>
      </c>
      <c r="T2135" s="14">
        <f t="shared" si="169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6"/>
        <v>1.7333333333333332</v>
      </c>
      <c r="Q2136" s="6" t="str">
        <f t="shared" si="167"/>
        <v>games</v>
      </c>
      <c r="R2136" s="6" t="str">
        <f t="shared" si="168"/>
        <v>video games</v>
      </c>
      <c r="S2136" s="14">
        <f t="shared" si="165"/>
        <v>41391.886469907404</v>
      </c>
      <c r="T2136" s="14">
        <f t="shared" si="169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6"/>
        <v>9.56</v>
      </c>
      <c r="Q2137" s="6" t="str">
        <f t="shared" si="167"/>
        <v>games</v>
      </c>
      <c r="R2137" s="6" t="str">
        <f t="shared" si="168"/>
        <v>video games</v>
      </c>
      <c r="S2137" s="14">
        <f t="shared" si="165"/>
        <v>41186.963344907403</v>
      </c>
      <c r="T2137" s="14">
        <f t="shared" si="169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6"/>
        <v>5.9612499999999999E-2</v>
      </c>
      <c r="Q2138" s="6" t="str">
        <f t="shared" si="167"/>
        <v>games</v>
      </c>
      <c r="R2138" s="6" t="str">
        <f t="shared" si="168"/>
        <v>video games</v>
      </c>
      <c r="S2138" s="14">
        <f t="shared" si="165"/>
        <v>41566.509097222224</v>
      </c>
      <c r="T2138" s="14">
        <f t="shared" si="169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6"/>
        <v>28.405999999999999</v>
      </c>
      <c r="Q2139" s="6" t="str">
        <f t="shared" si="167"/>
        <v>games</v>
      </c>
      <c r="R2139" s="6" t="str">
        <f t="shared" si="168"/>
        <v>video games</v>
      </c>
      <c r="S2139" s="14">
        <f t="shared" si="165"/>
        <v>41978.771168981482</v>
      </c>
      <c r="T2139" s="14">
        <f t="shared" si="169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6"/>
        <v>12.8</v>
      </c>
      <c r="Q2140" s="6" t="str">
        <f t="shared" si="167"/>
        <v>games</v>
      </c>
      <c r="R2140" s="6" t="str">
        <f t="shared" si="168"/>
        <v>video games</v>
      </c>
      <c r="S2140" s="14">
        <f t="shared" si="165"/>
        <v>41587.054849537039</v>
      </c>
      <c r="T2140" s="14">
        <f t="shared" si="169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6"/>
        <v>5.42</v>
      </c>
      <c r="Q2141" s="6" t="str">
        <f t="shared" si="167"/>
        <v>games</v>
      </c>
      <c r="R2141" s="6" t="str">
        <f t="shared" si="168"/>
        <v>video games</v>
      </c>
      <c r="S2141" s="14">
        <f t="shared" si="165"/>
        <v>42677.750092592592</v>
      </c>
      <c r="T2141" s="14">
        <f t="shared" si="169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6"/>
        <v>0.11199999999999999</v>
      </c>
      <c r="Q2142" s="6" t="str">
        <f t="shared" si="167"/>
        <v>games</v>
      </c>
      <c r="R2142" s="6" t="str">
        <f t="shared" si="168"/>
        <v>video games</v>
      </c>
      <c r="S2142" s="14">
        <f t="shared" si="165"/>
        <v>41285.833611111113</v>
      </c>
      <c r="T2142" s="14">
        <f t="shared" si="169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6"/>
        <v>0</v>
      </c>
      <c r="Q2143" s="6" t="str">
        <f t="shared" si="167"/>
        <v>games</v>
      </c>
      <c r="R2143" s="6" t="str">
        <f t="shared" si="168"/>
        <v>video games</v>
      </c>
      <c r="S2143" s="14">
        <f t="shared" si="165"/>
        <v>41957.277303240742</v>
      </c>
      <c r="T2143" s="14">
        <f t="shared" si="169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6"/>
        <v>5.7238095238095239</v>
      </c>
      <c r="Q2144" s="6" t="str">
        <f t="shared" si="167"/>
        <v>games</v>
      </c>
      <c r="R2144" s="6" t="str">
        <f t="shared" si="168"/>
        <v>video games</v>
      </c>
      <c r="S2144" s="14">
        <f t="shared" si="165"/>
        <v>42368.701504629629</v>
      </c>
      <c r="T2144" s="14">
        <f t="shared" si="169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6"/>
        <v>11.25</v>
      </c>
      <c r="Q2145" s="6" t="str">
        <f t="shared" si="167"/>
        <v>games</v>
      </c>
      <c r="R2145" s="6" t="str">
        <f t="shared" si="168"/>
        <v>video games</v>
      </c>
      <c r="S2145" s="14">
        <f t="shared" si="165"/>
        <v>40380.791666666664</v>
      </c>
      <c r="T2145" s="14">
        <f t="shared" si="169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6"/>
        <v>1.7098591549295776</v>
      </c>
      <c r="Q2146" s="6" t="str">
        <f t="shared" si="167"/>
        <v>games</v>
      </c>
      <c r="R2146" s="6" t="str">
        <f t="shared" si="168"/>
        <v>video games</v>
      </c>
      <c r="S2146" s="14">
        <f t="shared" si="165"/>
        <v>41531.546759259261</v>
      </c>
      <c r="T2146" s="14">
        <f t="shared" si="169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6"/>
        <v>30.433333333333334</v>
      </c>
      <c r="Q2147" s="6" t="str">
        <f t="shared" si="167"/>
        <v>games</v>
      </c>
      <c r="R2147" s="6" t="str">
        <f t="shared" si="168"/>
        <v>video games</v>
      </c>
      <c r="S2147" s="14">
        <f t="shared" ref="S2147:S2210" si="170">(((I2147/60)/60)/24)+DATE(1970,1,1)</f>
        <v>41605.279097222221</v>
      </c>
      <c r="T2147" s="14">
        <f t="shared" si="169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6"/>
        <v>0.02</v>
      </c>
      <c r="Q2148" s="6" t="str">
        <f t="shared" si="167"/>
        <v>games</v>
      </c>
      <c r="R2148" s="6" t="str">
        <f t="shared" si="168"/>
        <v>video games</v>
      </c>
      <c r="S2148" s="14">
        <f t="shared" si="170"/>
        <v>42411.679513888885</v>
      </c>
      <c r="T2148" s="14">
        <f t="shared" si="169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6"/>
        <v>0.69641025641025645</v>
      </c>
      <c r="Q2149" s="6" t="str">
        <f t="shared" si="167"/>
        <v>games</v>
      </c>
      <c r="R2149" s="6" t="str">
        <f t="shared" si="168"/>
        <v>video games</v>
      </c>
      <c r="S2149" s="14">
        <f t="shared" si="170"/>
        <v>41959.337361111116</v>
      </c>
      <c r="T2149" s="14">
        <f t="shared" si="169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6"/>
        <v>2</v>
      </c>
      <c r="Q2150" s="6" t="str">
        <f t="shared" si="167"/>
        <v>games</v>
      </c>
      <c r="R2150" s="6" t="str">
        <f t="shared" si="168"/>
        <v>video games</v>
      </c>
      <c r="S2150" s="14">
        <f t="shared" si="170"/>
        <v>42096.691921296297</v>
      </c>
      <c r="T2150" s="14">
        <f t="shared" si="169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6"/>
        <v>0</v>
      </c>
      <c r="Q2151" s="6" t="str">
        <f t="shared" si="167"/>
        <v>games</v>
      </c>
      <c r="R2151" s="6" t="str">
        <f t="shared" si="168"/>
        <v>video games</v>
      </c>
      <c r="S2151" s="14">
        <f t="shared" si="170"/>
        <v>40390</v>
      </c>
      <c r="T2151" s="14">
        <f t="shared" si="169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6"/>
        <v>0.80999999999999994</v>
      </c>
      <c r="Q2152" s="6" t="str">
        <f t="shared" si="167"/>
        <v>games</v>
      </c>
      <c r="R2152" s="6" t="str">
        <f t="shared" si="168"/>
        <v>video games</v>
      </c>
      <c r="S2152" s="14">
        <f t="shared" si="170"/>
        <v>42564.284710648149</v>
      </c>
      <c r="T2152" s="14">
        <f t="shared" si="169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6"/>
        <v>0.26222222222222225</v>
      </c>
      <c r="Q2153" s="6" t="str">
        <f t="shared" si="167"/>
        <v>games</v>
      </c>
      <c r="R2153" s="6" t="str">
        <f t="shared" si="168"/>
        <v>video games</v>
      </c>
      <c r="S2153" s="14">
        <f t="shared" si="170"/>
        <v>42550.847384259265</v>
      </c>
      <c r="T2153" s="14">
        <f t="shared" si="169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6"/>
        <v>0.16666666666666669</v>
      </c>
      <c r="Q2154" s="6" t="str">
        <f t="shared" si="167"/>
        <v>games</v>
      </c>
      <c r="R2154" s="6" t="str">
        <f t="shared" si="168"/>
        <v>video games</v>
      </c>
      <c r="S2154" s="14">
        <f t="shared" si="170"/>
        <v>41713.790613425925</v>
      </c>
      <c r="T2154" s="14">
        <f t="shared" si="169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6"/>
        <v>9.124454880912446E-3</v>
      </c>
      <c r="Q2155" s="6" t="str">
        <f t="shared" si="167"/>
        <v>games</v>
      </c>
      <c r="R2155" s="6" t="str">
        <f t="shared" si="168"/>
        <v>video games</v>
      </c>
      <c r="S2155" s="14">
        <f t="shared" si="170"/>
        <v>42014.332638888889</v>
      </c>
      <c r="T2155" s="14">
        <f t="shared" si="169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6"/>
        <v>0.8</v>
      </c>
      <c r="Q2156" s="6" t="str">
        <f t="shared" si="167"/>
        <v>games</v>
      </c>
      <c r="R2156" s="6" t="str">
        <f t="shared" si="168"/>
        <v>video games</v>
      </c>
      <c r="S2156" s="14">
        <f t="shared" si="170"/>
        <v>41667.632256944446</v>
      </c>
      <c r="T2156" s="14">
        <f t="shared" si="169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6"/>
        <v>2.2999999999999998</v>
      </c>
      <c r="Q2157" s="6" t="str">
        <f t="shared" si="167"/>
        <v>games</v>
      </c>
      <c r="R2157" s="6" t="str">
        <f t="shared" si="168"/>
        <v>video games</v>
      </c>
      <c r="S2157" s="14">
        <f t="shared" si="170"/>
        <v>42460.70584490741</v>
      </c>
      <c r="T2157" s="14">
        <f t="shared" si="169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6"/>
        <v>2.6660714285714282</v>
      </c>
      <c r="Q2158" s="6" t="str">
        <f t="shared" si="167"/>
        <v>games</v>
      </c>
      <c r="R2158" s="6" t="str">
        <f t="shared" si="168"/>
        <v>video games</v>
      </c>
      <c r="S2158" s="14">
        <f t="shared" si="170"/>
        <v>41533.85423611111</v>
      </c>
      <c r="T2158" s="14">
        <f t="shared" si="169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6"/>
        <v>28.192</v>
      </c>
      <c r="Q2159" s="6" t="str">
        <f t="shared" si="167"/>
        <v>games</v>
      </c>
      <c r="R2159" s="6" t="str">
        <f t="shared" si="168"/>
        <v>video games</v>
      </c>
      <c r="S2159" s="14">
        <f t="shared" si="170"/>
        <v>42727.332638888889</v>
      </c>
      <c r="T2159" s="14">
        <f t="shared" si="169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6"/>
        <v>6.5900366666666672</v>
      </c>
      <c r="Q2160" s="6" t="str">
        <f t="shared" si="167"/>
        <v>games</v>
      </c>
      <c r="R2160" s="6" t="str">
        <f t="shared" si="168"/>
        <v>video games</v>
      </c>
      <c r="S2160" s="14">
        <f t="shared" si="170"/>
        <v>41309.853865740741</v>
      </c>
      <c r="T2160" s="14">
        <f t="shared" si="169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6"/>
        <v>0.72222222222222221</v>
      </c>
      <c r="Q2161" s="6" t="str">
        <f t="shared" si="167"/>
        <v>games</v>
      </c>
      <c r="R2161" s="6" t="str">
        <f t="shared" si="168"/>
        <v>video games</v>
      </c>
      <c r="S2161" s="14">
        <f t="shared" si="170"/>
        <v>40740.731180555551</v>
      </c>
      <c r="T2161" s="14">
        <f t="shared" si="169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6"/>
        <v>0.85000000000000009</v>
      </c>
      <c r="Q2162" s="6" t="str">
        <f t="shared" si="167"/>
        <v>games</v>
      </c>
      <c r="R2162" s="6" t="str">
        <f t="shared" si="168"/>
        <v>video games</v>
      </c>
      <c r="S2162" s="14">
        <f t="shared" si="170"/>
        <v>41048.711863425924</v>
      </c>
      <c r="T2162" s="14">
        <f t="shared" si="169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6"/>
        <v>115.75</v>
      </c>
      <c r="Q2163" s="6" t="str">
        <f t="shared" si="167"/>
        <v>music</v>
      </c>
      <c r="R2163" s="6" t="str">
        <f t="shared" si="168"/>
        <v>rock</v>
      </c>
      <c r="S2163" s="14">
        <f t="shared" si="170"/>
        <v>42270.852534722217</v>
      </c>
      <c r="T2163" s="14">
        <f t="shared" si="169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6"/>
        <v>112.26666666666667</v>
      </c>
      <c r="Q2164" s="6" t="str">
        <f t="shared" si="167"/>
        <v>music</v>
      </c>
      <c r="R2164" s="6" t="str">
        <f t="shared" si="168"/>
        <v>rock</v>
      </c>
      <c r="S2164" s="14">
        <f t="shared" si="170"/>
        <v>41844.766099537039</v>
      </c>
      <c r="T2164" s="14">
        <f t="shared" si="169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6"/>
        <v>132.20000000000002</v>
      </c>
      <c r="Q2165" s="6" t="str">
        <f t="shared" si="167"/>
        <v>music</v>
      </c>
      <c r="R2165" s="6" t="str">
        <f t="shared" si="168"/>
        <v>rock</v>
      </c>
      <c r="S2165" s="14">
        <f t="shared" si="170"/>
        <v>42163.159722222219</v>
      </c>
      <c r="T2165" s="14">
        <f t="shared" si="169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6"/>
        <v>102.63636363636364</v>
      </c>
      <c r="Q2166" s="6" t="str">
        <f t="shared" si="167"/>
        <v>music</v>
      </c>
      <c r="R2166" s="6" t="str">
        <f t="shared" si="168"/>
        <v>rock</v>
      </c>
      <c r="S2166" s="14">
        <f t="shared" si="170"/>
        <v>42546.165972222225</v>
      </c>
      <c r="T2166" s="14">
        <f t="shared" si="169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6"/>
        <v>138.64000000000001</v>
      </c>
      <c r="Q2167" s="6" t="str">
        <f t="shared" si="167"/>
        <v>music</v>
      </c>
      <c r="R2167" s="6" t="str">
        <f t="shared" si="168"/>
        <v>rock</v>
      </c>
      <c r="S2167" s="14">
        <f t="shared" si="170"/>
        <v>42468.625405092593</v>
      </c>
      <c r="T2167" s="14">
        <f t="shared" si="169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6"/>
        <v>146.6</v>
      </c>
      <c r="Q2168" s="6" t="str">
        <f t="shared" si="167"/>
        <v>music</v>
      </c>
      <c r="R2168" s="6" t="str">
        <f t="shared" si="168"/>
        <v>rock</v>
      </c>
      <c r="S2168" s="14">
        <f t="shared" si="170"/>
        <v>41978.879837962959</v>
      </c>
      <c r="T2168" s="14">
        <f t="shared" si="169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6"/>
        <v>120</v>
      </c>
      <c r="Q2169" s="6" t="str">
        <f t="shared" si="167"/>
        <v>music</v>
      </c>
      <c r="R2169" s="6" t="str">
        <f t="shared" si="168"/>
        <v>rock</v>
      </c>
      <c r="S2169" s="14">
        <f t="shared" si="170"/>
        <v>41167.066400462965</v>
      </c>
      <c r="T2169" s="14">
        <f t="shared" si="169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6"/>
        <v>121.5816111111111</v>
      </c>
      <c r="Q2170" s="6" t="str">
        <f t="shared" si="167"/>
        <v>music</v>
      </c>
      <c r="R2170" s="6" t="str">
        <f t="shared" si="168"/>
        <v>rock</v>
      </c>
      <c r="S2170" s="14">
        <f t="shared" si="170"/>
        <v>42776.208333333328</v>
      </c>
      <c r="T2170" s="14">
        <f t="shared" si="169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6"/>
        <v>100</v>
      </c>
      <c r="Q2171" s="6" t="str">
        <f t="shared" si="167"/>
        <v>music</v>
      </c>
      <c r="R2171" s="6" t="str">
        <f t="shared" si="168"/>
        <v>rock</v>
      </c>
      <c r="S2171" s="14">
        <f t="shared" si="170"/>
        <v>42796.700821759259</v>
      </c>
      <c r="T2171" s="14">
        <f t="shared" si="169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6"/>
        <v>180.85714285714286</v>
      </c>
      <c r="Q2172" s="6" t="str">
        <f t="shared" si="167"/>
        <v>music</v>
      </c>
      <c r="R2172" s="6" t="str">
        <f t="shared" si="168"/>
        <v>rock</v>
      </c>
      <c r="S2172" s="14">
        <f t="shared" si="170"/>
        <v>42238.750254629631</v>
      </c>
      <c r="T2172" s="14">
        <f t="shared" si="169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6"/>
        <v>106.075</v>
      </c>
      <c r="Q2173" s="6" t="str">
        <f t="shared" si="167"/>
        <v>music</v>
      </c>
      <c r="R2173" s="6" t="str">
        <f t="shared" si="168"/>
        <v>rock</v>
      </c>
      <c r="S2173" s="14">
        <f t="shared" si="170"/>
        <v>42177.208333333328</v>
      </c>
      <c r="T2173" s="14">
        <f t="shared" si="169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6"/>
        <v>100</v>
      </c>
      <c r="Q2174" s="6" t="str">
        <f t="shared" si="167"/>
        <v>music</v>
      </c>
      <c r="R2174" s="6" t="str">
        <f t="shared" si="168"/>
        <v>rock</v>
      </c>
      <c r="S2174" s="14">
        <f t="shared" si="170"/>
        <v>42112.580092592587</v>
      </c>
      <c r="T2174" s="14">
        <f t="shared" si="169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6"/>
        <v>126.92857142857143</v>
      </c>
      <c r="Q2175" s="6" t="str">
        <f t="shared" si="167"/>
        <v>music</v>
      </c>
      <c r="R2175" s="6" t="str">
        <f t="shared" si="168"/>
        <v>rock</v>
      </c>
      <c r="S2175" s="14">
        <f t="shared" si="170"/>
        <v>41527.165972222225</v>
      </c>
      <c r="T2175" s="14">
        <f t="shared" si="169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6"/>
        <v>102.97499999999999</v>
      </c>
      <c r="Q2176" s="6" t="str">
        <f t="shared" si="167"/>
        <v>music</v>
      </c>
      <c r="R2176" s="6" t="str">
        <f t="shared" si="168"/>
        <v>rock</v>
      </c>
      <c r="S2176" s="14">
        <f t="shared" si="170"/>
        <v>42495.542905092589</v>
      </c>
      <c r="T2176" s="14">
        <f t="shared" si="169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6"/>
        <v>250</v>
      </c>
      <c r="Q2177" s="6" t="str">
        <f t="shared" si="167"/>
        <v>music</v>
      </c>
      <c r="R2177" s="6" t="str">
        <f t="shared" si="168"/>
        <v>rock</v>
      </c>
      <c r="S2177" s="14">
        <f t="shared" si="170"/>
        <v>42572.009097222224</v>
      </c>
      <c r="T2177" s="14">
        <f t="shared" si="169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6"/>
        <v>126.02</v>
      </c>
      <c r="Q2178" s="6" t="str">
        <f t="shared" si="167"/>
        <v>music</v>
      </c>
      <c r="R2178" s="6" t="str">
        <f t="shared" si="168"/>
        <v>rock</v>
      </c>
      <c r="S2178" s="14">
        <f t="shared" si="170"/>
        <v>42126.633206018523</v>
      </c>
      <c r="T2178" s="14">
        <f t="shared" si="169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1">(E2179/D2179)*100</f>
        <v>100.12</v>
      </c>
      <c r="Q2179" s="6" t="str">
        <f t="shared" ref="Q2179:Q2242" si="172">LEFT(N2179,FIND("/",N2179)-1)</f>
        <v>music</v>
      </c>
      <c r="R2179" s="6" t="str">
        <f t="shared" ref="R2179:R2242" si="173">RIGHT(N2179,LEN(N2179)-FIND("/",N2179))</f>
        <v>rock</v>
      </c>
      <c r="S2179" s="14">
        <f t="shared" si="170"/>
        <v>42527.250775462962</v>
      </c>
      <c r="T2179" s="14">
        <f t="shared" ref="T2179:T2242" si="174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1"/>
        <v>138.64000000000001</v>
      </c>
      <c r="Q2180" s="6" t="str">
        <f t="shared" si="172"/>
        <v>music</v>
      </c>
      <c r="R2180" s="6" t="str">
        <f t="shared" si="173"/>
        <v>rock</v>
      </c>
      <c r="S2180" s="14">
        <f t="shared" si="170"/>
        <v>42753.63653935185</v>
      </c>
      <c r="T2180" s="14">
        <f t="shared" si="174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1"/>
        <v>161.4</v>
      </c>
      <c r="Q2181" s="6" t="str">
        <f t="shared" si="172"/>
        <v>music</v>
      </c>
      <c r="R2181" s="6" t="str">
        <f t="shared" si="173"/>
        <v>rock</v>
      </c>
      <c r="S2181" s="14">
        <f t="shared" si="170"/>
        <v>42105.171203703707</v>
      </c>
      <c r="T2181" s="14">
        <f t="shared" si="174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1"/>
        <v>107.18419999999999</v>
      </c>
      <c r="Q2182" s="6" t="str">
        <f t="shared" si="172"/>
        <v>music</v>
      </c>
      <c r="R2182" s="6" t="str">
        <f t="shared" si="173"/>
        <v>rock</v>
      </c>
      <c r="S2182" s="14">
        <f t="shared" si="170"/>
        <v>42321.711435185185</v>
      </c>
      <c r="T2182" s="14">
        <f t="shared" si="174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1"/>
        <v>153.1</v>
      </c>
      <c r="Q2183" s="6" t="str">
        <f t="shared" si="172"/>
        <v>games</v>
      </c>
      <c r="R2183" s="6" t="str">
        <f t="shared" si="173"/>
        <v>tabletop games</v>
      </c>
      <c r="S2183" s="14">
        <f t="shared" si="170"/>
        <v>42787.005243055552</v>
      </c>
      <c r="T2183" s="14">
        <f t="shared" si="174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1"/>
        <v>524.16666666666663</v>
      </c>
      <c r="Q2184" s="6" t="str">
        <f t="shared" si="172"/>
        <v>games</v>
      </c>
      <c r="R2184" s="6" t="str">
        <f t="shared" si="173"/>
        <v>tabletop games</v>
      </c>
      <c r="S2184" s="14">
        <f t="shared" si="170"/>
        <v>41914.900752314818</v>
      </c>
      <c r="T2184" s="14">
        <f t="shared" si="174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1"/>
        <v>489.27777777777777</v>
      </c>
      <c r="Q2185" s="6" t="str">
        <f t="shared" si="172"/>
        <v>games</v>
      </c>
      <c r="R2185" s="6" t="str">
        <f t="shared" si="173"/>
        <v>tabletop games</v>
      </c>
      <c r="S2185" s="14">
        <f t="shared" si="170"/>
        <v>42775.208333333328</v>
      </c>
      <c r="T2185" s="14">
        <f t="shared" si="174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1"/>
        <v>284.74</v>
      </c>
      <c r="Q2186" s="6" t="str">
        <f t="shared" si="172"/>
        <v>games</v>
      </c>
      <c r="R2186" s="6" t="str">
        <f t="shared" si="173"/>
        <v>tabletop games</v>
      </c>
      <c r="S2186" s="14">
        <f t="shared" si="170"/>
        <v>42394.666666666672</v>
      </c>
      <c r="T2186" s="14">
        <f t="shared" si="174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1"/>
        <v>1856.97</v>
      </c>
      <c r="Q2187" s="6" t="str">
        <f t="shared" si="172"/>
        <v>games</v>
      </c>
      <c r="R2187" s="6" t="str">
        <f t="shared" si="173"/>
        <v>tabletop games</v>
      </c>
      <c r="S2187" s="14">
        <f t="shared" si="170"/>
        <v>41359.349988425929</v>
      </c>
      <c r="T2187" s="14">
        <f t="shared" si="174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1"/>
        <v>109.67499999999998</v>
      </c>
      <c r="Q2188" s="6" t="str">
        <f t="shared" si="172"/>
        <v>games</v>
      </c>
      <c r="R2188" s="6" t="str">
        <f t="shared" si="173"/>
        <v>tabletop games</v>
      </c>
      <c r="S2188" s="14">
        <f t="shared" si="170"/>
        <v>42620.083333333328</v>
      </c>
      <c r="T2188" s="14">
        <f t="shared" si="174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1"/>
        <v>1014.6425</v>
      </c>
      <c r="Q2189" s="6" t="str">
        <f t="shared" si="172"/>
        <v>games</v>
      </c>
      <c r="R2189" s="6" t="str">
        <f t="shared" si="173"/>
        <v>tabletop games</v>
      </c>
      <c r="S2189" s="14">
        <f t="shared" si="170"/>
        <v>42097.165972222225</v>
      </c>
      <c r="T2189" s="14">
        <f t="shared" si="174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1"/>
        <v>412.17692027666544</v>
      </c>
      <c r="Q2190" s="6" t="str">
        <f t="shared" si="172"/>
        <v>games</v>
      </c>
      <c r="R2190" s="6" t="str">
        <f t="shared" si="173"/>
        <v>tabletop games</v>
      </c>
      <c r="S2190" s="14">
        <f t="shared" si="170"/>
        <v>42668.708333333328</v>
      </c>
      <c r="T2190" s="14">
        <f t="shared" si="174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1"/>
        <v>503.25</v>
      </c>
      <c r="Q2191" s="6" t="str">
        <f t="shared" si="172"/>
        <v>games</v>
      </c>
      <c r="R2191" s="6" t="str">
        <f t="shared" si="173"/>
        <v>tabletop games</v>
      </c>
      <c r="S2191" s="14">
        <f t="shared" si="170"/>
        <v>42481.916666666672</v>
      </c>
      <c r="T2191" s="14">
        <f t="shared" si="174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1"/>
        <v>184.61052631578946</v>
      </c>
      <c r="Q2192" s="6" t="str">
        <f t="shared" si="172"/>
        <v>games</v>
      </c>
      <c r="R2192" s="6" t="str">
        <f t="shared" si="173"/>
        <v>tabletop games</v>
      </c>
      <c r="S2192" s="14">
        <f t="shared" si="170"/>
        <v>42452.290972222225</v>
      </c>
      <c r="T2192" s="14">
        <f t="shared" si="174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1"/>
        <v>119.73333333333333</v>
      </c>
      <c r="Q2193" s="6" t="str">
        <f t="shared" si="172"/>
        <v>games</v>
      </c>
      <c r="R2193" s="6" t="str">
        <f t="shared" si="173"/>
        <v>tabletop games</v>
      </c>
      <c r="S2193" s="14">
        <f t="shared" si="170"/>
        <v>42780.833645833336</v>
      </c>
      <c r="T2193" s="14">
        <f t="shared" si="174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1"/>
        <v>1081.2401666666667</v>
      </c>
      <c r="Q2194" s="6" t="str">
        <f t="shared" si="172"/>
        <v>games</v>
      </c>
      <c r="R2194" s="6" t="str">
        <f t="shared" si="173"/>
        <v>tabletop games</v>
      </c>
      <c r="S2194" s="14">
        <f t="shared" si="170"/>
        <v>42719.958333333328</v>
      </c>
      <c r="T2194" s="14">
        <f t="shared" si="174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1"/>
        <v>452.37333333333333</v>
      </c>
      <c r="Q2195" s="6" t="str">
        <f t="shared" si="172"/>
        <v>games</v>
      </c>
      <c r="R2195" s="6" t="str">
        <f t="shared" si="173"/>
        <v>tabletop games</v>
      </c>
      <c r="S2195" s="14">
        <f t="shared" si="170"/>
        <v>42695.207638888889</v>
      </c>
      <c r="T2195" s="14">
        <f t="shared" si="174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1"/>
        <v>537.37</v>
      </c>
      <c r="Q2196" s="6" t="str">
        <f t="shared" si="172"/>
        <v>games</v>
      </c>
      <c r="R2196" s="6" t="str">
        <f t="shared" si="173"/>
        <v>tabletop games</v>
      </c>
      <c r="S2196" s="14">
        <f t="shared" si="170"/>
        <v>42455.716319444444</v>
      </c>
      <c r="T2196" s="14">
        <f t="shared" si="174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1"/>
        <v>120.32608695652173</v>
      </c>
      <c r="Q2197" s="6" t="str">
        <f t="shared" si="172"/>
        <v>games</v>
      </c>
      <c r="R2197" s="6" t="str">
        <f t="shared" si="173"/>
        <v>tabletop games</v>
      </c>
      <c r="S2197" s="14">
        <f t="shared" si="170"/>
        <v>42227.771990740745</v>
      </c>
      <c r="T2197" s="14">
        <f t="shared" si="174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1"/>
        <v>113.83571428571429</v>
      </c>
      <c r="Q2198" s="6" t="str">
        <f t="shared" si="172"/>
        <v>games</v>
      </c>
      <c r="R2198" s="6" t="str">
        <f t="shared" si="173"/>
        <v>tabletop games</v>
      </c>
      <c r="S2198" s="14">
        <f t="shared" si="170"/>
        <v>42706.291666666672</v>
      </c>
      <c r="T2198" s="14">
        <f t="shared" si="174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1"/>
        <v>951.03109999999992</v>
      </c>
      <c r="Q2199" s="6" t="str">
        <f t="shared" si="172"/>
        <v>games</v>
      </c>
      <c r="R2199" s="6" t="str">
        <f t="shared" si="173"/>
        <v>tabletop games</v>
      </c>
      <c r="S2199" s="14">
        <f t="shared" si="170"/>
        <v>42063.584016203706</v>
      </c>
      <c r="T2199" s="14">
        <f t="shared" si="174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1"/>
        <v>132.89249999999998</v>
      </c>
      <c r="Q2200" s="6" t="str">
        <f t="shared" si="172"/>
        <v>games</v>
      </c>
      <c r="R2200" s="6" t="str">
        <f t="shared" si="173"/>
        <v>tabletop games</v>
      </c>
      <c r="S2200" s="14">
        <f t="shared" si="170"/>
        <v>42322.555555555555</v>
      </c>
      <c r="T2200" s="14">
        <f t="shared" si="174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1"/>
        <v>146.97777777777779</v>
      </c>
      <c r="Q2201" s="6" t="str">
        <f t="shared" si="172"/>
        <v>games</v>
      </c>
      <c r="R2201" s="6" t="str">
        <f t="shared" si="173"/>
        <v>tabletop games</v>
      </c>
      <c r="S2201" s="14">
        <f t="shared" si="170"/>
        <v>42292.416643518518</v>
      </c>
      <c r="T2201" s="14">
        <f t="shared" si="174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1"/>
        <v>542.15</v>
      </c>
      <c r="Q2202" s="6" t="str">
        <f t="shared" si="172"/>
        <v>games</v>
      </c>
      <c r="R2202" s="6" t="str">
        <f t="shared" si="173"/>
        <v>tabletop games</v>
      </c>
      <c r="S2202" s="14">
        <f t="shared" si="170"/>
        <v>42191.125</v>
      </c>
      <c r="T2202" s="14">
        <f t="shared" si="174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1"/>
        <v>382.71818181818185</v>
      </c>
      <c r="Q2203" s="6" t="str">
        <f t="shared" si="172"/>
        <v>music</v>
      </c>
      <c r="R2203" s="6" t="str">
        <f t="shared" si="173"/>
        <v>electronic music</v>
      </c>
      <c r="S2203" s="14">
        <f t="shared" si="170"/>
        <v>41290.846817129634</v>
      </c>
      <c r="T2203" s="14">
        <f t="shared" si="174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1"/>
        <v>704.18124999999998</v>
      </c>
      <c r="Q2204" s="6" t="str">
        <f t="shared" si="172"/>
        <v>music</v>
      </c>
      <c r="R2204" s="6" t="str">
        <f t="shared" si="173"/>
        <v>electronic music</v>
      </c>
      <c r="S2204" s="14">
        <f t="shared" si="170"/>
        <v>41214.849166666667</v>
      </c>
      <c r="T2204" s="14">
        <f t="shared" si="174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1"/>
        <v>109.55</v>
      </c>
      <c r="Q2205" s="6" t="str">
        <f t="shared" si="172"/>
        <v>music</v>
      </c>
      <c r="R2205" s="6" t="str">
        <f t="shared" si="173"/>
        <v>electronic music</v>
      </c>
      <c r="S2205" s="14">
        <f t="shared" si="170"/>
        <v>42271.85974537037</v>
      </c>
      <c r="T2205" s="14">
        <f t="shared" si="174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1"/>
        <v>132.86666666666667</v>
      </c>
      <c r="Q2206" s="6" t="str">
        <f t="shared" si="172"/>
        <v>music</v>
      </c>
      <c r="R2206" s="6" t="str">
        <f t="shared" si="173"/>
        <v>electronic music</v>
      </c>
      <c r="S2206" s="14">
        <f t="shared" si="170"/>
        <v>41342.311562499999</v>
      </c>
      <c r="T2206" s="14">
        <f t="shared" si="174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1"/>
        <v>152</v>
      </c>
      <c r="Q2207" s="6" t="str">
        <f t="shared" si="172"/>
        <v>music</v>
      </c>
      <c r="R2207" s="6" t="str">
        <f t="shared" si="173"/>
        <v>electronic music</v>
      </c>
      <c r="S2207" s="14">
        <f t="shared" si="170"/>
        <v>41061.82163194444</v>
      </c>
      <c r="T2207" s="14">
        <f t="shared" si="174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1"/>
        <v>102.72727272727273</v>
      </c>
      <c r="Q2208" s="6" t="str">
        <f t="shared" si="172"/>
        <v>music</v>
      </c>
      <c r="R2208" s="6" t="str">
        <f t="shared" si="173"/>
        <v>electronic music</v>
      </c>
      <c r="S2208" s="14">
        <f t="shared" si="170"/>
        <v>41015.257222222222</v>
      </c>
      <c r="T2208" s="14">
        <f t="shared" si="174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1"/>
        <v>100</v>
      </c>
      <c r="Q2209" s="6" t="str">
        <f t="shared" si="172"/>
        <v>music</v>
      </c>
      <c r="R2209" s="6" t="str">
        <f t="shared" si="173"/>
        <v>electronic music</v>
      </c>
      <c r="S2209" s="14">
        <f t="shared" si="170"/>
        <v>41594.235798611109</v>
      </c>
      <c r="T2209" s="14">
        <f t="shared" si="174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1"/>
        <v>101.6</v>
      </c>
      <c r="Q2210" s="6" t="str">
        <f t="shared" si="172"/>
        <v>music</v>
      </c>
      <c r="R2210" s="6" t="str">
        <f t="shared" si="173"/>
        <v>electronic music</v>
      </c>
      <c r="S2210" s="14">
        <f t="shared" si="170"/>
        <v>41006.166666666664</v>
      </c>
      <c r="T2210" s="14">
        <f t="shared" si="174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1"/>
        <v>150.80000000000001</v>
      </c>
      <c r="Q2211" s="6" t="str">
        <f t="shared" si="172"/>
        <v>music</v>
      </c>
      <c r="R2211" s="6" t="str">
        <f t="shared" si="173"/>
        <v>electronic music</v>
      </c>
      <c r="S2211" s="14">
        <f t="shared" ref="S2211:S2274" si="175">(((I2211/60)/60)/24)+DATE(1970,1,1)</f>
        <v>41743.958333333336</v>
      </c>
      <c r="T2211" s="14">
        <f t="shared" si="174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1"/>
        <v>111.425</v>
      </c>
      <c r="Q2212" s="6" t="str">
        <f t="shared" si="172"/>
        <v>music</v>
      </c>
      <c r="R2212" s="6" t="str">
        <f t="shared" si="173"/>
        <v>electronic music</v>
      </c>
      <c r="S2212" s="14">
        <f t="shared" si="175"/>
        <v>41013.73333333333</v>
      </c>
      <c r="T2212" s="14">
        <f t="shared" si="174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1"/>
        <v>195.6</v>
      </c>
      <c r="Q2213" s="6" t="str">
        <f t="shared" si="172"/>
        <v>music</v>
      </c>
      <c r="R2213" s="6" t="str">
        <f t="shared" si="173"/>
        <v>electronic music</v>
      </c>
      <c r="S2213" s="14">
        <f t="shared" si="175"/>
        <v>41739.290972222225</v>
      </c>
      <c r="T2213" s="14">
        <f t="shared" si="174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1"/>
        <v>114.38333333333333</v>
      </c>
      <c r="Q2214" s="6" t="str">
        <f t="shared" si="172"/>
        <v>music</v>
      </c>
      <c r="R2214" s="6" t="str">
        <f t="shared" si="173"/>
        <v>electronic music</v>
      </c>
      <c r="S2214" s="14">
        <f t="shared" si="175"/>
        <v>41582.041666666664</v>
      </c>
      <c r="T2214" s="14">
        <f t="shared" si="174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1"/>
        <v>200</v>
      </c>
      <c r="Q2215" s="6" t="str">
        <f t="shared" si="172"/>
        <v>music</v>
      </c>
      <c r="R2215" s="6" t="str">
        <f t="shared" si="173"/>
        <v>electronic music</v>
      </c>
      <c r="S2215" s="14">
        <f t="shared" si="175"/>
        <v>42139.826145833329</v>
      </c>
      <c r="T2215" s="14">
        <f t="shared" si="174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1"/>
        <v>292.50166666666667</v>
      </c>
      <c r="Q2216" s="6" t="str">
        <f t="shared" si="172"/>
        <v>music</v>
      </c>
      <c r="R2216" s="6" t="str">
        <f t="shared" si="173"/>
        <v>electronic music</v>
      </c>
      <c r="S2216" s="14">
        <f t="shared" si="175"/>
        <v>41676.792222222226</v>
      </c>
      <c r="T2216" s="14">
        <f t="shared" si="174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1"/>
        <v>156.36363636363637</v>
      </c>
      <c r="Q2217" s="6" t="str">
        <f t="shared" si="172"/>
        <v>music</v>
      </c>
      <c r="R2217" s="6" t="str">
        <f t="shared" si="173"/>
        <v>electronic music</v>
      </c>
      <c r="S2217" s="14">
        <f t="shared" si="175"/>
        <v>40981.290972222225</v>
      </c>
      <c r="T2217" s="14">
        <f t="shared" si="174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1"/>
        <v>105.66666666666666</v>
      </c>
      <c r="Q2218" s="6" t="str">
        <f t="shared" si="172"/>
        <v>music</v>
      </c>
      <c r="R2218" s="6" t="str">
        <f t="shared" si="173"/>
        <v>electronic music</v>
      </c>
      <c r="S2218" s="14">
        <f t="shared" si="175"/>
        <v>42208.751678240747</v>
      </c>
      <c r="T2218" s="14">
        <f t="shared" si="174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1"/>
        <v>101.19047619047619</v>
      </c>
      <c r="Q2219" s="6" t="str">
        <f t="shared" si="172"/>
        <v>music</v>
      </c>
      <c r="R2219" s="6" t="str">
        <f t="shared" si="173"/>
        <v>electronic music</v>
      </c>
      <c r="S2219" s="14">
        <f t="shared" si="175"/>
        <v>42310.333333333328</v>
      </c>
      <c r="T2219" s="14">
        <f t="shared" si="174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1"/>
        <v>122.833</v>
      </c>
      <c r="Q2220" s="6" t="str">
        <f t="shared" si="172"/>
        <v>music</v>
      </c>
      <c r="R2220" s="6" t="str">
        <f t="shared" si="173"/>
        <v>electronic music</v>
      </c>
      <c r="S2220" s="14">
        <f t="shared" si="175"/>
        <v>41150</v>
      </c>
      <c r="T2220" s="14">
        <f t="shared" si="174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1"/>
        <v>101.49999999999999</v>
      </c>
      <c r="Q2221" s="6" t="str">
        <f t="shared" si="172"/>
        <v>music</v>
      </c>
      <c r="R2221" s="6" t="str">
        <f t="shared" si="173"/>
        <v>electronic music</v>
      </c>
      <c r="S2221" s="14">
        <f t="shared" si="175"/>
        <v>42235.718888888892</v>
      </c>
      <c r="T2221" s="14">
        <f t="shared" si="174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1"/>
        <v>101.14285714285714</v>
      </c>
      <c r="Q2222" s="6" t="str">
        <f t="shared" si="172"/>
        <v>music</v>
      </c>
      <c r="R2222" s="6" t="str">
        <f t="shared" si="173"/>
        <v>electronic music</v>
      </c>
      <c r="S2222" s="14">
        <f t="shared" si="175"/>
        <v>41482.060601851852</v>
      </c>
      <c r="T2222" s="14">
        <f t="shared" si="174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1"/>
        <v>108.11999999999999</v>
      </c>
      <c r="Q2223" s="6" t="str">
        <f t="shared" si="172"/>
        <v>games</v>
      </c>
      <c r="R2223" s="6" t="str">
        <f t="shared" si="173"/>
        <v>tabletop games</v>
      </c>
      <c r="S2223" s="14">
        <f t="shared" si="175"/>
        <v>42483</v>
      </c>
      <c r="T2223" s="14">
        <f t="shared" si="174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1"/>
        <v>162.6</v>
      </c>
      <c r="Q2224" s="6" t="str">
        <f t="shared" si="172"/>
        <v>games</v>
      </c>
      <c r="R2224" s="6" t="str">
        <f t="shared" si="173"/>
        <v>tabletop games</v>
      </c>
      <c r="S2224" s="14">
        <f t="shared" si="175"/>
        <v>40936.787581018521</v>
      </c>
      <c r="T2224" s="14">
        <f t="shared" si="174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1"/>
        <v>105.80000000000001</v>
      </c>
      <c r="Q2225" s="6" t="str">
        <f t="shared" si="172"/>
        <v>games</v>
      </c>
      <c r="R2225" s="6" t="str">
        <f t="shared" si="173"/>
        <v>tabletop games</v>
      </c>
      <c r="S2225" s="14">
        <f t="shared" si="175"/>
        <v>42182.640833333338</v>
      </c>
      <c r="T2225" s="14">
        <f t="shared" si="174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1"/>
        <v>243.15000000000003</v>
      </c>
      <c r="Q2226" s="6" t="str">
        <f t="shared" si="172"/>
        <v>games</v>
      </c>
      <c r="R2226" s="6" t="str">
        <f t="shared" si="173"/>
        <v>tabletop games</v>
      </c>
      <c r="S2226" s="14">
        <f t="shared" si="175"/>
        <v>42672.791666666672</v>
      </c>
      <c r="T2226" s="14">
        <f t="shared" si="174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1"/>
        <v>944.83338095238094</v>
      </c>
      <c r="Q2227" s="6" t="str">
        <f t="shared" si="172"/>
        <v>games</v>
      </c>
      <c r="R2227" s="6" t="str">
        <f t="shared" si="173"/>
        <v>tabletop games</v>
      </c>
      <c r="S2227" s="14">
        <f t="shared" si="175"/>
        <v>41903.79184027778</v>
      </c>
      <c r="T2227" s="14">
        <f t="shared" si="174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1"/>
        <v>108.46283333333334</v>
      </c>
      <c r="Q2228" s="6" t="str">
        <f t="shared" si="172"/>
        <v>games</v>
      </c>
      <c r="R2228" s="6" t="str">
        <f t="shared" si="173"/>
        <v>tabletop games</v>
      </c>
      <c r="S2228" s="14">
        <f t="shared" si="175"/>
        <v>42412.207638888889</v>
      </c>
      <c r="T2228" s="14">
        <f t="shared" si="174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1"/>
        <v>157.37692307692308</v>
      </c>
      <c r="Q2229" s="6" t="str">
        <f t="shared" si="172"/>
        <v>games</v>
      </c>
      <c r="R2229" s="6" t="str">
        <f t="shared" si="173"/>
        <v>tabletop games</v>
      </c>
      <c r="S2229" s="14">
        <f t="shared" si="175"/>
        <v>41591.849016203705</v>
      </c>
      <c r="T2229" s="14">
        <f t="shared" si="174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1"/>
        <v>1174.49</v>
      </c>
      <c r="Q2230" s="6" t="str">
        <f t="shared" si="172"/>
        <v>games</v>
      </c>
      <c r="R2230" s="6" t="str">
        <f t="shared" si="173"/>
        <v>tabletop games</v>
      </c>
      <c r="S2230" s="14">
        <f t="shared" si="175"/>
        <v>42232.278194444443</v>
      </c>
      <c r="T2230" s="14">
        <f t="shared" si="174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1"/>
        <v>171.04755366949576</v>
      </c>
      <c r="Q2231" s="6" t="str">
        <f t="shared" si="172"/>
        <v>games</v>
      </c>
      <c r="R2231" s="6" t="str">
        <f t="shared" si="173"/>
        <v>tabletop games</v>
      </c>
      <c r="S2231" s="14">
        <f t="shared" si="175"/>
        <v>41520.166666666664</v>
      </c>
      <c r="T2231" s="14">
        <f t="shared" si="174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1"/>
        <v>125.95294117647057</v>
      </c>
      <c r="Q2232" s="6" t="str">
        <f t="shared" si="172"/>
        <v>games</v>
      </c>
      <c r="R2232" s="6" t="str">
        <f t="shared" si="173"/>
        <v>tabletop games</v>
      </c>
      <c r="S2232" s="14">
        <f t="shared" si="175"/>
        <v>41754.881099537037</v>
      </c>
      <c r="T2232" s="14">
        <f t="shared" si="174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1"/>
        <v>1212.1296000000002</v>
      </c>
      <c r="Q2233" s="6" t="str">
        <f t="shared" si="172"/>
        <v>games</v>
      </c>
      <c r="R2233" s="6" t="str">
        <f t="shared" si="173"/>
        <v>tabletop games</v>
      </c>
      <c r="S2233" s="14">
        <f t="shared" si="175"/>
        <v>41450.208333333336</v>
      </c>
      <c r="T2233" s="14">
        <f t="shared" si="174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1"/>
        <v>495.8</v>
      </c>
      <c r="Q2234" s="6" t="str">
        <f t="shared" si="172"/>
        <v>games</v>
      </c>
      <c r="R2234" s="6" t="str">
        <f t="shared" si="173"/>
        <v>tabletop games</v>
      </c>
      <c r="S2234" s="14">
        <f t="shared" si="175"/>
        <v>41839.125</v>
      </c>
      <c r="T2234" s="14">
        <f t="shared" si="174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1"/>
        <v>332.03999999999996</v>
      </c>
      <c r="Q2235" s="6" t="str">
        <f t="shared" si="172"/>
        <v>games</v>
      </c>
      <c r="R2235" s="6" t="str">
        <f t="shared" si="173"/>
        <v>tabletop games</v>
      </c>
      <c r="S2235" s="14">
        <f t="shared" si="175"/>
        <v>42352</v>
      </c>
      <c r="T2235" s="14">
        <f t="shared" si="174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1"/>
        <v>1165</v>
      </c>
      <c r="Q2236" s="6" t="str">
        <f t="shared" si="172"/>
        <v>games</v>
      </c>
      <c r="R2236" s="6" t="str">
        <f t="shared" si="173"/>
        <v>tabletop games</v>
      </c>
      <c r="S2236" s="14">
        <f t="shared" si="175"/>
        <v>42740.824618055558</v>
      </c>
      <c r="T2236" s="14">
        <f t="shared" si="174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1"/>
        <v>153.3153846153846</v>
      </c>
      <c r="Q2237" s="6" t="str">
        <f t="shared" si="172"/>
        <v>games</v>
      </c>
      <c r="R2237" s="6" t="str">
        <f t="shared" si="173"/>
        <v>tabletop games</v>
      </c>
      <c r="S2237" s="14">
        <f t="shared" si="175"/>
        <v>42091.980451388896</v>
      </c>
      <c r="T2237" s="14">
        <f t="shared" si="174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1"/>
        <v>537.10714285714289</v>
      </c>
      <c r="Q2238" s="6" t="str">
        <f t="shared" si="172"/>
        <v>games</v>
      </c>
      <c r="R2238" s="6" t="str">
        <f t="shared" si="173"/>
        <v>tabletop games</v>
      </c>
      <c r="S2238" s="14">
        <f t="shared" si="175"/>
        <v>42401.617164351846</v>
      </c>
      <c r="T2238" s="14">
        <f t="shared" si="174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1"/>
        <v>352.92777777777775</v>
      </c>
      <c r="Q2239" s="6" t="str">
        <f t="shared" si="172"/>
        <v>games</v>
      </c>
      <c r="R2239" s="6" t="str">
        <f t="shared" si="173"/>
        <v>tabletop games</v>
      </c>
      <c r="S2239" s="14">
        <f t="shared" si="175"/>
        <v>41955.332638888889</v>
      </c>
      <c r="T2239" s="14">
        <f t="shared" si="174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1"/>
        <v>137.4</v>
      </c>
      <c r="Q2240" s="6" t="str">
        <f t="shared" si="172"/>
        <v>games</v>
      </c>
      <c r="R2240" s="6" t="str">
        <f t="shared" si="173"/>
        <v>tabletop games</v>
      </c>
      <c r="S2240" s="14">
        <f t="shared" si="175"/>
        <v>42804.621712962966</v>
      </c>
      <c r="T2240" s="14">
        <f t="shared" si="174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1"/>
        <v>128.02668</v>
      </c>
      <c r="Q2241" s="6" t="str">
        <f t="shared" si="172"/>
        <v>games</v>
      </c>
      <c r="R2241" s="6" t="str">
        <f t="shared" si="173"/>
        <v>tabletop games</v>
      </c>
      <c r="S2241" s="14">
        <f t="shared" si="175"/>
        <v>41609.168055555558</v>
      </c>
      <c r="T2241" s="14">
        <f t="shared" si="174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1"/>
        <v>270.68</v>
      </c>
      <c r="Q2242" s="6" t="str">
        <f t="shared" si="172"/>
        <v>games</v>
      </c>
      <c r="R2242" s="6" t="str">
        <f t="shared" si="173"/>
        <v>tabletop games</v>
      </c>
      <c r="S2242" s="14">
        <f t="shared" si="175"/>
        <v>42482.825740740736</v>
      </c>
      <c r="T2242" s="14">
        <f t="shared" si="174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6">(E2243/D2243)*100</f>
        <v>806.4</v>
      </c>
      <c r="Q2243" s="6" t="str">
        <f t="shared" ref="Q2243:Q2306" si="177">LEFT(N2243,FIND("/",N2243)-1)</f>
        <v>games</v>
      </c>
      <c r="R2243" s="6" t="str">
        <f t="shared" ref="R2243:R2306" si="178">RIGHT(N2243,LEN(N2243)-FIND("/",N2243))</f>
        <v>tabletop games</v>
      </c>
      <c r="S2243" s="14">
        <f t="shared" si="175"/>
        <v>42796.827546296292</v>
      </c>
      <c r="T2243" s="14">
        <f t="shared" ref="T2243:T2306" si="179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6"/>
        <v>1360.0976000000001</v>
      </c>
      <c r="Q2244" s="6" t="str">
        <f t="shared" si="177"/>
        <v>games</v>
      </c>
      <c r="R2244" s="6" t="str">
        <f t="shared" si="178"/>
        <v>tabletop games</v>
      </c>
      <c r="S2244" s="14">
        <f t="shared" si="175"/>
        <v>41605.126388888886</v>
      </c>
      <c r="T2244" s="14">
        <f t="shared" si="179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6"/>
        <v>930250</v>
      </c>
      <c r="Q2245" s="6" t="str">
        <f t="shared" si="177"/>
        <v>games</v>
      </c>
      <c r="R2245" s="6" t="str">
        <f t="shared" si="178"/>
        <v>tabletop games</v>
      </c>
      <c r="S2245" s="14">
        <f t="shared" si="175"/>
        <v>42807.125</v>
      </c>
      <c r="T2245" s="14">
        <f t="shared" si="179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6"/>
        <v>377.02</v>
      </c>
      <c r="Q2246" s="6" t="str">
        <f t="shared" si="177"/>
        <v>games</v>
      </c>
      <c r="R2246" s="6" t="str">
        <f t="shared" si="178"/>
        <v>tabletop games</v>
      </c>
      <c r="S2246" s="14">
        <f t="shared" si="175"/>
        <v>42659.854166666672</v>
      </c>
      <c r="T2246" s="14">
        <f t="shared" si="179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6"/>
        <v>2647.0250000000001</v>
      </c>
      <c r="Q2247" s="6" t="str">
        <f t="shared" si="177"/>
        <v>games</v>
      </c>
      <c r="R2247" s="6" t="str">
        <f t="shared" si="178"/>
        <v>tabletop games</v>
      </c>
      <c r="S2247" s="14">
        <f t="shared" si="175"/>
        <v>41691.75</v>
      </c>
      <c r="T2247" s="14">
        <f t="shared" si="179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6"/>
        <v>100.12</v>
      </c>
      <c r="Q2248" s="6" t="str">
        <f t="shared" si="177"/>
        <v>games</v>
      </c>
      <c r="R2248" s="6" t="str">
        <f t="shared" si="178"/>
        <v>tabletop games</v>
      </c>
      <c r="S2248" s="14">
        <f t="shared" si="175"/>
        <v>42251.79178240741</v>
      </c>
      <c r="T2248" s="14">
        <f t="shared" si="179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6"/>
        <v>104.45405405405405</v>
      </c>
      <c r="Q2249" s="6" t="str">
        <f t="shared" si="177"/>
        <v>games</v>
      </c>
      <c r="R2249" s="6" t="str">
        <f t="shared" si="178"/>
        <v>tabletop games</v>
      </c>
      <c r="S2249" s="14">
        <f t="shared" si="175"/>
        <v>42214.666261574079</v>
      </c>
      <c r="T2249" s="14">
        <f t="shared" si="179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6"/>
        <v>107.21428571428571</v>
      </c>
      <c r="Q2250" s="6" t="str">
        <f t="shared" si="177"/>
        <v>games</v>
      </c>
      <c r="R2250" s="6" t="str">
        <f t="shared" si="178"/>
        <v>tabletop games</v>
      </c>
      <c r="S2250" s="14">
        <f t="shared" si="175"/>
        <v>42718.875902777778</v>
      </c>
      <c r="T2250" s="14">
        <f t="shared" si="179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6"/>
        <v>168.77142857142857</v>
      </c>
      <c r="Q2251" s="6" t="str">
        <f t="shared" si="177"/>
        <v>games</v>
      </c>
      <c r="R2251" s="6" t="str">
        <f t="shared" si="178"/>
        <v>tabletop games</v>
      </c>
      <c r="S2251" s="14">
        <f t="shared" si="175"/>
        <v>41366.661631944444</v>
      </c>
      <c r="T2251" s="14">
        <f t="shared" si="179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6"/>
        <v>975.11200000000008</v>
      </c>
      <c r="Q2252" s="6" t="str">
        <f t="shared" si="177"/>
        <v>games</v>
      </c>
      <c r="R2252" s="6" t="str">
        <f t="shared" si="178"/>
        <v>tabletop games</v>
      </c>
      <c r="S2252" s="14">
        <f t="shared" si="175"/>
        <v>42707.0471412037</v>
      </c>
      <c r="T2252" s="14">
        <f t="shared" si="179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6"/>
        <v>134.44929411764704</v>
      </c>
      <c r="Q2253" s="6" t="str">
        <f t="shared" si="177"/>
        <v>games</v>
      </c>
      <c r="R2253" s="6" t="str">
        <f t="shared" si="178"/>
        <v>tabletop games</v>
      </c>
      <c r="S2253" s="14">
        <f t="shared" si="175"/>
        <v>41867.34579861111</v>
      </c>
      <c r="T2253" s="14">
        <f t="shared" si="179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6"/>
        <v>272.27777777777777</v>
      </c>
      <c r="Q2254" s="6" t="str">
        <f t="shared" si="177"/>
        <v>games</v>
      </c>
      <c r="R2254" s="6" t="str">
        <f t="shared" si="178"/>
        <v>tabletop games</v>
      </c>
      <c r="S2254" s="14">
        <f t="shared" si="175"/>
        <v>42588.327986111108</v>
      </c>
      <c r="T2254" s="14">
        <f t="shared" si="179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6"/>
        <v>112.6875</v>
      </c>
      <c r="Q2255" s="6" t="str">
        <f t="shared" si="177"/>
        <v>games</v>
      </c>
      <c r="R2255" s="6" t="str">
        <f t="shared" si="178"/>
        <v>tabletop games</v>
      </c>
      <c r="S2255" s="14">
        <f t="shared" si="175"/>
        <v>42326.672997685186</v>
      </c>
      <c r="T2255" s="14">
        <f t="shared" si="179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6"/>
        <v>459.8</v>
      </c>
      <c r="Q2256" s="6" t="str">
        <f t="shared" si="177"/>
        <v>games</v>
      </c>
      <c r="R2256" s="6" t="str">
        <f t="shared" si="178"/>
        <v>tabletop games</v>
      </c>
      <c r="S2256" s="14">
        <f t="shared" si="175"/>
        <v>42759.647777777776</v>
      </c>
      <c r="T2256" s="14">
        <f t="shared" si="179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6"/>
        <v>286.65822784810126</v>
      </c>
      <c r="Q2257" s="6" t="str">
        <f t="shared" si="177"/>
        <v>games</v>
      </c>
      <c r="R2257" s="6" t="str">
        <f t="shared" si="178"/>
        <v>tabletop games</v>
      </c>
      <c r="S2257" s="14">
        <f t="shared" si="175"/>
        <v>42497.951979166668</v>
      </c>
      <c r="T2257" s="14">
        <f t="shared" si="179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6"/>
        <v>222.70833333333334</v>
      </c>
      <c r="Q2258" s="6" t="str">
        <f t="shared" si="177"/>
        <v>games</v>
      </c>
      <c r="R2258" s="6" t="str">
        <f t="shared" si="178"/>
        <v>tabletop games</v>
      </c>
      <c r="S2258" s="14">
        <f t="shared" si="175"/>
        <v>42696.451921296291</v>
      </c>
      <c r="T2258" s="14">
        <f t="shared" si="179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6"/>
        <v>636.14</v>
      </c>
      <c r="Q2259" s="6" t="str">
        <f t="shared" si="177"/>
        <v>games</v>
      </c>
      <c r="R2259" s="6" t="str">
        <f t="shared" si="178"/>
        <v>tabletop games</v>
      </c>
      <c r="S2259" s="14">
        <f t="shared" si="175"/>
        <v>42540.958333333328</v>
      </c>
      <c r="T2259" s="14">
        <f t="shared" si="179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6"/>
        <v>146.5</v>
      </c>
      <c r="Q2260" s="6" t="str">
        <f t="shared" si="177"/>
        <v>games</v>
      </c>
      <c r="R2260" s="6" t="str">
        <f t="shared" si="178"/>
        <v>tabletop games</v>
      </c>
      <c r="S2260" s="14">
        <f t="shared" si="175"/>
        <v>42166.75100694444</v>
      </c>
      <c r="T2260" s="14">
        <f t="shared" si="179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6"/>
        <v>1867.1</v>
      </c>
      <c r="Q2261" s="6" t="str">
        <f t="shared" si="177"/>
        <v>games</v>
      </c>
      <c r="R2261" s="6" t="str">
        <f t="shared" si="178"/>
        <v>tabletop games</v>
      </c>
      <c r="S2261" s="14">
        <f t="shared" si="175"/>
        <v>42712.804814814815</v>
      </c>
      <c r="T2261" s="14">
        <f t="shared" si="179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6"/>
        <v>326.92</v>
      </c>
      <c r="Q2262" s="6" t="str">
        <f t="shared" si="177"/>
        <v>games</v>
      </c>
      <c r="R2262" s="6" t="str">
        <f t="shared" si="178"/>
        <v>tabletop games</v>
      </c>
      <c r="S2262" s="14">
        <f t="shared" si="175"/>
        <v>41724.975115740745</v>
      </c>
      <c r="T2262" s="14">
        <f t="shared" si="179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6"/>
        <v>779.5</v>
      </c>
      <c r="Q2263" s="6" t="str">
        <f t="shared" si="177"/>
        <v>games</v>
      </c>
      <c r="R2263" s="6" t="str">
        <f t="shared" si="178"/>
        <v>tabletop games</v>
      </c>
      <c r="S2263" s="14">
        <f t="shared" si="175"/>
        <v>42780.724768518514</v>
      </c>
      <c r="T2263" s="14">
        <f t="shared" si="179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6"/>
        <v>154.15151515151516</v>
      </c>
      <c r="Q2264" s="6" t="str">
        <f t="shared" si="177"/>
        <v>games</v>
      </c>
      <c r="R2264" s="6" t="str">
        <f t="shared" si="178"/>
        <v>tabletop games</v>
      </c>
      <c r="S2264" s="14">
        <f t="shared" si="175"/>
        <v>41961</v>
      </c>
      <c r="T2264" s="14">
        <f t="shared" si="179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6"/>
        <v>115.54666666666667</v>
      </c>
      <c r="Q2265" s="6" t="str">
        <f t="shared" si="177"/>
        <v>games</v>
      </c>
      <c r="R2265" s="6" t="str">
        <f t="shared" si="178"/>
        <v>tabletop games</v>
      </c>
      <c r="S2265" s="14">
        <f t="shared" si="175"/>
        <v>42035.832326388889</v>
      </c>
      <c r="T2265" s="14">
        <f t="shared" si="179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6"/>
        <v>180.03333333333333</v>
      </c>
      <c r="Q2266" s="6" t="str">
        <f t="shared" si="177"/>
        <v>games</v>
      </c>
      <c r="R2266" s="6" t="str">
        <f t="shared" si="178"/>
        <v>tabletop games</v>
      </c>
      <c r="S2266" s="14">
        <f t="shared" si="175"/>
        <v>42513.125</v>
      </c>
      <c r="T2266" s="14">
        <f t="shared" si="179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6"/>
        <v>298.5</v>
      </c>
      <c r="Q2267" s="6" t="str">
        <f t="shared" si="177"/>
        <v>games</v>
      </c>
      <c r="R2267" s="6" t="str">
        <f t="shared" si="178"/>
        <v>tabletop games</v>
      </c>
      <c r="S2267" s="14">
        <f t="shared" si="175"/>
        <v>42696.853090277778</v>
      </c>
      <c r="T2267" s="14">
        <f t="shared" si="179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6"/>
        <v>320.26666666666665</v>
      </c>
      <c r="Q2268" s="6" t="str">
        <f t="shared" si="177"/>
        <v>games</v>
      </c>
      <c r="R2268" s="6" t="str">
        <f t="shared" si="178"/>
        <v>tabletop games</v>
      </c>
      <c r="S2268" s="14">
        <f t="shared" si="175"/>
        <v>42487.083333333328</v>
      </c>
      <c r="T2268" s="14">
        <f t="shared" si="179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6"/>
        <v>380.52499999999998</v>
      </c>
      <c r="Q2269" s="6" t="str">
        <f t="shared" si="177"/>
        <v>games</v>
      </c>
      <c r="R2269" s="6" t="str">
        <f t="shared" si="178"/>
        <v>tabletop games</v>
      </c>
      <c r="S2269" s="14">
        <f t="shared" si="175"/>
        <v>41994.041666666672</v>
      </c>
      <c r="T2269" s="14">
        <f t="shared" si="179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6"/>
        <v>102.60000000000001</v>
      </c>
      <c r="Q2270" s="6" t="str">
        <f t="shared" si="177"/>
        <v>games</v>
      </c>
      <c r="R2270" s="6" t="str">
        <f t="shared" si="178"/>
        <v>tabletop games</v>
      </c>
      <c r="S2270" s="14">
        <f t="shared" si="175"/>
        <v>42806.082349537035</v>
      </c>
      <c r="T2270" s="14">
        <f t="shared" si="179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6"/>
        <v>1801.64</v>
      </c>
      <c r="Q2271" s="6" t="str">
        <f t="shared" si="177"/>
        <v>games</v>
      </c>
      <c r="R2271" s="6" t="str">
        <f t="shared" si="178"/>
        <v>tabletop games</v>
      </c>
      <c r="S2271" s="14">
        <f t="shared" si="175"/>
        <v>42801.208333333328</v>
      </c>
      <c r="T2271" s="14">
        <f t="shared" si="179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6"/>
        <v>720.24800000000005</v>
      </c>
      <c r="Q2272" s="6" t="str">
        <f t="shared" si="177"/>
        <v>games</v>
      </c>
      <c r="R2272" s="6" t="str">
        <f t="shared" si="178"/>
        <v>tabletop games</v>
      </c>
      <c r="S2272" s="14">
        <f t="shared" si="175"/>
        <v>42745.915972222225</v>
      </c>
      <c r="T2272" s="14">
        <f t="shared" si="179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6"/>
        <v>283.09000000000003</v>
      </c>
      <c r="Q2273" s="6" t="str">
        <f t="shared" si="177"/>
        <v>games</v>
      </c>
      <c r="R2273" s="6" t="str">
        <f t="shared" si="178"/>
        <v>tabletop games</v>
      </c>
      <c r="S2273" s="14">
        <f t="shared" si="175"/>
        <v>42714.000046296293</v>
      </c>
      <c r="T2273" s="14">
        <f t="shared" si="179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6"/>
        <v>1356.6000000000001</v>
      </c>
      <c r="Q2274" s="6" t="str">
        <f t="shared" si="177"/>
        <v>games</v>
      </c>
      <c r="R2274" s="6" t="str">
        <f t="shared" si="178"/>
        <v>tabletop games</v>
      </c>
      <c r="S2274" s="14">
        <f t="shared" si="175"/>
        <v>42345.699490740735</v>
      </c>
      <c r="T2274" s="14">
        <f t="shared" si="179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6"/>
        <v>220.35999999999999</v>
      </c>
      <c r="Q2275" s="6" t="str">
        <f t="shared" si="177"/>
        <v>games</v>
      </c>
      <c r="R2275" s="6" t="str">
        <f t="shared" si="178"/>
        <v>tabletop games</v>
      </c>
      <c r="S2275" s="14">
        <f t="shared" ref="S2275:S2338" si="180">(((I2275/60)/60)/24)+DATE(1970,1,1)</f>
        <v>42806.507430555561</v>
      </c>
      <c r="T2275" s="14">
        <f t="shared" si="179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6"/>
        <v>119.6</v>
      </c>
      <c r="Q2276" s="6" t="str">
        <f t="shared" si="177"/>
        <v>games</v>
      </c>
      <c r="R2276" s="6" t="str">
        <f t="shared" si="178"/>
        <v>tabletop games</v>
      </c>
      <c r="S2276" s="14">
        <f t="shared" si="180"/>
        <v>41693.500659722224</v>
      </c>
      <c r="T2276" s="14">
        <f t="shared" si="179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6"/>
        <v>407.76923076923077</v>
      </c>
      <c r="Q2277" s="6" t="str">
        <f t="shared" si="177"/>
        <v>games</v>
      </c>
      <c r="R2277" s="6" t="str">
        <f t="shared" si="178"/>
        <v>tabletop games</v>
      </c>
      <c r="S2277" s="14">
        <f t="shared" si="180"/>
        <v>41995.616655092599</v>
      </c>
      <c r="T2277" s="14">
        <f t="shared" si="179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6"/>
        <v>105.81826105905425</v>
      </c>
      <c r="Q2278" s="6" t="str">
        <f t="shared" si="177"/>
        <v>games</v>
      </c>
      <c r="R2278" s="6" t="str">
        <f t="shared" si="178"/>
        <v>tabletop games</v>
      </c>
      <c r="S2278" s="14">
        <f t="shared" si="180"/>
        <v>41644.651493055557</v>
      </c>
      <c r="T2278" s="14">
        <f t="shared" si="179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6"/>
        <v>141.08235294117648</v>
      </c>
      <c r="Q2279" s="6" t="str">
        <f t="shared" si="177"/>
        <v>games</v>
      </c>
      <c r="R2279" s="6" t="str">
        <f t="shared" si="178"/>
        <v>tabletop games</v>
      </c>
      <c r="S2279" s="14">
        <f t="shared" si="180"/>
        <v>40966.678506944445</v>
      </c>
      <c r="T2279" s="14">
        <f t="shared" si="179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6"/>
        <v>270.7</v>
      </c>
      <c r="Q2280" s="6" t="str">
        <f t="shared" si="177"/>
        <v>games</v>
      </c>
      <c r="R2280" s="6" t="str">
        <f t="shared" si="178"/>
        <v>tabletop games</v>
      </c>
      <c r="S2280" s="14">
        <f t="shared" si="180"/>
        <v>42372.957638888889</v>
      </c>
      <c r="T2280" s="14">
        <f t="shared" si="179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6"/>
        <v>153.80000000000001</v>
      </c>
      <c r="Q2281" s="6" t="str">
        <f t="shared" si="177"/>
        <v>games</v>
      </c>
      <c r="R2281" s="6" t="str">
        <f t="shared" si="178"/>
        <v>tabletop games</v>
      </c>
      <c r="S2281" s="14">
        <f t="shared" si="180"/>
        <v>42039.166666666672</v>
      </c>
      <c r="T2281" s="14">
        <f t="shared" si="179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6"/>
        <v>403.57653061224488</v>
      </c>
      <c r="Q2282" s="6" t="str">
        <f t="shared" si="177"/>
        <v>games</v>
      </c>
      <c r="R2282" s="6" t="str">
        <f t="shared" si="178"/>
        <v>tabletop games</v>
      </c>
      <c r="S2282" s="14">
        <f t="shared" si="180"/>
        <v>42264.624895833331</v>
      </c>
      <c r="T2282" s="14">
        <f t="shared" si="179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6"/>
        <v>185</v>
      </c>
      <c r="Q2283" s="6" t="str">
        <f t="shared" si="177"/>
        <v>music</v>
      </c>
      <c r="R2283" s="6" t="str">
        <f t="shared" si="178"/>
        <v>rock</v>
      </c>
      <c r="S2283" s="14">
        <f t="shared" si="180"/>
        <v>40749.284722222219</v>
      </c>
      <c r="T2283" s="14">
        <f t="shared" si="179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6"/>
        <v>185.33333333333331</v>
      </c>
      <c r="Q2284" s="6" t="str">
        <f t="shared" si="177"/>
        <v>music</v>
      </c>
      <c r="R2284" s="6" t="str">
        <f t="shared" si="178"/>
        <v>rock</v>
      </c>
      <c r="S2284" s="14">
        <f t="shared" si="180"/>
        <v>42383.17460648148</v>
      </c>
      <c r="T2284" s="14">
        <f t="shared" si="179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6"/>
        <v>100.85533333333332</v>
      </c>
      <c r="Q2285" s="6" t="str">
        <f t="shared" si="177"/>
        <v>music</v>
      </c>
      <c r="R2285" s="6" t="str">
        <f t="shared" si="178"/>
        <v>rock</v>
      </c>
      <c r="S2285" s="14">
        <f t="shared" si="180"/>
        <v>41038.083379629628</v>
      </c>
      <c r="T2285" s="14">
        <f t="shared" si="179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6"/>
        <v>106.22116666666668</v>
      </c>
      <c r="Q2286" s="6" t="str">
        <f t="shared" si="177"/>
        <v>music</v>
      </c>
      <c r="R2286" s="6" t="str">
        <f t="shared" si="178"/>
        <v>rock</v>
      </c>
      <c r="S2286" s="14">
        <f t="shared" si="180"/>
        <v>40614.166666666664</v>
      </c>
      <c r="T2286" s="14">
        <f t="shared" si="179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6"/>
        <v>121.36666666666667</v>
      </c>
      <c r="Q2287" s="6" t="str">
        <f t="shared" si="177"/>
        <v>music</v>
      </c>
      <c r="R2287" s="6" t="str">
        <f t="shared" si="178"/>
        <v>rock</v>
      </c>
      <c r="S2287" s="14">
        <f t="shared" si="180"/>
        <v>41089.185682870368</v>
      </c>
      <c r="T2287" s="14">
        <f t="shared" si="179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6"/>
        <v>100.06666666666666</v>
      </c>
      <c r="Q2288" s="6" t="str">
        <f t="shared" si="177"/>
        <v>music</v>
      </c>
      <c r="R2288" s="6" t="str">
        <f t="shared" si="178"/>
        <v>rock</v>
      </c>
      <c r="S2288" s="14">
        <f t="shared" si="180"/>
        <v>41523.165972222225</v>
      </c>
      <c r="T2288" s="14">
        <f t="shared" si="179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6"/>
        <v>119.97755555555555</v>
      </c>
      <c r="Q2289" s="6" t="str">
        <f t="shared" si="177"/>
        <v>music</v>
      </c>
      <c r="R2289" s="6" t="str">
        <f t="shared" si="178"/>
        <v>rock</v>
      </c>
      <c r="S2289" s="14">
        <f t="shared" si="180"/>
        <v>41813.667361111111</v>
      </c>
      <c r="T2289" s="14">
        <f t="shared" si="179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6"/>
        <v>100.1</v>
      </c>
      <c r="Q2290" s="6" t="str">
        <f t="shared" si="177"/>
        <v>music</v>
      </c>
      <c r="R2290" s="6" t="str">
        <f t="shared" si="178"/>
        <v>rock</v>
      </c>
      <c r="S2290" s="14">
        <f t="shared" si="180"/>
        <v>41086.75</v>
      </c>
      <c r="T2290" s="14">
        <f t="shared" si="179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6"/>
        <v>107.4</v>
      </c>
      <c r="Q2291" s="6" t="str">
        <f t="shared" si="177"/>
        <v>music</v>
      </c>
      <c r="R2291" s="6" t="str">
        <f t="shared" si="178"/>
        <v>rock</v>
      </c>
      <c r="S2291" s="14">
        <f t="shared" si="180"/>
        <v>41614.973611111112</v>
      </c>
      <c r="T2291" s="14">
        <f t="shared" si="179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6"/>
        <v>104.06666666666666</v>
      </c>
      <c r="Q2292" s="6" t="str">
        <f t="shared" si="177"/>
        <v>music</v>
      </c>
      <c r="R2292" s="6" t="str">
        <f t="shared" si="178"/>
        <v>rock</v>
      </c>
      <c r="S2292" s="14">
        <f t="shared" si="180"/>
        <v>40148.708333333336</v>
      </c>
      <c r="T2292" s="14">
        <f t="shared" si="179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6"/>
        <v>172.8</v>
      </c>
      <c r="Q2293" s="6" t="str">
        <f t="shared" si="177"/>
        <v>music</v>
      </c>
      <c r="R2293" s="6" t="str">
        <f t="shared" si="178"/>
        <v>rock</v>
      </c>
      <c r="S2293" s="14">
        <f t="shared" si="180"/>
        <v>41022.166666666664</v>
      </c>
      <c r="T2293" s="14">
        <f t="shared" si="179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6"/>
        <v>107.2505</v>
      </c>
      <c r="Q2294" s="6" t="str">
        <f t="shared" si="177"/>
        <v>music</v>
      </c>
      <c r="R2294" s="6" t="str">
        <f t="shared" si="178"/>
        <v>rock</v>
      </c>
      <c r="S2294" s="14">
        <f t="shared" si="180"/>
        <v>41017.697638888887</v>
      </c>
      <c r="T2294" s="14">
        <f t="shared" si="179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6"/>
        <v>108.23529411764706</v>
      </c>
      <c r="Q2295" s="6" t="str">
        <f t="shared" si="177"/>
        <v>music</v>
      </c>
      <c r="R2295" s="6" t="str">
        <f t="shared" si="178"/>
        <v>rock</v>
      </c>
      <c r="S2295" s="14">
        <f t="shared" si="180"/>
        <v>41177.165972222225</v>
      </c>
      <c r="T2295" s="14">
        <f t="shared" si="179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6"/>
        <v>146.08079999999998</v>
      </c>
      <c r="Q2296" s="6" t="str">
        <f t="shared" si="177"/>
        <v>music</v>
      </c>
      <c r="R2296" s="6" t="str">
        <f t="shared" si="178"/>
        <v>rock</v>
      </c>
      <c r="S2296" s="14">
        <f t="shared" si="180"/>
        <v>41294.72314814815</v>
      </c>
      <c r="T2296" s="14">
        <f t="shared" si="179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6"/>
        <v>125.25</v>
      </c>
      <c r="Q2297" s="6" t="str">
        <f t="shared" si="177"/>
        <v>music</v>
      </c>
      <c r="R2297" s="6" t="str">
        <f t="shared" si="178"/>
        <v>rock</v>
      </c>
      <c r="S2297" s="14">
        <f t="shared" si="180"/>
        <v>41300.954351851848</v>
      </c>
      <c r="T2297" s="14">
        <f t="shared" si="179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6"/>
        <v>149.07142857142856</v>
      </c>
      <c r="Q2298" s="6" t="str">
        <f t="shared" si="177"/>
        <v>music</v>
      </c>
      <c r="R2298" s="6" t="str">
        <f t="shared" si="178"/>
        <v>rock</v>
      </c>
      <c r="S2298" s="14">
        <f t="shared" si="180"/>
        <v>40962.731782407405</v>
      </c>
      <c r="T2298" s="14">
        <f t="shared" si="179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6"/>
        <v>100.6</v>
      </c>
      <c r="Q2299" s="6" t="str">
        <f t="shared" si="177"/>
        <v>music</v>
      </c>
      <c r="R2299" s="6" t="str">
        <f t="shared" si="178"/>
        <v>rock</v>
      </c>
      <c r="S2299" s="14">
        <f t="shared" si="180"/>
        <v>40982.165972222225</v>
      </c>
      <c r="T2299" s="14">
        <f t="shared" si="179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6"/>
        <v>105.07333333333332</v>
      </c>
      <c r="Q2300" s="6" t="str">
        <f t="shared" si="177"/>
        <v>music</v>
      </c>
      <c r="R2300" s="6" t="str">
        <f t="shared" si="178"/>
        <v>rock</v>
      </c>
      <c r="S2300" s="14">
        <f t="shared" si="180"/>
        <v>41724.798993055556</v>
      </c>
      <c r="T2300" s="14">
        <f t="shared" si="179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6"/>
        <v>350.16666666666663</v>
      </c>
      <c r="Q2301" s="6" t="str">
        <f t="shared" si="177"/>
        <v>music</v>
      </c>
      <c r="R2301" s="6" t="str">
        <f t="shared" si="178"/>
        <v>rock</v>
      </c>
      <c r="S2301" s="14">
        <f t="shared" si="180"/>
        <v>40580.032511574071</v>
      </c>
      <c r="T2301" s="14">
        <f t="shared" si="179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6"/>
        <v>101.25</v>
      </c>
      <c r="Q2302" s="6" t="str">
        <f t="shared" si="177"/>
        <v>music</v>
      </c>
      <c r="R2302" s="6" t="str">
        <f t="shared" si="178"/>
        <v>rock</v>
      </c>
      <c r="S2302" s="14">
        <f t="shared" si="180"/>
        <v>41088.727037037039</v>
      </c>
      <c r="T2302" s="14">
        <f t="shared" si="179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6"/>
        <v>133.6044</v>
      </c>
      <c r="Q2303" s="6" t="str">
        <f t="shared" si="177"/>
        <v>music</v>
      </c>
      <c r="R2303" s="6" t="str">
        <f t="shared" si="178"/>
        <v>indie rock</v>
      </c>
      <c r="S2303" s="14">
        <f t="shared" si="180"/>
        <v>41446.146944444445</v>
      </c>
      <c r="T2303" s="14">
        <f t="shared" si="179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6"/>
        <v>170.65217391304347</v>
      </c>
      <c r="Q2304" s="6" t="str">
        <f t="shared" si="177"/>
        <v>music</v>
      </c>
      <c r="R2304" s="6" t="str">
        <f t="shared" si="178"/>
        <v>indie rock</v>
      </c>
      <c r="S2304" s="14">
        <f t="shared" si="180"/>
        <v>41639.291666666664</v>
      </c>
      <c r="T2304" s="14">
        <f t="shared" si="179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6"/>
        <v>109.35829457364341</v>
      </c>
      <c r="Q2305" s="6" t="str">
        <f t="shared" si="177"/>
        <v>music</v>
      </c>
      <c r="R2305" s="6" t="str">
        <f t="shared" si="178"/>
        <v>indie rock</v>
      </c>
      <c r="S2305" s="14">
        <f t="shared" si="180"/>
        <v>40890.152731481481</v>
      </c>
      <c r="T2305" s="14">
        <f t="shared" si="179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6"/>
        <v>100.70033333333335</v>
      </c>
      <c r="Q2306" s="6" t="str">
        <f t="shared" si="177"/>
        <v>music</v>
      </c>
      <c r="R2306" s="6" t="str">
        <f t="shared" si="178"/>
        <v>indie rock</v>
      </c>
      <c r="S2306" s="14">
        <f t="shared" si="180"/>
        <v>40544.207638888889</v>
      </c>
      <c r="T2306" s="14">
        <f t="shared" si="179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(E2307/D2307)*100</f>
        <v>101.22777777777779</v>
      </c>
      <c r="Q2307" s="6" t="str">
        <f t="shared" ref="Q2307:Q2370" si="182">LEFT(N2307,FIND("/",N2307)-1)</f>
        <v>music</v>
      </c>
      <c r="R2307" s="6" t="str">
        <f t="shared" ref="R2307:R2370" si="183">RIGHT(N2307,LEN(N2307)-FIND("/",N2307))</f>
        <v>indie rock</v>
      </c>
      <c r="S2307" s="14">
        <f t="shared" si="180"/>
        <v>41859.75</v>
      </c>
      <c r="T2307" s="14">
        <f t="shared" ref="T2307:T2370" si="184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Q2308" s="6" t="str">
        <f t="shared" si="182"/>
        <v>music</v>
      </c>
      <c r="R2308" s="6" t="str">
        <f t="shared" si="183"/>
        <v>indie rock</v>
      </c>
      <c r="S2308" s="14">
        <f t="shared" si="180"/>
        <v>40978.16815972222</v>
      </c>
      <c r="T2308" s="14">
        <f t="shared" si="184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Q2309" s="6" t="str">
        <f t="shared" si="182"/>
        <v>music</v>
      </c>
      <c r="R2309" s="6" t="str">
        <f t="shared" si="183"/>
        <v>indie rock</v>
      </c>
      <c r="S2309" s="14">
        <f t="shared" si="180"/>
        <v>41034.802407407406</v>
      </c>
      <c r="T2309" s="14">
        <f t="shared" si="184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Q2310" s="6" t="str">
        <f t="shared" si="182"/>
        <v>music</v>
      </c>
      <c r="R2310" s="6" t="str">
        <f t="shared" si="183"/>
        <v>indie rock</v>
      </c>
      <c r="S2310" s="14">
        <f t="shared" si="180"/>
        <v>41880.041666666664</v>
      </c>
      <c r="T2310" s="14">
        <f t="shared" si="184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Q2311" s="6" t="str">
        <f t="shared" si="182"/>
        <v>music</v>
      </c>
      <c r="R2311" s="6" t="str">
        <f t="shared" si="183"/>
        <v>indie rock</v>
      </c>
      <c r="S2311" s="14">
        <f t="shared" si="180"/>
        <v>41342.987696759257</v>
      </c>
      <c r="T2311" s="14">
        <f t="shared" si="184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Q2312" s="6" t="str">
        <f t="shared" si="182"/>
        <v>music</v>
      </c>
      <c r="R2312" s="6" t="str">
        <f t="shared" si="183"/>
        <v>indie rock</v>
      </c>
      <c r="S2312" s="14">
        <f t="shared" si="180"/>
        <v>41354.752488425926</v>
      </c>
      <c r="T2312" s="14">
        <f t="shared" si="184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Q2313" s="6" t="str">
        <f t="shared" si="182"/>
        <v>music</v>
      </c>
      <c r="R2313" s="6" t="str">
        <f t="shared" si="183"/>
        <v>indie rock</v>
      </c>
      <c r="S2313" s="14">
        <f t="shared" si="180"/>
        <v>41766.004502314812</v>
      </c>
      <c r="T2313" s="14">
        <f t="shared" si="184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Q2314" s="6" t="str">
        <f t="shared" si="182"/>
        <v>music</v>
      </c>
      <c r="R2314" s="6" t="str">
        <f t="shared" si="183"/>
        <v>indie rock</v>
      </c>
      <c r="S2314" s="14">
        <f t="shared" si="180"/>
        <v>41747.958333333336</v>
      </c>
      <c r="T2314" s="14">
        <f t="shared" si="184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Q2315" s="6" t="str">
        <f t="shared" si="182"/>
        <v>music</v>
      </c>
      <c r="R2315" s="6" t="str">
        <f t="shared" si="183"/>
        <v>indie rock</v>
      </c>
      <c r="S2315" s="14">
        <f t="shared" si="180"/>
        <v>41032.958634259259</v>
      </c>
      <c r="T2315" s="14">
        <f t="shared" si="184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Q2316" s="6" t="str">
        <f t="shared" si="182"/>
        <v>music</v>
      </c>
      <c r="R2316" s="6" t="str">
        <f t="shared" si="183"/>
        <v>indie rock</v>
      </c>
      <c r="S2316" s="14">
        <f t="shared" si="180"/>
        <v>41067.551585648151</v>
      </c>
      <c r="T2316" s="14">
        <f t="shared" si="184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Q2317" s="6" t="str">
        <f t="shared" si="182"/>
        <v>music</v>
      </c>
      <c r="R2317" s="6" t="str">
        <f t="shared" si="183"/>
        <v>indie rock</v>
      </c>
      <c r="S2317" s="14">
        <f t="shared" si="180"/>
        <v>41034.72619212963</v>
      </c>
      <c r="T2317" s="14">
        <f t="shared" si="184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Q2318" s="6" t="str">
        <f t="shared" si="182"/>
        <v>music</v>
      </c>
      <c r="R2318" s="6" t="str">
        <f t="shared" si="183"/>
        <v>indie rock</v>
      </c>
      <c r="S2318" s="14">
        <f t="shared" si="180"/>
        <v>40156.76666666667</v>
      </c>
      <c r="T2318" s="14">
        <f t="shared" si="184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Q2319" s="6" t="str">
        <f t="shared" si="182"/>
        <v>music</v>
      </c>
      <c r="R2319" s="6" t="str">
        <f t="shared" si="183"/>
        <v>indie rock</v>
      </c>
      <c r="S2319" s="14">
        <f t="shared" si="180"/>
        <v>40224.208333333336</v>
      </c>
      <c r="T2319" s="14">
        <f t="shared" si="184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Q2320" s="6" t="str">
        <f t="shared" si="182"/>
        <v>music</v>
      </c>
      <c r="R2320" s="6" t="str">
        <f t="shared" si="183"/>
        <v>indie rock</v>
      </c>
      <c r="S2320" s="14">
        <f t="shared" si="180"/>
        <v>40082.165972222225</v>
      </c>
      <c r="T2320" s="14">
        <f t="shared" si="184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Q2321" s="6" t="str">
        <f t="shared" si="182"/>
        <v>music</v>
      </c>
      <c r="R2321" s="6" t="str">
        <f t="shared" si="183"/>
        <v>indie rock</v>
      </c>
      <c r="S2321" s="14">
        <f t="shared" si="180"/>
        <v>41623.082002314812</v>
      </c>
      <c r="T2321" s="14">
        <f t="shared" si="184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Q2322" s="6" t="str">
        <f t="shared" si="182"/>
        <v>music</v>
      </c>
      <c r="R2322" s="6" t="str">
        <f t="shared" si="183"/>
        <v>indie rock</v>
      </c>
      <c r="S2322" s="14">
        <f t="shared" si="180"/>
        <v>41731.775462962964</v>
      </c>
      <c r="T2322" s="14">
        <f t="shared" si="184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Q2323" s="6" t="str">
        <f t="shared" si="182"/>
        <v>food</v>
      </c>
      <c r="R2323" s="6" t="str">
        <f t="shared" si="183"/>
        <v>small batch</v>
      </c>
      <c r="S2323" s="14">
        <f t="shared" si="180"/>
        <v>42829.21876157407</v>
      </c>
      <c r="T2323" s="14">
        <f t="shared" si="184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Q2324" s="6" t="str">
        <f t="shared" si="182"/>
        <v>food</v>
      </c>
      <c r="R2324" s="6" t="str">
        <f t="shared" si="183"/>
        <v>small batch</v>
      </c>
      <c r="S2324" s="14">
        <f t="shared" si="180"/>
        <v>42834.853807870371</v>
      </c>
      <c r="T2324" s="14">
        <f t="shared" si="184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Q2325" s="6" t="str">
        <f t="shared" si="182"/>
        <v>food</v>
      </c>
      <c r="R2325" s="6" t="str">
        <f t="shared" si="183"/>
        <v>small batch</v>
      </c>
      <c r="S2325" s="14">
        <f t="shared" si="180"/>
        <v>42814.755173611105</v>
      </c>
      <c r="T2325" s="14">
        <f t="shared" si="184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Q2326" s="6" t="str">
        <f t="shared" si="182"/>
        <v>food</v>
      </c>
      <c r="R2326" s="6" t="str">
        <f t="shared" si="183"/>
        <v>small batch</v>
      </c>
      <c r="S2326" s="14">
        <f t="shared" si="180"/>
        <v>42820.843576388885</v>
      </c>
      <c r="T2326" s="14">
        <f t="shared" si="184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Q2327" s="6" t="str">
        <f t="shared" si="182"/>
        <v>food</v>
      </c>
      <c r="R2327" s="6" t="str">
        <f t="shared" si="183"/>
        <v>small batch</v>
      </c>
      <c r="S2327" s="14">
        <f t="shared" si="180"/>
        <v>42823.980682870373</v>
      </c>
      <c r="T2327" s="14">
        <f t="shared" si="184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Q2328" s="6" t="str">
        <f t="shared" si="182"/>
        <v>food</v>
      </c>
      <c r="R2328" s="6" t="str">
        <f t="shared" si="183"/>
        <v>small batch</v>
      </c>
      <c r="S2328" s="14">
        <f t="shared" si="180"/>
        <v>42855.708333333328</v>
      </c>
      <c r="T2328" s="14">
        <f t="shared" si="184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Q2329" s="6" t="str">
        <f t="shared" si="182"/>
        <v>food</v>
      </c>
      <c r="R2329" s="6" t="str">
        <f t="shared" si="183"/>
        <v>small batch</v>
      </c>
      <c r="S2329" s="14">
        <f t="shared" si="180"/>
        <v>41877.917129629634</v>
      </c>
      <c r="T2329" s="14">
        <f t="shared" si="184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Q2330" s="6" t="str">
        <f t="shared" si="182"/>
        <v>food</v>
      </c>
      <c r="R2330" s="6" t="str">
        <f t="shared" si="183"/>
        <v>small batch</v>
      </c>
      <c r="S2330" s="14">
        <f t="shared" si="180"/>
        <v>42169.781678240746</v>
      </c>
      <c r="T2330" s="14">
        <f t="shared" si="184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Q2331" s="6" t="str">
        <f t="shared" si="182"/>
        <v>food</v>
      </c>
      <c r="R2331" s="6" t="str">
        <f t="shared" si="183"/>
        <v>small batch</v>
      </c>
      <c r="S2331" s="14">
        <f t="shared" si="180"/>
        <v>41837.624374999999</v>
      </c>
      <c r="T2331" s="14">
        <f t="shared" si="184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Q2332" s="6" t="str">
        <f t="shared" si="182"/>
        <v>food</v>
      </c>
      <c r="R2332" s="6" t="str">
        <f t="shared" si="183"/>
        <v>small batch</v>
      </c>
      <c r="S2332" s="14">
        <f t="shared" si="180"/>
        <v>42363</v>
      </c>
      <c r="T2332" s="14">
        <f t="shared" si="184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Q2333" s="6" t="str">
        <f t="shared" si="182"/>
        <v>food</v>
      </c>
      <c r="R2333" s="6" t="str">
        <f t="shared" si="183"/>
        <v>small batch</v>
      </c>
      <c r="S2333" s="14">
        <f t="shared" si="180"/>
        <v>41869.005671296298</v>
      </c>
      <c r="T2333" s="14">
        <f t="shared" si="184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Q2334" s="6" t="str">
        <f t="shared" si="182"/>
        <v>food</v>
      </c>
      <c r="R2334" s="6" t="str">
        <f t="shared" si="183"/>
        <v>small batch</v>
      </c>
      <c r="S2334" s="14">
        <f t="shared" si="180"/>
        <v>42041.628136574072</v>
      </c>
      <c r="T2334" s="14">
        <f t="shared" si="184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Q2335" s="6" t="str">
        <f t="shared" si="182"/>
        <v>food</v>
      </c>
      <c r="R2335" s="6" t="str">
        <f t="shared" si="183"/>
        <v>small batch</v>
      </c>
      <c r="S2335" s="14">
        <f t="shared" si="180"/>
        <v>41788.743055555555</v>
      </c>
      <c r="T2335" s="14">
        <f t="shared" si="184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Q2336" s="6" t="str">
        <f t="shared" si="182"/>
        <v>food</v>
      </c>
      <c r="R2336" s="6" t="str">
        <f t="shared" si="183"/>
        <v>small batch</v>
      </c>
      <c r="S2336" s="14">
        <f t="shared" si="180"/>
        <v>41948.731944444444</v>
      </c>
      <c r="T2336" s="14">
        <f t="shared" si="184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Q2337" s="6" t="str">
        <f t="shared" si="182"/>
        <v>food</v>
      </c>
      <c r="R2337" s="6" t="str">
        <f t="shared" si="183"/>
        <v>small batch</v>
      </c>
      <c r="S2337" s="14">
        <f t="shared" si="180"/>
        <v>41801.572256944448</v>
      </c>
      <c r="T2337" s="14">
        <f t="shared" si="184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Q2338" s="6" t="str">
        <f t="shared" si="182"/>
        <v>food</v>
      </c>
      <c r="R2338" s="6" t="str">
        <f t="shared" si="183"/>
        <v>small batch</v>
      </c>
      <c r="S2338" s="14">
        <f t="shared" si="180"/>
        <v>41706.924710648149</v>
      </c>
      <c r="T2338" s="14">
        <f t="shared" si="184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Q2339" s="6" t="str">
        <f t="shared" si="182"/>
        <v>food</v>
      </c>
      <c r="R2339" s="6" t="str">
        <f t="shared" si="183"/>
        <v>small batch</v>
      </c>
      <c r="S2339" s="14">
        <f t="shared" ref="S2339:S2402" si="185">(((I2339/60)/60)/24)+DATE(1970,1,1)</f>
        <v>41816.640543981484</v>
      </c>
      <c r="T2339" s="14">
        <f t="shared" si="184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Q2340" s="6" t="str">
        <f t="shared" si="182"/>
        <v>food</v>
      </c>
      <c r="R2340" s="6" t="str">
        <f t="shared" si="183"/>
        <v>small batch</v>
      </c>
      <c r="S2340" s="14">
        <f t="shared" si="185"/>
        <v>41819.896805555552</v>
      </c>
      <c r="T2340" s="14">
        <f t="shared" si="184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Q2341" s="6" t="str">
        <f t="shared" si="182"/>
        <v>food</v>
      </c>
      <c r="R2341" s="6" t="str">
        <f t="shared" si="183"/>
        <v>small batch</v>
      </c>
      <c r="S2341" s="14">
        <f t="shared" si="185"/>
        <v>42723.332638888889</v>
      </c>
      <c r="T2341" s="14">
        <f t="shared" si="184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Q2342" s="6" t="str">
        <f t="shared" si="182"/>
        <v>food</v>
      </c>
      <c r="R2342" s="6" t="str">
        <f t="shared" si="183"/>
        <v>small batch</v>
      </c>
      <c r="S2342" s="14">
        <f t="shared" si="185"/>
        <v>42673.642800925925</v>
      </c>
      <c r="T2342" s="14">
        <f t="shared" si="184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Q2343" s="6" t="str">
        <f t="shared" si="182"/>
        <v>technology</v>
      </c>
      <c r="R2343" s="6" t="str">
        <f t="shared" si="183"/>
        <v>web</v>
      </c>
      <c r="S2343" s="14">
        <f t="shared" si="185"/>
        <v>42197.813703703709</v>
      </c>
      <c r="T2343" s="14">
        <f t="shared" si="184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Q2344" s="6" t="str">
        <f t="shared" si="182"/>
        <v>technology</v>
      </c>
      <c r="R2344" s="6" t="str">
        <f t="shared" si="183"/>
        <v>web</v>
      </c>
      <c r="S2344" s="14">
        <f t="shared" si="185"/>
        <v>41918.208333333336</v>
      </c>
      <c r="T2344" s="14">
        <f t="shared" si="184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Q2345" s="6" t="str">
        <f t="shared" si="182"/>
        <v>technology</v>
      </c>
      <c r="R2345" s="6" t="str">
        <f t="shared" si="183"/>
        <v>web</v>
      </c>
      <c r="S2345" s="14">
        <f t="shared" si="185"/>
        <v>42377.82430555555</v>
      </c>
      <c r="T2345" s="14">
        <f t="shared" si="184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Q2346" s="6" t="str">
        <f t="shared" si="182"/>
        <v>technology</v>
      </c>
      <c r="R2346" s="6" t="str">
        <f t="shared" si="183"/>
        <v>web</v>
      </c>
      <c r="S2346" s="14">
        <f t="shared" si="185"/>
        <v>42545.727650462963</v>
      </c>
      <c r="T2346" s="14">
        <f t="shared" si="184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Q2347" s="6" t="str">
        <f t="shared" si="182"/>
        <v>technology</v>
      </c>
      <c r="R2347" s="6" t="str">
        <f t="shared" si="183"/>
        <v>web</v>
      </c>
      <c r="S2347" s="14">
        <f t="shared" si="185"/>
        <v>42094.985416666663</v>
      </c>
      <c r="T2347" s="14">
        <f t="shared" si="184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Q2348" s="6" t="str">
        <f t="shared" si="182"/>
        <v>technology</v>
      </c>
      <c r="R2348" s="6" t="str">
        <f t="shared" si="183"/>
        <v>web</v>
      </c>
      <c r="S2348" s="14">
        <f t="shared" si="185"/>
        <v>42660.79896990741</v>
      </c>
      <c r="T2348" s="14">
        <f t="shared" si="184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Q2349" s="6" t="str">
        <f t="shared" si="182"/>
        <v>technology</v>
      </c>
      <c r="R2349" s="6" t="str">
        <f t="shared" si="183"/>
        <v>web</v>
      </c>
      <c r="S2349" s="14">
        <f t="shared" si="185"/>
        <v>42607.607361111113</v>
      </c>
      <c r="T2349" s="14">
        <f t="shared" si="184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Q2350" s="6" t="str">
        <f t="shared" si="182"/>
        <v>technology</v>
      </c>
      <c r="R2350" s="6" t="str">
        <f t="shared" si="183"/>
        <v>web</v>
      </c>
      <c r="S2350" s="14">
        <f t="shared" si="185"/>
        <v>42420.932152777779</v>
      </c>
      <c r="T2350" s="14">
        <f t="shared" si="184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Q2351" s="6" t="str">
        <f t="shared" si="182"/>
        <v>technology</v>
      </c>
      <c r="R2351" s="6" t="str">
        <f t="shared" si="183"/>
        <v>web</v>
      </c>
      <c r="S2351" s="14">
        <f t="shared" si="185"/>
        <v>42227.775787037041</v>
      </c>
      <c r="T2351" s="14">
        <f t="shared" si="184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Q2352" s="6" t="str">
        <f t="shared" si="182"/>
        <v>technology</v>
      </c>
      <c r="R2352" s="6" t="str">
        <f t="shared" si="183"/>
        <v>web</v>
      </c>
      <c r="S2352" s="14">
        <f t="shared" si="185"/>
        <v>42738.842245370368</v>
      </c>
      <c r="T2352" s="14">
        <f t="shared" si="184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Q2353" s="6" t="str">
        <f t="shared" si="182"/>
        <v>technology</v>
      </c>
      <c r="R2353" s="6" t="str">
        <f t="shared" si="183"/>
        <v>web</v>
      </c>
      <c r="S2353" s="14">
        <f t="shared" si="185"/>
        <v>42124.101145833338</v>
      </c>
      <c r="T2353" s="14">
        <f t="shared" si="184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Q2354" s="6" t="str">
        <f t="shared" si="182"/>
        <v>technology</v>
      </c>
      <c r="R2354" s="6" t="str">
        <f t="shared" si="183"/>
        <v>web</v>
      </c>
      <c r="S2354" s="14">
        <f t="shared" si="185"/>
        <v>42161.633703703701</v>
      </c>
      <c r="T2354" s="14">
        <f t="shared" si="184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Q2355" s="6" t="str">
        <f t="shared" si="182"/>
        <v>technology</v>
      </c>
      <c r="R2355" s="6" t="str">
        <f t="shared" si="183"/>
        <v>web</v>
      </c>
      <c r="S2355" s="14">
        <f t="shared" si="185"/>
        <v>42115.676180555558</v>
      </c>
      <c r="T2355" s="14">
        <f t="shared" si="184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Q2356" s="6" t="str">
        <f t="shared" si="182"/>
        <v>technology</v>
      </c>
      <c r="R2356" s="6" t="str">
        <f t="shared" si="183"/>
        <v>web</v>
      </c>
      <c r="S2356" s="14">
        <f t="shared" si="185"/>
        <v>42014.722916666666</v>
      </c>
      <c r="T2356" s="14">
        <f t="shared" si="184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Q2357" s="6" t="str">
        <f t="shared" si="182"/>
        <v>technology</v>
      </c>
      <c r="R2357" s="6" t="str">
        <f t="shared" si="183"/>
        <v>web</v>
      </c>
      <c r="S2357" s="14">
        <f t="shared" si="185"/>
        <v>42126.918240740735</v>
      </c>
      <c r="T2357" s="14">
        <f t="shared" si="184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Q2358" s="6" t="str">
        <f t="shared" si="182"/>
        <v>technology</v>
      </c>
      <c r="R2358" s="6" t="str">
        <f t="shared" si="183"/>
        <v>web</v>
      </c>
      <c r="S2358" s="14">
        <f t="shared" si="185"/>
        <v>42160.78361111111</v>
      </c>
      <c r="T2358" s="14">
        <f t="shared" si="184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Q2359" s="6" t="str">
        <f t="shared" si="182"/>
        <v>technology</v>
      </c>
      <c r="R2359" s="6" t="str">
        <f t="shared" si="183"/>
        <v>web</v>
      </c>
      <c r="S2359" s="14">
        <f t="shared" si="185"/>
        <v>42294.620115740734</v>
      </c>
      <c r="T2359" s="14">
        <f t="shared" si="184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Q2360" s="6" t="str">
        <f t="shared" si="182"/>
        <v>technology</v>
      </c>
      <c r="R2360" s="6" t="str">
        <f t="shared" si="183"/>
        <v>web</v>
      </c>
      <c r="S2360" s="14">
        <f t="shared" si="185"/>
        <v>42035.027083333334</v>
      </c>
      <c r="T2360" s="14">
        <f t="shared" si="184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Q2361" s="6" t="str">
        <f t="shared" si="182"/>
        <v>technology</v>
      </c>
      <c r="R2361" s="6" t="str">
        <f t="shared" si="183"/>
        <v>web</v>
      </c>
      <c r="S2361" s="14">
        <f t="shared" si="185"/>
        <v>42219.649583333332</v>
      </c>
      <c r="T2361" s="14">
        <f t="shared" si="184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Q2362" s="6" t="str">
        <f t="shared" si="182"/>
        <v>technology</v>
      </c>
      <c r="R2362" s="6" t="str">
        <f t="shared" si="183"/>
        <v>web</v>
      </c>
      <c r="S2362" s="14">
        <f t="shared" si="185"/>
        <v>42407.70694444445</v>
      </c>
      <c r="T2362" s="14">
        <f t="shared" si="184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Q2363" s="6" t="str">
        <f t="shared" si="182"/>
        <v>technology</v>
      </c>
      <c r="R2363" s="6" t="str">
        <f t="shared" si="183"/>
        <v>web</v>
      </c>
      <c r="S2363" s="14">
        <f t="shared" si="185"/>
        <v>42490.916666666672</v>
      </c>
      <c r="T2363" s="14">
        <f t="shared" si="184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Q2364" s="6" t="str">
        <f t="shared" si="182"/>
        <v>technology</v>
      </c>
      <c r="R2364" s="6" t="str">
        <f t="shared" si="183"/>
        <v>web</v>
      </c>
      <c r="S2364" s="14">
        <f t="shared" si="185"/>
        <v>41984.688310185185</v>
      </c>
      <c r="T2364" s="14">
        <f t="shared" si="184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Q2365" s="6" t="str">
        <f t="shared" si="182"/>
        <v>technology</v>
      </c>
      <c r="R2365" s="6" t="str">
        <f t="shared" si="183"/>
        <v>web</v>
      </c>
      <c r="S2365" s="14">
        <f t="shared" si="185"/>
        <v>42367.011574074073</v>
      </c>
      <c r="T2365" s="14">
        <f t="shared" si="184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Q2366" s="6" t="str">
        <f t="shared" si="182"/>
        <v>technology</v>
      </c>
      <c r="R2366" s="6" t="str">
        <f t="shared" si="183"/>
        <v>web</v>
      </c>
      <c r="S2366" s="14">
        <f t="shared" si="185"/>
        <v>42303.934675925921</v>
      </c>
      <c r="T2366" s="14">
        <f t="shared" si="184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Q2367" s="6" t="str">
        <f t="shared" si="182"/>
        <v>technology</v>
      </c>
      <c r="R2367" s="6" t="str">
        <f t="shared" si="183"/>
        <v>web</v>
      </c>
      <c r="S2367" s="14">
        <f t="shared" si="185"/>
        <v>42386.958333333328</v>
      </c>
      <c r="T2367" s="14">
        <f t="shared" si="184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Q2368" s="6" t="str">
        <f t="shared" si="182"/>
        <v>technology</v>
      </c>
      <c r="R2368" s="6" t="str">
        <f t="shared" si="183"/>
        <v>web</v>
      </c>
      <c r="S2368" s="14">
        <f t="shared" si="185"/>
        <v>42298.531631944439</v>
      </c>
      <c r="T2368" s="14">
        <f t="shared" si="184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Q2369" s="6" t="str">
        <f t="shared" si="182"/>
        <v>technology</v>
      </c>
      <c r="R2369" s="6" t="str">
        <f t="shared" si="183"/>
        <v>web</v>
      </c>
      <c r="S2369" s="14">
        <f t="shared" si="185"/>
        <v>42485.928425925929</v>
      </c>
      <c r="T2369" s="14">
        <f t="shared" si="184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Q2370" s="6" t="str">
        <f t="shared" si="182"/>
        <v>technology</v>
      </c>
      <c r="R2370" s="6" t="str">
        <f t="shared" si="183"/>
        <v>web</v>
      </c>
      <c r="S2370" s="14">
        <f t="shared" si="185"/>
        <v>42108.680150462969</v>
      </c>
      <c r="T2370" s="14">
        <f t="shared" si="184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(E2371/D2371)*100</f>
        <v>0</v>
      </c>
      <c r="Q2371" s="6" t="str">
        <f t="shared" ref="Q2371:Q2434" si="187">LEFT(N2371,FIND("/",N2371)-1)</f>
        <v>technology</v>
      </c>
      <c r="R2371" s="6" t="str">
        <f t="shared" ref="R2371:R2434" si="188">RIGHT(N2371,LEN(N2371)-FIND("/",N2371))</f>
        <v>web</v>
      </c>
      <c r="S2371" s="14">
        <f t="shared" si="185"/>
        <v>42410.812627314815</v>
      </c>
      <c r="T2371" s="14">
        <f t="shared" ref="T2371:T2434" si="189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Q2372" s="6" t="str">
        <f t="shared" si="187"/>
        <v>technology</v>
      </c>
      <c r="R2372" s="6" t="str">
        <f t="shared" si="188"/>
        <v>web</v>
      </c>
      <c r="S2372" s="14">
        <f t="shared" si="185"/>
        <v>41991.18913194444</v>
      </c>
      <c r="T2372" s="14">
        <f t="shared" si="189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Q2373" s="6" t="str">
        <f t="shared" si="187"/>
        <v>technology</v>
      </c>
      <c r="R2373" s="6" t="str">
        <f t="shared" si="188"/>
        <v>web</v>
      </c>
      <c r="S2373" s="14">
        <f t="shared" si="185"/>
        <v>42180.777731481481</v>
      </c>
      <c r="T2373" s="14">
        <f t="shared" si="189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Q2374" s="6" t="str">
        <f t="shared" si="187"/>
        <v>technology</v>
      </c>
      <c r="R2374" s="6" t="str">
        <f t="shared" si="188"/>
        <v>web</v>
      </c>
      <c r="S2374" s="14">
        <f t="shared" si="185"/>
        <v>42118.069108796291</v>
      </c>
      <c r="T2374" s="14">
        <f t="shared" si="189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Q2375" s="6" t="str">
        <f t="shared" si="187"/>
        <v>technology</v>
      </c>
      <c r="R2375" s="6" t="str">
        <f t="shared" si="188"/>
        <v>web</v>
      </c>
      <c r="S2375" s="14">
        <f t="shared" si="185"/>
        <v>42245.662314814821</v>
      </c>
      <c r="T2375" s="14">
        <f t="shared" si="189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Q2376" s="6" t="str">
        <f t="shared" si="187"/>
        <v>technology</v>
      </c>
      <c r="R2376" s="6" t="str">
        <f t="shared" si="188"/>
        <v>web</v>
      </c>
      <c r="S2376" s="14">
        <f t="shared" si="185"/>
        <v>42047.843287037031</v>
      </c>
      <c r="T2376" s="14">
        <f t="shared" si="189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Q2377" s="6" t="str">
        <f t="shared" si="187"/>
        <v>technology</v>
      </c>
      <c r="R2377" s="6" t="str">
        <f t="shared" si="188"/>
        <v>web</v>
      </c>
      <c r="S2377" s="14">
        <f t="shared" si="185"/>
        <v>42622.836076388892</v>
      </c>
      <c r="T2377" s="14">
        <f t="shared" si="189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Q2378" s="6" t="str">
        <f t="shared" si="187"/>
        <v>technology</v>
      </c>
      <c r="R2378" s="6" t="str">
        <f t="shared" si="188"/>
        <v>web</v>
      </c>
      <c r="S2378" s="14">
        <f t="shared" si="185"/>
        <v>42348.925532407404</v>
      </c>
      <c r="T2378" s="14">
        <f t="shared" si="189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Q2379" s="6" t="str">
        <f t="shared" si="187"/>
        <v>technology</v>
      </c>
      <c r="R2379" s="6" t="str">
        <f t="shared" si="188"/>
        <v>web</v>
      </c>
      <c r="S2379" s="14">
        <f t="shared" si="185"/>
        <v>42699.911840277782</v>
      </c>
      <c r="T2379" s="14">
        <f t="shared" si="189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Q2380" s="6" t="str">
        <f t="shared" si="187"/>
        <v>technology</v>
      </c>
      <c r="R2380" s="6" t="str">
        <f t="shared" si="188"/>
        <v>web</v>
      </c>
      <c r="S2380" s="14">
        <f t="shared" si="185"/>
        <v>42242.013078703705</v>
      </c>
      <c r="T2380" s="14">
        <f t="shared" si="189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Q2381" s="6" t="str">
        <f t="shared" si="187"/>
        <v>technology</v>
      </c>
      <c r="R2381" s="6" t="str">
        <f t="shared" si="188"/>
        <v>web</v>
      </c>
      <c r="S2381" s="14">
        <f t="shared" si="185"/>
        <v>42282.016388888893</v>
      </c>
      <c r="T2381" s="14">
        <f t="shared" si="189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Q2382" s="6" t="str">
        <f t="shared" si="187"/>
        <v>technology</v>
      </c>
      <c r="R2382" s="6" t="str">
        <f t="shared" si="188"/>
        <v>web</v>
      </c>
      <c r="S2382" s="14">
        <f t="shared" si="185"/>
        <v>42278.793310185181</v>
      </c>
      <c r="T2382" s="14">
        <f t="shared" si="189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Q2383" s="6" t="str">
        <f t="shared" si="187"/>
        <v>technology</v>
      </c>
      <c r="R2383" s="6" t="str">
        <f t="shared" si="188"/>
        <v>web</v>
      </c>
      <c r="S2383" s="14">
        <f t="shared" si="185"/>
        <v>42104.935740740737</v>
      </c>
      <c r="T2383" s="14">
        <f t="shared" si="189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Q2384" s="6" t="str">
        <f t="shared" si="187"/>
        <v>technology</v>
      </c>
      <c r="R2384" s="6" t="str">
        <f t="shared" si="188"/>
        <v>web</v>
      </c>
      <c r="S2384" s="14">
        <f t="shared" si="185"/>
        <v>42220.187534722223</v>
      </c>
      <c r="T2384" s="14">
        <f t="shared" si="189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Q2385" s="6" t="str">
        <f t="shared" si="187"/>
        <v>technology</v>
      </c>
      <c r="R2385" s="6" t="str">
        <f t="shared" si="188"/>
        <v>web</v>
      </c>
      <c r="S2385" s="14">
        <f t="shared" si="185"/>
        <v>42057.056793981479</v>
      </c>
      <c r="T2385" s="14">
        <f t="shared" si="189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Q2386" s="6" t="str">
        <f t="shared" si="187"/>
        <v>technology</v>
      </c>
      <c r="R2386" s="6" t="str">
        <f t="shared" si="188"/>
        <v>web</v>
      </c>
      <c r="S2386" s="14">
        <f t="shared" si="185"/>
        <v>41957.109293981484</v>
      </c>
      <c r="T2386" s="14">
        <f t="shared" si="189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Q2387" s="6" t="str">
        <f t="shared" si="187"/>
        <v>technology</v>
      </c>
      <c r="R2387" s="6" t="str">
        <f t="shared" si="188"/>
        <v>web</v>
      </c>
      <c r="S2387" s="14">
        <f t="shared" si="185"/>
        <v>42221.70175925926</v>
      </c>
      <c r="T2387" s="14">
        <f t="shared" si="189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Q2388" s="6" t="str">
        <f t="shared" si="187"/>
        <v>technology</v>
      </c>
      <c r="R2388" s="6" t="str">
        <f t="shared" si="188"/>
        <v>web</v>
      </c>
      <c r="S2388" s="14">
        <f t="shared" si="185"/>
        <v>42014.838240740741</v>
      </c>
      <c r="T2388" s="14">
        <f t="shared" si="189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Q2389" s="6" t="str">
        <f t="shared" si="187"/>
        <v>technology</v>
      </c>
      <c r="R2389" s="6" t="str">
        <f t="shared" si="188"/>
        <v>web</v>
      </c>
      <c r="S2389" s="14">
        <f t="shared" si="185"/>
        <v>42573.626620370371</v>
      </c>
      <c r="T2389" s="14">
        <f t="shared" si="189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Q2390" s="6" t="str">
        <f t="shared" si="187"/>
        <v>technology</v>
      </c>
      <c r="R2390" s="6" t="str">
        <f t="shared" si="188"/>
        <v>web</v>
      </c>
      <c r="S2390" s="14">
        <f t="shared" si="185"/>
        <v>42019.811805555553</v>
      </c>
      <c r="T2390" s="14">
        <f t="shared" si="189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Q2391" s="6" t="str">
        <f t="shared" si="187"/>
        <v>technology</v>
      </c>
      <c r="R2391" s="6" t="str">
        <f t="shared" si="188"/>
        <v>web</v>
      </c>
      <c r="S2391" s="14">
        <f t="shared" si="185"/>
        <v>42210.915972222225</v>
      </c>
      <c r="T2391" s="14">
        <f t="shared" si="189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Q2392" s="6" t="str">
        <f t="shared" si="187"/>
        <v>technology</v>
      </c>
      <c r="R2392" s="6" t="str">
        <f t="shared" si="188"/>
        <v>web</v>
      </c>
      <c r="S2392" s="14">
        <f t="shared" si="185"/>
        <v>42008.262314814812</v>
      </c>
      <c r="T2392" s="14">
        <f t="shared" si="189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Q2393" s="6" t="str">
        <f t="shared" si="187"/>
        <v>technology</v>
      </c>
      <c r="R2393" s="6" t="str">
        <f t="shared" si="188"/>
        <v>web</v>
      </c>
      <c r="S2393" s="14">
        <f t="shared" si="185"/>
        <v>42094.752824074079</v>
      </c>
      <c r="T2393" s="14">
        <f t="shared" si="189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Q2394" s="6" t="str">
        <f t="shared" si="187"/>
        <v>technology</v>
      </c>
      <c r="R2394" s="6" t="str">
        <f t="shared" si="188"/>
        <v>web</v>
      </c>
      <c r="S2394" s="14">
        <f t="shared" si="185"/>
        <v>42306.120636574073</v>
      </c>
      <c r="T2394" s="14">
        <f t="shared" si="189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Q2395" s="6" t="str">
        <f t="shared" si="187"/>
        <v>technology</v>
      </c>
      <c r="R2395" s="6" t="str">
        <f t="shared" si="188"/>
        <v>web</v>
      </c>
      <c r="S2395" s="14">
        <f t="shared" si="185"/>
        <v>42224.648344907408</v>
      </c>
      <c r="T2395" s="14">
        <f t="shared" si="189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Q2396" s="6" t="str">
        <f t="shared" si="187"/>
        <v>technology</v>
      </c>
      <c r="R2396" s="6" t="str">
        <f t="shared" si="188"/>
        <v>web</v>
      </c>
      <c r="S2396" s="14">
        <f t="shared" si="185"/>
        <v>42061.362187499995</v>
      </c>
      <c r="T2396" s="14">
        <f t="shared" si="189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Q2397" s="6" t="str">
        <f t="shared" si="187"/>
        <v>technology</v>
      </c>
      <c r="R2397" s="6" t="str">
        <f t="shared" si="188"/>
        <v>web</v>
      </c>
      <c r="S2397" s="14">
        <f t="shared" si="185"/>
        <v>42745.372916666667</v>
      </c>
      <c r="T2397" s="14">
        <f t="shared" si="189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Q2398" s="6" t="str">
        <f t="shared" si="187"/>
        <v>technology</v>
      </c>
      <c r="R2398" s="6" t="str">
        <f t="shared" si="188"/>
        <v>web</v>
      </c>
      <c r="S2398" s="14">
        <f t="shared" si="185"/>
        <v>42292.849050925928</v>
      </c>
      <c r="T2398" s="14">
        <f t="shared" si="189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Q2399" s="6" t="str">
        <f t="shared" si="187"/>
        <v>technology</v>
      </c>
      <c r="R2399" s="6" t="str">
        <f t="shared" si="188"/>
        <v>web</v>
      </c>
      <c r="S2399" s="14">
        <f t="shared" si="185"/>
        <v>42006.88490740741</v>
      </c>
      <c r="T2399" s="14">
        <f t="shared" si="189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Q2400" s="6" t="str">
        <f t="shared" si="187"/>
        <v>technology</v>
      </c>
      <c r="R2400" s="6" t="str">
        <f t="shared" si="188"/>
        <v>web</v>
      </c>
      <c r="S2400" s="14">
        <f t="shared" si="185"/>
        <v>42187.916481481487</v>
      </c>
      <c r="T2400" s="14">
        <f t="shared" si="189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Q2401" s="6" t="str">
        <f t="shared" si="187"/>
        <v>technology</v>
      </c>
      <c r="R2401" s="6" t="str">
        <f t="shared" si="188"/>
        <v>web</v>
      </c>
      <c r="S2401" s="14">
        <f t="shared" si="185"/>
        <v>41991.853078703702</v>
      </c>
      <c r="T2401" s="14">
        <f t="shared" si="189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Q2402" s="6" t="str">
        <f t="shared" si="187"/>
        <v>technology</v>
      </c>
      <c r="R2402" s="6" t="str">
        <f t="shared" si="188"/>
        <v>web</v>
      </c>
      <c r="S2402" s="14">
        <f t="shared" si="185"/>
        <v>42474.268101851849</v>
      </c>
      <c r="T2402" s="14">
        <f t="shared" si="189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Q2403" s="6" t="str">
        <f t="shared" si="187"/>
        <v>food</v>
      </c>
      <c r="R2403" s="6" t="str">
        <f t="shared" si="188"/>
        <v>food trucks</v>
      </c>
      <c r="S2403" s="14">
        <f t="shared" ref="S2403:S2466" si="190">(((I2403/60)/60)/24)+DATE(1970,1,1)</f>
        <v>42434.822870370372</v>
      </c>
      <c r="T2403" s="14">
        <f t="shared" si="189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Q2404" s="6" t="str">
        <f t="shared" si="187"/>
        <v>food</v>
      </c>
      <c r="R2404" s="6" t="str">
        <f t="shared" si="188"/>
        <v>food trucks</v>
      </c>
      <c r="S2404" s="14">
        <f t="shared" si="190"/>
        <v>42137.679756944446</v>
      </c>
      <c r="T2404" s="14">
        <f t="shared" si="189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Q2405" s="6" t="str">
        <f t="shared" si="187"/>
        <v>food</v>
      </c>
      <c r="R2405" s="6" t="str">
        <f t="shared" si="188"/>
        <v>food trucks</v>
      </c>
      <c r="S2405" s="14">
        <f t="shared" si="190"/>
        <v>42459.840949074074</v>
      </c>
      <c r="T2405" s="14">
        <f t="shared" si="189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Q2406" s="6" t="str">
        <f t="shared" si="187"/>
        <v>food</v>
      </c>
      <c r="R2406" s="6" t="str">
        <f t="shared" si="188"/>
        <v>food trucks</v>
      </c>
      <c r="S2406" s="14">
        <f t="shared" si="190"/>
        <v>42372.03943287037</v>
      </c>
      <c r="T2406" s="14">
        <f t="shared" si="189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Q2407" s="6" t="str">
        <f t="shared" si="187"/>
        <v>food</v>
      </c>
      <c r="R2407" s="6" t="str">
        <f t="shared" si="188"/>
        <v>food trucks</v>
      </c>
      <c r="S2407" s="14">
        <f t="shared" si="190"/>
        <v>42616.585358796292</v>
      </c>
      <c r="T2407" s="14">
        <f t="shared" si="189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Q2408" s="6" t="str">
        <f t="shared" si="187"/>
        <v>food</v>
      </c>
      <c r="R2408" s="6" t="str">
        <f t="shared" si="188"/>
        <v>food trucks</v>
      </c>
      <c r="S2408" s="14">
        <f t="shared" si="190"/>
        <v>42023.110995370371</v>
      </c>
      <c r="T2408" s="14">
        <f t="shared" si="189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Q2409" s="6" t="str">
        <f t="shared" si="187"/>
        <v>food</v>
      </c>
      <c r="R2409" s="6" t="str">
        <f t="shared" si="188"/>
        <v>food trucks</v>
      </c>
      <c r="S2409" s="14">
        <f t="shared" si="190"/>
        <v>42105.25</v>
      </c>
      <c r="T2409" s="14">
        <f t="shared" si="189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Q2410" s="6" t="str">
        <f t="shared" si="187"/>
        <v>food</v>
      </c>
      <c r="R2410" s="6" t="str">
        <f t="shared" si="188"/>
        <v>food trucks</v>
      </c>
      <c r="S2410" s="14">
        <f t="shared" si="190"/>
        <v>41949.182372685187</v>
      </c>
      <c r="T2410" s="14">
        <f t="shared" si="189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Q2411" s="6" t="str">
        <f t="shared" si="187"/>
        <v>food</v>
      </c>
      <c r="R2411" s="6" t="str">
        <f t="shared" si="188"/>
        <v>food trucks</v>
      </c>
      <c r="S2411" s="14">
        <f t="shared" si="190"/>
        <v>42234.875868055555</v>
      </c>
      <c r="T2411" s="14">
        <f t="shared" si="189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Q2412" s="6" t="str">
        <f t="shared" si="187"/>
        <v>food</v>
      </c>
      <c r="R2412" s="6" t="str">
        <f t="shared" si="188"/>
        <v>food trucks</v>
      </c>
      <c r="S2412" s="14">
        <f t="shared" si="190"/>
        <v>42254.408275462964</v>
      </c>
      <c r="T2412" s="14">
        <f t="shared" si="189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Q2413" s="6" t="str">
        <f t="shared" si="187"/>
        <v>food</v>
      </c>
      <c r="R2413" s="6" t="str">
        <f t="shared" si="188"/>
        <v>food trucks</v>
      </c>
      <c r="S2413" s="14">
        <f t="shared" si="190"/>
        <v>42241.732430555552</v>
      </c>
      <c r="T2413" s="14">
        <f t="shared" si="189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Q2414" s="6" t="str">
        <f t="shared" si="187"/>
        <v>food</v>
      </c>
      <c r="R2414" s="6" t="str">
        <f t="shared" si="188"/>
        <v>food trucks</v>
      </c>
      <c r="S2414" s="14">
        <f t="shared" si="190"/>
        <v>42700.778622685189</v>
      </c>
      <c r="T2414" s="14">
        <f t="shared" si="189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Q2415" s="6" t="str">
        <f t="shared" si="187"/>
        <v>food</v>
      </c>
      <c r="R2415" s="6" t="str">
        <f t="shared" si="188"/>
        <v>food trucks</v>
      </c>
      <c r="S2415" s="14">
        <f t="shared" si="190"/>
        <v>41790.979166666664</v>
      </c>
      <c r="T2415" s="14">
        <f t="shared" si="189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Q2416" s="6" t="str">
        <f t="shared" si="187"/>
        <v>food</v>
      </c>
      <c r="R2416" s="6" t="str">
        <f t="shared" si="188"/>
        <v>food trucks</v>
      </c>
      <c r="S2416" s="14">
        <f t="shared" si="190"/>
        <v>42238.165972222225</v>
      </c>
      <c r="T2416" s="14">
        <f t="shared" si="189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Q2417" s="6" t="str">
        <f t="shared" si="187"/>
        <v>food</v>
      </c>
      <c r="R2417" s="6" t="str">
        <f t="shared" si="188"/>
        <v>food trucks</v>
      </c>
      <c r="S2417" s="14">
        <f t="shared" si="190"/>
        <v>42566.862800925926</v>
      </c>
      <c r="T2417" s="14">
        <f t="shared" si="189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Q2418" s="6" t="str">
        <f t="shared" si="187"/>
        <v>food</v>
      </c>
      <c r="R2418" s="6" t="str">
        <f t="shared" si="188"/>
        <v>food trucks</v>
      </c>
      <c r="S2418" s="14">
        <f t="shared" si="190"/>
        <v>42077.625</v>
      </c>
      <c r="T2418" s="14">
        <f t="shared" si="189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Q2419" s="6" t="str">
        <f t="shared" si="187"/>
        <v>food</v>
      </c>
      <c r="R2419" s="6" t="str">
        <f t="shared" si="188"/>
        <v>food trucks</v>
      </c>
      <c r="S2419" s="14">
        <f t="shared" si="190"/>
        <v>41861.884108796294</v>
      </c>
      <c r="T2419" s="14">
        <f t="shared" si="189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Q2420" s="6" t="str">
        <f t="shared" si="187"/>
        <v>food</v>
      </c>
      <c r="R2420" s="6" t="str">
        <f t="shared" si="188"/>
        <v>food trucks</v>
      </c>
      <c r="S2420" s="14">
        <f t="shared" si="190"/>
        <v>42087.815324074079</v>
      </c>
      <c r="T2420" s="14">
        <f t="shared" si="189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Q2421" s="6" t="str">
        <f t="shared" si="187"/>
        <v>food</v>
      </c>
      <c r="R2421" s="6" t="str">
        <f t="shared" si="188"/>
        <v>food trucks</v>
      </c>
      <c r="S2421" s="14">
        <f t="shared" si="190"/>
        <v>42053.738298611104</v>
      </c>
      <c r="T2421" s="14">
        <f t="shared" si="189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Q2422" s="6" t="str">
        <f t="shared" si="187"/>
        <v>food</v>
      </c>
      <c r="R2422" s="6" t="str">
        <f t="shared" si="188"/>
        <v>food trucks</v>
      </c>
      <c r="S2422" s="14">
        <f t="shared" si="190"/>
        <v>41953.070543981477</v>
      </c>
      <c r="T2422" s="14">
        <f t="shared" si="189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Q2423" s="6" t="str">
        <f t="shared" si="187"/>
        <v>food</v>
      </c>
      <c r="R2423" s="6" t="str">
        <f t="shared" si="188"/>
        <v>food trucks</v>
      </c>
      <c r="S2423" s="14">
        <f t="shared" si="190"/>
        <v>42056.687453703707</v>
      </c>
      <c r="T2423" s="14">
        <f t="shared" si="189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Q2424" s="6" t="str">
        <f t="shared" si="187"/>
        <v>food</v>
      </c>
      <c r="R2424" s="6" t="str">
        <f t="shared" si="188"/>
        <v>food trucks</v>
      </c>
      <c r="S2424" s="14">
        <f t="shared" si="190"/>
        <v>42074.683287037042</v>
      </c>
      <c r="T2424" s="14">
        <f t="shared" si="189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Q2425" s="6" t="str">
        <f t="shared" si="187"/>
        <v>food</v>
      </c>
      <c r="R2425" s="6" t="str">
        <f t="shared" si="188"/>
        <v>food trucks</v>
      </c>
      <c r="S2425" s="14">
        <f t="shared" si="190"/>
        <v>42004.704745370371</v>
      </c>
      <c r="T2425" s="14">
        <f t="shared" si="189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Q2426" s="6" t="str">
        <f t="shared" si="187"/>
        <v>food</v>
      </c>
      <c r="R2426" s="6" t="str">
        <f t="shared" si="188"/>
        <v>food trucks</v>
      </c>
      <c r="S2426" s="14">
        <f t="shared" si="190"/>
        <v>41939.892453703702</v>
      </c>
      <c r="T2426" s="14">
        <f t="shared" si="189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Q2427" s="6" t="str">
        <f t="shared" si="187"/>
        <v>food</v>
      </c>
      <c r="R2427" s="6" t="str">
        <f t="shared" si="188"/>
        <v>food trucks</v>
      </c>
      <c r="S2427" s="14">
        <f t="shared" si="190"/>
        <v>42517.919444444444</v>
      </c>
      <c r="T2427" s="14">
        <f t="shared" si="189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Q2428" s="6" t="str">
        <f t="shared" si="187"/>
        <v>food</v>
      </c>
      <c r="R2428" s="6" t="str">
        <f t="shared" si="188"/>
        <v>food trucks</v>
      </c>
      <c r="S2428" s="14">
        <f t="shared" si="190"/>
        <v>42224.170046296291</v>
      </c>
      <c r="T2428" s="14">
        <f t="shared" si="189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Q2429" s="6" t="str">
        <f t="shared" si="187"/>
        <v>food</v>
      </c>
      <c r="R2429" s="6" t="str">
        <f t="shared" si="188"/>
        <v>food trucks</v>
      </c>
      <c r="S2429" s="14">
        <f t="shared" si="190"/>
        <v>42452.277002314819</v>
      </c>
      <c r="T2429" s="14">
        <f t="shared" si="189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Q2430" s="6" t="str">
        <f t="shared" si="187"/>
        <v>food</v>
      </c>
      <c r="R2430" s="6" t="str">
        <f t="shared" si="188"/>
        <v>food trucks</v>
      </c>
      <c r="S2430" s="14">
        <f t="shared" si="190"/>
        <v>42075.742488425924</v>
      </c>
      <c r="T2430" s="14">
        <f t="shared" si="189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Q2431" s="6" t="str">
        <f t="shared" si="187"/>
        <v>food</v>
      </c>
      <c r="R2431" s="6" t="str">
        <f t="shared" si="188"/>
        <v>food trucks</v>
      </c>
      <c r="S2431" s="14">
        <f t="shared" si="190"/>
        <v>42771.697222222225</v>
      </c>
      <c r="T2431" s="14">
        <f t="shared" si="189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Q2432" s="6" t="str">
        <f t="shared" si="187"/>
        <v>food</v>
      </c>
      <c r="R2432" s="6" t="str">
        <f t="shared" si="188"/>
        <v>food trucks</v>
      </c>
      <c r="S2432" s="14">
        <f t="shared" si="190"/>
        <v>42412.130833333329</v>
      </c>
      <c r="T2432" s="14">
        <f t="shared" si="189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Q2433" s="6" t="str">
        <f t="shared" si="187"/>
        <v>food</v>
      </c>
      <c r="R2433" s="6" t="str">
        <f t="shared" si="188"/>
        <v>food trucks</v>
      </c>
      <c r="S2433" s="14">
        <f t="shared" si="190"/>
        <v>42549.099687499998</v>
      </c>
      <c r="T2433" s="14">
        <f t="shared" si="189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Q2434" s="6" t="str">
        <f t="shared" si="187"/>
        <v>food</v>
      </c>
      <c r="R2434" s="6" t="str">
        <f t="shared" si="188"/>
        <v>food trucks</v>
      </c>
      <c r="S2434" s="14">
        <f t="shared" si="190"/>
        <v>42071.218715277777</v>
      </c>
      <c r="T2434" s="14">
        <f t="shared" si="189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(E2435/D2435)*100</f>
        <v>0</v>
      </c>
      <c r="Q2435" s="6" t="str">
        <f t="shared" ref="Q2435:Q2498" si="192">LEFT(N2435,FIND("/",N2435)-1)</f>
        <v>food</v>
      </c>
      <c r="R2435" s="6" t="str">
        <f t="shared" ref="R2435:R2498" si="193">RIGHT(N2435,LEN(N2435)-FIND("/",N2435))</f>
        <v>food trucks</v>
      </c>
      <c r="S2435" s="14">
        <f t="shared" si="190"/>
        <v>42427.89980324074</v>
      </c>
      <c r="T2435" s="14">
        <f t="shared" ref="T2435:T2498" si="194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Q2436" s="6" t="str">
        <f t="shared" si="192"/>
        <v>food</v>
      </c>
      <c r="R2436" s="6" t="str">
        <f t="shared" si="193"/>
        <v>food trucks</v>
      </c>
      <c r="S2436" s="14">
        <f t="shared" si="190"/>
        <v>42220.18604166666</v>
      </c>
      <c r="T2436" s="14">
        <f t="shared" si="194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Q2437" s="6" t="str">
        <f t="shared" si="192"/>
        <v>food</v>
      </c>
      <c r="R2437" s="6" t="str">
        <f t="shared" si="193"/>
        <v>food trucks</v>
      </c>
      <c r="S2437" s="14">
        <f t="shared" si="190"/>
        <v>42282.277615740735</v>
      </c>
      <c r="T2437" s="14">
        <f t="shared" si="194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Q2438" s="6" t="str">
        <f t="shared" si="192"/>
        <v>food</v>
      </c>
      <c r="R2438" s="6" t="str">
        <f t="shared" si="193"/>
        <v>food trucks</v>
      </c>
      <c r="S2438" s="14">
        <f t="shared" si="190"/>
        <v>42398.615393518514</v>
      </c>
      <c r="T2438" s="14">
        <f t="shared" si="194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Q2439" s="6" t="str">
        <f t="shared" si="192"/>
        <v>food</v>
      </c>
      <c r="R2439" s="6" t="str">
        <f t="shared" si="193"/>
        <v>food trucks</v>
      </c>
      <c r="S2439" s="14">
        <f t="shared" si="190"/>
        <v>42080.75</v>
      </c>
      <c r="T2439" s="14">
        <f t="shared" si="194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Q2440" s="6" t="str">
        <f t="shared" si="192"/>
        <v>food</v>
      </c>
      <c r="R2440" s="6" t="str">
        <f t="shared" si="193"/>
        <v>food trucks</v>
      </c>
      <c r="S2440" s="14">
        <f t="shared" si="190"/>
        <v>42345.956736111111</v>
      </c>
      <c r="T2440" s="14">
        <f t="shared" si="194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Q2441" s="6" t="str">
        <f t="shared" si="192"/>
        <v>food</v>
      </c>
      <c r="R2441" s="6" t="str">
        <f t="shared" si="193"/>
        <v>food trucks</v>
      </c>
      <c r="S2441" s="14">
        <f t="shared" si="190"/>
        <v>42295.818622685183</v>
      </c>
      <c r="T2441" s="14">
        <f t="shared" si="194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Q2442" s="6" t="str">
        <f t="shared" si="192"/>
        <v>food</v>
      </c>
      <c r="R2442" s="6" t="str">
        <f t="shared" si="193"/>
        <v>food trucks</v>
      </c>
      <c r="S2442" s="14">
        <f t="shared" si="190"/>
        <v>42413.899456018517</v>
      </c>
      <c r="T2442" s="14">
        <f t="shared" si="194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Q2443" s="6" t="str">
        <f t="shared" si="192"/>
        <v>food</v>
      </c>
      <c r="R2443" s="6" t="str">
        <f t="shared" si="193"/>
        <v>small batch</v>
      </c>
      <c r="S2443" s="14">
        <f t="shared" si="190"/>
        <v>42208.207638888889</v>
      </c>
      <c r="T2443" s="14">
        <f t="shared" si="194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Q2444" s="6" t="str">
        <f t="shared" si="192"/>
        <v>food</v>
      </c>
      <c r="R2444" s="6" t="str">
        <f t="shared" si="193"/>
        <v>small batch</v>
      </c>
      <c r="S2444" s="14">
        <f t="shared" si="190"/>
        <v>42082.625324074077</v>
      </c>
      <c r="T2444" s="14">
        <f t="shared" si="194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Q2445" s="6" t="str">
        <f t="shared" si="192"/>
        <v>food</v>
      </c>
      <c r="R2445" s="6" t="str">
        <f t="shared" si="193"/>
        <v>small batch</v>
      </c>
      <c r="S2445" s="14">
        <f t="shared" si="190"/>
        <v>41866.625254629631</v>
      </c>
      <c r="T2445" s="14">
        <f t="shared" si="194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Q2446" s="6" t="str">
        <f t="shared" si="192"/>
        <v>food</v>
      </c>
      <c r="R2446" s="6" t="str">
        <f t="shared" si="193"/>
        <v>small batch</v>
      </c>
      <c r="S2446" s="14">
        <f t="shared" si="190"/>
        <v>42515.754525462966</v>
      </c>
      <c r="T2446" s="14">
        <f t="shared" si="194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Q2447" s="6" t="str">
        <f t="shared" si="192"/>
        <v>food</v>
      </c>
      <c r="R2447" s="6" t="str">
        <f t="shared" si="193"/>
        <v>small batch</v>
      </c>
      <c r="S2447" s="14">
        <f t="shared" si="190"/>
        <v>42273.190057870372</v>
      </c>
      <c r="T2447" s="14">
        <f t="shared" si="194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Q2448" s="6" t="str">
        <f t="shared" si="192"/>
        <v>food</v>
      </c>
      <c r="R2448" s="6" t="str">
        <f t="shared" si="193"/>
        <v>small batch</v>
      </c>
      <c r="S2448" s="14">
        <f t="shared" si="190"/>
        <v>42700.64434027778</v>
      </c>
      <c r="T2448" s="14">
        <f t="shared" si="194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Q2449" s="6" t="str">
        <f t="shared" si="192"/>
        <v>food</v>
      </c>
      <c r="R2449" s="6" t="str">
        <f t="shared" si="193"/>
        <v>small batch</v>
      </c>
      <c r="S2449" s="14">
        <f t="shared" si="190"/>
        <v>42686.166666666672</v>
      </c>
      <c r="T2449" s="14">
        <f t="shared" si="194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Q2450" s="6" t="str">
        <f t="shared" si="192"/>
        <v>food</v>
      </c>
      <c r="R2450" s="6" t="str">
        <f t="shared" si="193"/>
        <v>small batch</v>
      </c>
      <c r="S2450" s="14">
        <f t="shared" si="190"/>
        <v>42613.233333333337</v>
      </c>
      <c r="T2450" s="14">
        <f t="shared" si="194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Q2451" s="6" t="str">
        <f t="shared" si="192"/>
        <v>food</v>
      </c>
      <c r="R2451" s="6" t="str">
        <f t="shared" si="193"/>
        <v>small batch</v>
      </c>
      <c r="S2451" s="14">
        <f t="shared" si="190"/>
        <v>41973.184201388889</v>
      </c>
      <c r="T2451" s="14">
        <f t="shared" si="194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Q2452" s="6" t="str">
        <f t="shared" si="192"/>
        <v>food</v>
      </c>
      <c r="R2452" s="6" t="str">
        <f t="shared" si="193"/>
        <v>small batch</v>
      </c>
      <c r="S2452" s="14">
        <f t="shared" si="190"/>
        <v>41940.132638888892</v>
      </c>
      <c r="T2452" s="14">
        <f t="shared" si="194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Q2453" s="6" t="str">
        <f t="shared" si="192"/>
        <v>food</v>
      </c>
      <c r="R2453" s="6" t="str">
        <f t="shared" si="193"/>
        <v>small batch</v>
      </c>
      <c r="S2453" s="14">
        <f t="shared" si="190"/>
        <v>42799.908449074079</v>
      </c>
      <c r="T2453" s="14">
        <f t="shared" si="194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Q2454" s="6" t="str">
        <f t="shared" si="192"/>
        <v>food</v>
      </c>
      <c r="R2454" s="6" t="str">
        <f t="shared" si="193"/>
        <v>small batch</v>
      </c>
      <c r="S2454" s="14">
        <f t="shared" si="190"/>
        <v>42367.958333333328</v>
      </c>
      <c r="T2454" s="14">
        <f t="shared" si="194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Q2455" s="6" t="str">
        <f t="shared" si="192"/>
        <v>food</v>
      </c>
      <c r="R2455" s="6" t="str">
        <f t="shared" si="193"/>
        <v>small batch</v>
      </c>
      <c r="S2455" s="14">
        <f t="shared" si="190"/>
        <v>42768.692233796297</v>
      </c>
      <c r="T2455" s="14">
        <f t="shared" si="194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Q2456" s="6" t="str">
        <f t="shared" si="192"/>
        <v>food</v>
      </c>
      <c r="R2456" s="6" t="str">
        <f t="shared" si="193"/>
        <v>small batch</v>
      </c>
      <c r="S2456" s="14">
        <f t="shared" si="190"/>
        <v>42805.201481481476</v>
      </c>
      <c r="T2456" s="14">
        <f t="shared" si="194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Q2457" s="6" t="str">
        <f t="shared" si="192"/>
        <v>food</v>
      </c>
      <c r="R2457" s="6" t="str">
        <f t="shared" si="193"/>
        <v>small batch</v>
      </c>
      <c r="S2457" s="14">
        <f t="shared" si="190"/>
        <v>42480.781828703708</v>
      </c>
      <c r="T2457" s="14">
        <f t="shared" si="194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Q2458" s="6" t="str">
        <f t="shared" si="192"/>
        <v>food</v>
      </c>
      <c r="R2458" s="6" t="str">
        <f t="shared" si="193"/>
        <v>small batch</v>
      </c>
      <c r="S2458" s="14">
        <f t="shared" si="190"/>
        <v>42791.961099537039</v>
      </c>
      <c r="T2458" s="14">
        <f t="shared" si="194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Q2459" s="6" t="str">
        <f t="shared" si="192"/>
        <v>food</v>
      </c>
      <c r="R2459" s="6" t="str">
        <f t="shared" si="193"/>
        <v>small batch</v>
      </c>
      <c r="S2459" s="14">
        <f t="shared" si="190"/>
        <v>42453.560833333337</v>
      </c>
      <c r="T2459" s="14">
        <f t="shared" si="194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Q2460" s="6" t="str">
        <f t="shared" si="192"/>
        <v>food</v>
      </c>
      <c r="R2460" s="6" t="str">
        <f t="shared" si="193"/>
        <v>small batch</v>
      </c>
      <c r="S2460" s="14">
        <f t="shared" si="190"/>
        <v>42530.791666666672</v>
      </c>
      <c r="T2460" s="14">
        <f t="shared" si="194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Q2461" s="6" t="str">
        <f t="shared" si="192"/>
        <v>food</v>
      </c>
      <c r="R2461" s="6" t="str">
        <f t="shared" si="193"/>
        <v>small batch</v>
      </c>
      <c r="S2461" s="14">
        <f t="shared" si="190"/>
        <v>42452.595891203702</v>
      </c>
      <c r="T2461" s="14">
        <f t="shared" si="194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Q2462" s="6" t="str">
        <f t="shared" si="192"/>
        <v>food</v>
      </c>
      <c r="R2462" s="6" t="str">
        <f t="shared" si="193"/>
        <v>small batch</v>
      </c>
      <c r="S2462" s="14">
        <f t="shared" si="190"/>
        <v>42738.178472222222</v>
      </c>
      <c r="T2462" s="14">
        <f t="shared" si="194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Q2463" s="6" t="str">
        <f t="shared" si="192"/>
        <v>music</v>
      </c>
      <c r="R2463" s="6" t="str">
        <f t="shared" si="193"/>
        <v>indie rock</v>
      </c>
      <c r="S2463" s="14">
        <f t="shared" si="190"/>
        <v>40817.125</v>
      </c>
      <c r="T2463" s="14">
        <f t="shared" si="194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Q2464" s="6" t="str">
        <f t="shared" si="192"/>
        <v>music</v>
      </c>
      <c r="R2464" s="6" t="str">
        <f t="shared" si="193"/>
        <v>indie rock</v>
      </c>
      <c r="S2464" s="14">
        <f t="shared" si="190"/>
        <v>41109.186296296299</v>
      </c>
      <c r="T2464" s="14">
        <f t="shared" si="194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Q2465" s="6" t="str">
        <f t="shared" si="192"/>
        <v>music</v>
      </c>
      <c r="R2465" s="6" t="str">
        <f t="shared" si="193"/>
        <v>indie rock</v>
      </c>
      <c r="S2465" s="14">
        <f t="shared" si="190"/>
        <v>41380.791666666664</v>
      </c>
      <c r="T2465" s="14">
        <f t="shared" si="194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Q2466" s="6" t="str">
        <f t="shared" si="192"/>
        <v>music</v>
      </c>
      <c r="R2466" s="6" t="str">
        <f t="shared" si="193"/>
        <v>indie rock</v>
      </c>
      <c r="S2466" s="14">
        <f t="shared" si="190"/>
        <v>42277.811805555553</v>
      </c>
      <c r="T2466" s="14">
        <f t="shared" si="194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Q2467" s="6" t="str">
        <f t="shared" si="192"/>
        <v>music</v>
      </c>
      <c r="R2467" s="6" t="str">
        <f t="shared" si="193"/>
        <v>indie rock</v>
      </c>
      <c r="S2467" s="14">
        <f t="shared" ref="S2467:S2530" si="195">(((I2467/60)/60)/24)+DATE(1970,1,1)</f>
        <v>41175.719305555554</v>
      </c>
      <c r="T2467" s="14">
        <f t="shared" si="194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Q2468" s="6" t="str">
        <f t="shared" si="192"/>
        <v>music</v>
      </c>
      <c r="R2468" s="6" t="str">
        <f t="shared" si="193"/>
        <v>indie rock</v>
      </c>
      <c r="S2468" s="14">
        <f t="shared" si="195"/>
        <v>41403.102465277778</v>
      </c>
      <c r="T2468" s="14">
        <f t="shared" si="194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Q2469" s="6" t="str">
        <f t="shared" si="192"/>
        <v>music</v>
      </c>
      <c r="R2469" s="6" t="str">
        <f t="shared" si="193"/>
        <v>indie rock</v>
      </c>
      <c r="S2469" s="14">
        <f t="shared" si="195"/>
        <v>41039.708333333336</v>
      </c>
      <c r="T2469" s="14">
        <f t="shared" si="194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Q2470" s="6" t="str">
        <f t="shared" si="192"/>
        <v>music</v>
      </c>
      <c r="R2470" s="6" t="str">
        <f t="shared" si="193"/>
        <v>indie rock</v>
      </c>
      <c r="S2470" s="14">
        <f t="shared" si="195"/>
        <v>41210.208333333336</v>
      </c>
      <c r="T2470" s="14">
        <f t="shared" si="194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Q2471" s="6" t="str">
        <f t="shared" si="192"/>
        <v>music</v>
      </c>
      <c r="R2471" s="6" t="str">
        <f t="shared" si="193"/>
        <v>indie rock</v>
      </c>
      <c r="S2471" s="14">
        <f t="shared" si="195"/>
        <v>40582.429733796293</v>
      </c>
      <c r="T2471" s="14">
        <f t="shared" si="194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Q2472" s="6" t="str">
        <f t="shared" si="192"/>
        <v>music</v>
      </c>
      <c r="R2472" s="6" t="str">
        <f t="shared" si="193"/>
        <v>indie rock</v>
      </c>
      <c r="S2472" s="14">
        <f t="shared" si="195"/>
        <v>41053.07471064815</v>
      </c>
      <c r="T2472" s="14">
        <f t="shared" si="194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Q2473" s="6" t="str">
        <f t="shared" si="192"/>
        <v>music</v>
      </c>
      <c r="R2473" s="6" t="str">
        <f t="shared" si="193"/>
        <v>indie rock</v>
      </c>
      <c r="S2473" s="14">
        <f t="shared" si="195"/>
        <v>40933.992962962962</v>
      </c>
      <c r="T2473" s="14">
        <f t="shared" si="194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Q2474" s="6" t="str">
        <f t="shared" si="192"/>
        <v>music</v>
      </c>
      <c r="R2474" s="6" t="str">
        <f t="shared" si="193"/>
        <v>indie rock</v>
      </c>
      <c r="S2474" s="14">
        <f t="shared" si="195"/>
        <v>40425.043749999997</v>
      </c>
      <c r="T2474" s="14">
        <f t="shared" si="194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Q2475" s="6" t="str">
        <f t="shared" si="192"/>
        <v>music</v>
      </c>
      <c r="R2475" s="6" t="str">
        <f t="shared" si="193"/>
        <v>indie rock</v>
      </c>
      <c r="S2475" s="14">
        <f t="shared" si="195"/>
        <v>41223.790150462963</v>
      </c>
      <c r="T2475" s="14">
        <f t="shared" si="194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Q2476" s="6" t="str">
        <f t="shared" si="192"/>
        <v>music</v>
      </c>
      <c r="R2476" s="6" t="str">
        <f t="shared" si="193"/>
        <v>indie rock</v>
      </c>
      <c r="S2476" s="14">
        <f t="shared" si="195"/>
        <v>40462.011296296296</v>
      </c>
      <c r="T2476" s="14">
        <f t="shared" si="194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Q2477" s="6" t="str">
        <f t="shared" si="192"/>
        <v>music</v>
      </c>
      <c r="R2477" s="6" t="str">
        <f t="shared" si="193"/>
        <v>indie rock</v>
      </c>
      <c r="S2477" s="14">
        <f t="shared" si="195"/>
        <v>40369.916666666664</v>
      </c>
      <c r="T2477" s="14">
        <f t="shared" si="194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Q2478" s="6" t="str">
        <f t="shared" si="192"/>
        <v>music</v>
      </c>
      <c r="R2478" s="6" t="str">
        <f t="shared" si="193"/>
        <v>indie rock</v>
      </c>
      <c r="S2478" s="14">
        <f t="shared" si="195"/>
        <v>41946.370023148149</v>
      </c>
      <c r="T2478" s="14">
        <f t="shared" si="194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Q2479" s="6" t="str">
        <f t="shared" si="192"/>
        <v>music</v>
      </c>
      <c r="R2479" s="6" t="str">
        <f t="shared" si="193"/>
        <v>indie rock</v>
      </c>
      <c r="S2479" s="14">
        <f t="shared" si="195"/>
        <v>41133.691493055558</v>
      </c>
      <c r="T2479" s="14">
        <f t="shared" si="194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Q2480" s="6" t="str">
        <f t="shared" si="192"/>
        <v>music</v>
      </c>
      <c r="R2480" s="6" t="str">
        <f t="shared" si="193"/>
        <v>indie rock</v>
      </c>
      <c r="S2480" s="14">
        <f t="shared" si="195"/>
        <v>41287.950381944444</v>
      </c>
      <c r="T2480" s="14">
        <f t="shared" si="194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Q2481" s="6" t="str">
        <f t="shared" si="192"/>
        <v>music</v>
      </c>
      <c r="R2481" s="6" t="str">
        <f t="shared" si="193"/>
        <v>indie rock</v>
      </c>
      <c r="S2481" s="14">
        <f t="shared" si="195"/>
        <v>41118.083333333336</v>
      </c>
      <c r="T2481" s="14">
        <f t="shared" si="194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Q2482" s="6" t="str">
        <f t="shared" si="192"/>
        <v>music</v>
      </c>
      <c r="R2482" s="6" t="str">
        <f t="shared" si="193"/>
        <v>indie rock</v>
      </c>
      <c r="S2482" s="14">
        <f t="shared" si="195"/>
        <v>42287.936157407406</v>
      </c>
      <c r="T2482" s="14">
        <f t="shared" si="194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Q2483" s="6" t="str">
        <f t="shared" si="192"/>
        <v>music</v>
      </c>
      <c r="R2483" s="6" t="str">
        <f t="shared" si="193"/>
        <v>indie rock</v>
      </c>
      <c r="S2483" s="14">
        <f t="shared" si="195"/>
        <v>41029.645925925928</v>
      </c>
      <c r="T2483" s="14">
        <f t="shared" si="194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Q2484" s="6" t="str">
        <f t="shared" si="192"/>
        <v>music</v>
      </c>
      <c r="R2484" s="6" t="str">
        <f t="shared" si="193"/>
        <v>indie rock</v>
      </c>
      <c r="S2484" s="14">
        <f t="shared" si="195"/>
        <v>40756.782210648147</v>
      </c>
      <c r="T2484" s="14">
        <f t="shared" si="194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Q2485" s="6" t="str">
        <f t="shared" si="192"/>
        <v>music</v>
      </c>
      <c r="R2485" s="6" t="str">
        <f t="shared" si="193"/>
        <v>indie rock</v>
      </c>
      <c r="S2485" s="14">
        <f t="shared" si="195"/>
        <v>41030.708368055559</v>
      </c>
      <c r="T2485" s="14">
        <f t="shared" si="194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Q2486" s="6" t="str">
        <f t="shared" si="192"/>
        <v>music</v>
      </c>
      <c r="R2486" s="6" t="str">
        <f t="shared" si="193"/>
        <v>indie rock</v>
      </c>
      <c r="S2486" s="14">
        <f t="shared" si="195"/>
        <v>40801.916701388887</v>
      </c>
      <c r="T2486" s="14">
        <f t="shared" si="194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Q2487" s="6" t="str">
        <f t="shared" si="192"/>
        <v>music</v>
      </c>
      <c r="R2487" s="6" t="str">
        <f t="shared" si="193"/>
        <v>indie rock</v>
      </c>
      <c r="S2487" s="14">
        <f t="shared" si="195"/>
        <v>40828.998599537037</v>
      </c>
      <c r="T2487" s="14">
        <f t="shared" si="194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Q2488" s="6" t="str">
        <f t="shared" si="192"/>
        <v>music</v>
      </c>
      <c r="R2488" s="6" t="str">
        <f t="shared" si="193"/>
        <v>indie rock</v>
      </c>
      <c r="S2488" s="14">
        <f t="shared" si="195"/>
        <v>41021.708055555559</v>
      </c>
      <c r="T2488" s="14">
        <f t="shared" si="194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Q2489" s="6" t="str">
        <f t="shared" si="192"/>
        <v>music</v>
      </c>
      <c r="R2489" s="6" t="str">
        <f t="shared" si="193"/>
        <v>indie rock</v>
      </c>
      <c r="S2489" s="14">
        <f t="shared" si="195"/>
        <v>41056.083298611113</v>
      </c>
      <c r="T2489" s="14">
        <f t="shared" si="194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Q2490" s="6" t="str">
        <f t="shared" si="192"/>
        <v>music</v>
      </c>
      <c r="R2490" s="6" t="str">
        <f t="shared" si="193"/>
        <v>indie rock</v>
      </c>
      <c r="S2490" s="14">
        <f t="shared" si="195"/>
        <v>40863.674861111111</v>
      </c>
      <c r="T2490" s="14">
        <f t="shared" si="194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Q2491" s="6" t="str">
        <f t="shared" si="192"/>
        <v>music</v>
      </c>
      <c r="R2491" s="6" t="str">
        <f t="shared" si="193"/>
        <v>indie rock</v>
      </c>
      <c r="S2491" s="14">
        <f t="shared" si="195"/>
        <v>41403.690266203703</v>
      </c>
      <c r="T2491" s="14">
        <f t="shared" si="194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Q2492" s="6" t="str">
        <f t="shared" si="192"/>
        <v>music</v>
      </c>
      <c r="R2492" s="6" t="str">
        <f t="shared" si="193"/>
        <v>indie rock</v>
      </c>
      <c r="S2492" s="14">
        <f t="shared" si="195"/>
        <v>41083.227731481478</v>
      </c>
      <c r="T2492" s="14">
        <f t="shared" si="194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Q2493" s="6" t="str">
        <f t="shared" si="192"/>
        <v>music</v>
      </c>
      <c r="R2493" s="6" t="str">
        <f t="shared" si="193"/>
        <v>indie rock</v>
      </c>
      <c r="S2493" s="14">
        <f t="shared" si="195"/>
        <v>40559.07708333333</v>
      </c>
      <c r="T2493" s="14">
        <f t="shared" si="194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Q2494" s="6" t="str">
        <f t="shared" si="192"/>
        <v>music</v>
      </c>
      <c r="R2494" s="6" t="str">
        <f t="shared" si="193"/>
        <v>indie rock</v>
      </c>
      <c r="S2494" s="14">
        <f t="shared" si="195"/>
        <v>41076.415972222225</v>
      </c>
      <c r="T2494" s="14">
        <f t="shared" si="194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Q2495" s="6" t="str">
        <f t="shared" si="192"/>
        <v>music</v>
      </c>
      <c r="R2495" s="6" t="str">
        <f t="shared" si="193"/>
        <v>indie rock</v>
      </c>
      <c r="S2495" s="14">
        <f t="shared" si="195"/>
        <v>41393.168287037035</v>
      </c>
      <c r="T2495" s="14">
        <f t="shared" si="194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Q2496" s="6" t="str">
        <f t="shared" si="192"/>
        <v>music</v>
      </c>
      <c r="R2496" s="6" t="str">
        <f t="shared" si="193"/>
        <v>indie rock</v>
      </c>
      <c r="S2496" s="14">
        <f t="shared" si="195"/>
        <v>41052.645185185182</v>
      </c>
      <c r="T2496" s="14">
        <f t="shared" si="194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Q2497" s="6" t="str">
        <f t="shared" si="192"/>
        <v>music</v>
      </c>
      <c r="R2497" s="6" t="str">
        <f t="shared" si="193"/>
        <v>indie rock</v>
      </c>
      <c r="S2497" s="14">
        <f t="shared" si="195"/>
        <v>41066.946469907409</v>
      </c>
      <c r="T2497" s="14">
        <f t="shared" si="194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Q2498" s="6" t="str">
        <f t="shared" si="192"/>
        <v>music</v>
      </c>
      <c r="R2498" s="6" t="str">
        <f t="shared" si="193"/>
        <v>indie rock</v>
      </c>
      <c r="S2498" s="14">
        <f t="shared" si="195"/>
        <v>41362.954768518517</v>
      </c>
      <c r="T2498" s="14">
        <f t="shared" si="194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(E2499/D2499)*100</f>
        <v>112.7715</v>
      </c>
      <c r="Q2499" s="6" t="str">
        <f t="shared" ref="Q2499:Q2562" si="197">LEFT(N2499,FIND("/",N2499)-1)</f>
        <v>music</v>
      </c>
      <c r="R2499" s="6" t="str">
        <f t="shared" ref="R2499:R2562" si="198">RIGHT(N2499,LEN(N2499)-FIND("/",N2499))</f>
        <v>indie rock</v>
      </c>
      <c r="S2499" s="14">
        <f t="shared" si="195"/>
        <v>40760.878912037035</v>
      </c>
      <c r="T2499" s="14">
        <f t="shared" ref="T2499:T2562" si="19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Q2500" s="6" t="str">
        <f t="shared" si="197"/>
        <v>music</v>
      </c>
      <c r="R2500" s="6" t="str">
        <f t="shared" si="198"/>
        <v>indie rock</v>
      </c>
      <c r="S2500" s="14">
        <f t="shared" si="195"/>
        <v>42031.967442129629</v>
      </c>
      <c r="T2500" s="14">
        <f t="shared" si="19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Q2501" s="6" t="str">
        <f t="shared" si="197"/>
        <v>music</v>
      </c>
      <c r="R2501" s="6" t="str">
        <f t="shared" si="198"/>
        <v>indie rock</v>
      </c>
      <c r="S2501" s="14">
        <f t="shared" si="195"/>
        <v>41274.75</v>
      </c>
      <c r="T2501" s="14">
        <f t="shared" si="19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Q2502" s="6" t="str">
        <f t="shared" si="197"/>
        <v>music</v>
      </c>
      <c r="R2502" s="6" t="str">
        <f t="shared" si="198"/>
        <v>indie rock</v>
      </c>
      <c r="S2502" s="14">
        <f t="shared" si="195"/>
        <v>41083.772858796299</v>
      </c>
      <c r="T2502" s="14">
        <f t="shared" si="19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Q2503" s="6" t="str">
        <f t="shared" si="197"/>
        <v>food</v>
      </c>
      <c r="R2503" s="6" t="str">
        <f t="shared" si="198"/>
        <v>restaurants</v>
      </c>
      <c r="S2503" s="14">
        <f t="shared" si="195"/>
        <v>42274.776666666665</v>
      </c>
      <c r="T2503" s="14">
        <f t="shared" si="19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Q2504" s="6" t="str">
        <f t="shared" si="197"/>
        <v>food</v>
      </c>
      <c r="R2504" s="6" t="str">
        <f t="shared" si="198"/>
        <v>restaurants</v>
      </c>
      <c r="S2504" s="14">
        <f t="shared" si="195"/>
        <v>41903.825439814813</v>
      </c>
      <c r="T2504" s="14">
        <f t="shared" si="19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Q2505" s="6" t="str">
        <f t="shared" si="197"/>
        <v>food</v>
      </c>
      <c r="R2505" s="6" t="str">
        <f t="shared" si="198"/>
        <v>restaurants</v>
      </c>
      <c r="S2505" s="14">
        <f t="shared" si="195"/>
        <v>42528.879166666666</v>
      </c>
      <c r="T2505" s="14">
        <f t="shared" si="19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Q2506" s="6" t="str">
        <f t="shared" si="197"/>
        <v>food</v>
      </c>
      <c r="R2506" s="6" t="str">
        <f t="shared" si="198"/>
        <v>restaurants</v>
      </c>
      <c r="S2506" s="14">
        <f t="shared" si="195"/>
        <v>41958.057106481487</v>
      </c>
      <c r="T2506" s="14">
        <f t="shared" si="19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Q2507" s="6" t="str">
        <f t="shared" si="197"/>
        <v>food</v>
      </c>
      <c r="R2507" s="6" t="str">
        <f t="shared" si="198"/>
        <v>restaurants</v>
      </c>
      <c r="S2507" s="14">
        <f t="shared" si="195"/>
        <v>42077.014074074075</v>
      </c>
      <c r="T2507" s="14">
        <f t="shared" si="19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Q2508" s="6" t="str">
        <f t="shared" si="197"/>
        <v>food</v>
      </c>
      <c r="R2508" s="6" t="str">
        <f t="shared" si="198"/>
        <v>restaurants</v>
      </c>
      <c r="S2508" s="14">
        <f t="shared" si="195"/>
        <v>42280.875</v>
      </c>
      <c r="T2508" s="14">
        <f t="shared" si="19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Q2509" s="6" t="str">
        <f t="shared" si="197"/>
        <v>food</v>
      </c>
      <c r="R2509" s="6" t="str">
        <f t="shared" si="198"/>
        <v>restaurants</v>
      </c>
      <c r="S2509" s="14">
        <f t="shared" si="195"/>
        <v>42135.072962962964</v>
      </c>
      <c r="T2509" s="14">
        <f t="shared" si="19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Q2510" s="6" t="str">
        <f t="shared" si="197"/>
        <v>food</v>
      </c>
      <c r="R2510" s="6" t="str">
        <f t="shared" si="198"/>
        <v>restaurants</v>
      </c>
      <c r="S2510" s="14">
        <f t="shared" si="195"/>
        <v>41865.951782407406</v>
      </c>
      <c r="T2510" s="14">
        <f t="shared" si="19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Q2511" s="6" t="str">
        <f t="shared" si="197"/>
        <v>food</v>
      </c>
      <c r="R2511" s="6" t="str">
        <f t="shared" si="198"/>
        <v>restaurants</v>
      </c>
      <c r="S2511" s="14">
        <f t="shared" si="195"/>
        <v>42114.767928240741</v>
      </c>
      <c r="T2511" s="14">
        <f t="shared" si="19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Q2512" s="6" t="str">
        <f t="shared" si="197"/>
        <v>food</v>
      </c>
      <c r="R2512" s="6" t="str">
        <f t="shared" si="198"/>
        <v>restaurants</v>
      </c>
      <c r="S2512" s="14">
        <f t="shared" si="195"/>
        <v>42138.997361111105</v>
      </c>
      <c r="T2512" s="14">
        <f t="shared" si="19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Q2513" s="6" t="str">
        <f t="shared" si="197"/>
        <v>food</v>
      </c>
      <c r="R2513" s="6" t="str">
        <f t="shared" si="198"/>
        <v>restaurants</v>
      </c>
      <c r="S2513" s="14">
        <f t="shared" si="195"/>
        <v>42401.446909722217</v>
      </c>
      <c r="T2513" s="14">
        <f t="shared" si="19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Q2514" s="6" t="str">
        <f t="shared" si="197"/>
        <v>food</v>
      </c>
      <c r="R2514" s="6" t="str">
        <f t="shared" si="198"/>
        <v>restaurants</v>
      </c>
      <c r="S2514" s="14">
        <f t="shared" si="195"/>
        <v>41986.876863425925</v>
      </c>
      <c r="T2514" s="14">
        <f t="shared" si="19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Q2515" s="6" t="str">
        <f t="shared" si="197"/>
        <v>food</v>
      </c>
      <c r="R2515" s="6" t="str">
        <f t="shared" si="198"/>
        <v>restaurants</v>
      </c>
      <c r="S2515" s="14">
        <f t="shared" si="195"/>
        <v>42792.00681712963</v>
      </c>
      <c r="T2515" s="14">
        <f t="shared" si="19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Q2516" s="6" t="str">
        <f t="shared" si="197"/>
        <v>food</v>
      </c>
      <c r="R2516" s="6" t="str">
        <f t="shared" si="198"/>
        <v>restaurants</v>
      </c>
      <c r="S2516" s="14">
        <f t="shared" si="195"/>
        <v>41871.389780092592</v>
      </c>
      <c r="T2516" s="14">
        <f t="shared" si="19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Q2517" s="6" t="str">
        <f t="shared" si="197"/>
        <v>food</v>
      </c>
      <c r="R2517" s="6" t="str">
        <f t="shared" si="198"/>
        <v>restaurants</v>
      </c>
      <c r="S2517" s="14">
        <f t="shared" si="195"/>
        <v>42057.839733796296</v>
      </c>
      <c r="T2517" s="14">
        <f t="shared" si="19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Q2518" s="6" t="str">
        <f t="shared" si="197"/>
        <v>food</v>
      </c>
      <c r="R2518" s="6" t="str">
        <f t="shared" si="198"/>
        <v>restaurants</v>
      </c>
      <c r="S2518" s="14">
        <f t="shared" si="195"/>
        <v>41972.6950462963</v>
      </c>
      <c r="T2518" s="14">
        <f t="shared" si="19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Q2519" s="6" t="str">
        <f t="shared" si="197"/>
        <v>food</v>
      </c>
      <c r="R2519" s="6" t="str">
        <f t="shared" si="198"/>
        <v>restaurants</v>
      </c>
      <c r="S2519" s="14">
        <f t="shared" si="195"/>
        <v>42082.760763888888</v>
      </c>
      <c r="T2519" s="14">
        <f t="shared" si="19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Q2520" s="6" t="str">
        <f t="shared" si="197"/>
        <v>food</v>
      </c>
      <c r="R2520" s="6" t="str">
        <f t="shared" si="198"/>
        <v>restaurants</v>
      </c>
      <c r="S2520" s="14">
        <f t="shared" si="195"/>
        <v>41956.722546296296</v>
      </c>
      <c r="T2520" s="14">
        <f t="shared" si="19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Q2521" s="6" t="str">
        <f t="shared" si="197"/>
        <v>food</v>
      </c>
      <c r="R2521" s="6" t="str">
        <f t="shared" si="198"/>
        <v>restaurants</v>
      </c>
      <c r="S2521" s="14">
        <f t="shared" si="195"/>
        <v>41839.155138888891</v>
      </c>
      <c r="T2521" s="14">
        <f t="shared" si="19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Q2522" s="6" t="str">
        <f t="shared" si="197"/>
        <v>food</v>
      </c>
      <c r="R2522" s="6" t="str">
        <f t="shared" si="198"/>
        <v>restaurants</v>
      </c>
      <c r="S2522" s="14">
        <f t="shared" si="195"/>
        <v>42658.806249999994</v>
      </c>
      <c r="T2522" s="14">
        <f t="shared" si="19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Q2523" s="6" t="str">
        <f t="shared" si="197"/>
        <v>music</v>
      </c>
      <c r="R2523" s="6" t="str">
        <f t="shared" si="198"/>
        <v>classical music</v>
      </c>
      <c r="S2523" s="14">
        <f t="shared" si="195"/>
        <v>42290.967835648145</v>
      </c>
      <c r="T2523" s="14">
        <f t="shared" si="19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Q2524" s="6" t="str">
        <f t="shared" si="197"/>
        <v>music</v>
      </c>
      <c r="R2524" s="6" t="str">
        <f t="shared" si="198"/>
        <v>classical music</v>
      </c>
      <c r="S2524" s="14">
        <f t="shared" si="195"/>
        <v>42482.619444444441</v>
      </c>
      <c r="T2524" s="14">
        <f t="shared" si="19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Q2525" s="6" t="str">
        <f t="shared" si="197"/>
        <v>music</v>
      </c>
      <c r="R2525" s="6" t="str">
        <f t="shared" si="198"/>
        <v>classical music</v>
      </c>
      <c r="S2525" s="14">
        <f t="shared" si="195"/>
        <v>41961.017268518524</v>
      </c>
      <c r="T2525" s="14">
        <f t="shared" si="19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Q2526" s="6" t="str">
        <f t="shared" si="197"/>
        <v>music</v>
      </c>
      <c r="R2526" s="6" t="str">
        <f t="shared" si="198"/>
        <v>classical music</v>
      </c>
      <c r="S2526" s="14">
        <f t="shared" si="195"/>
        <v>41994.1875</v>
      </c>
      <c r="T2526" s="14">
        <f t="shared" si="19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Q2527" s="6" t="str">
        <f t="shared" si="197"/>
        <v>music</v>
      </c>
      <c r="R2527" s="6" t="str">
        <f t="shared" si="198"/>
        <v>classical music</v>
      </c>
      <c r="S2527" s="14">
        <f t="shared" si="195"/>
        <v>41088.844571759262</v>
      </c>
      <c r="T2527" s="14">
        <f t="shared" si="19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Q2528" s="6" t="str">
        <f t="shared" si="197"/>
        <v>music</v>
      </c>
      <c r="R2528" s="6" t="str">
        <f t="shared" si="198"/>
        <v>classical music</v>
      </c>
      <c r="S2528" s="14">
        <f t="shared" si="195"/>
        <v>41981.207638888889</v>
      </c>
      <c r="T2528" s="14">
        <f t="shared" si="19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Q2529" s="6" t="str">
        <f t="shared" si="197"/>
        <v>music</v>
      </c>
      <c r="R2529" s="6" t="str">
        <f t="shared" si="198"/>
        <v>classical music</v>
      </c>
      <c r="S2529" s="14">
        <f t="shared" si="195"/>
        <v>41565.165972222225</v>
      </c>
      <c r="T2529" s="14">
        <f t="shared" si="19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Q2530" s="6" t="str">
        <f t="shared" si="197"/>
        <v>music</v>
      </c>
      <c r="R2530" s="6" t="str">
        <f t="shared" si="198"/>
        <v>classical music</v>
      </c>
      <c r="S2530" s="14">
        <f t="shared" si="195"/>
        <v>42236.458333333328</v>
      </c>
      <c r="T2530" s="14">
        <f t="shared" si="19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Q2531" s="6" t="str">
        <f t="shared" si="197"/>
        <v>music</v>
      </c>
      <c r="R2531" s="6" t="str">
        <f t="shared" si="198"/>
        <v>classical music</v>
      </c>
      <c r="S2531" s="14">
        <f t="shared" ref="S2531:S2594" si="200">(((I2531/60)/60)/24)+DATE(1970,1,1)</f>
        <v>40993.0390625</v>
      </c>
      <c r="T2531" s="14">
        <f t="shared" si="19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Q2532" s="6" t="str">
        <f t="shared" si="197"/>
        <v>music</v>
      </c>
      <c r="R2532" s="6" t="str">
        <f t="shared" si="198"/>
        <v>classical music</v>
      </c>
      <c r="S2532" s="14">
        <f t="shared" si="200"/>
        <v>42114.201388888891</v>
      </c>
      <c r="T2532" s="14">
        <f t="shared" si="19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Q2533" s="6" t="str">
        <f t="shared" si="197"/>
        <v>music</v>
      </c>
      <c r="R2533" s="6" t="str">
        <f t="shared" si="198"/>
        <v>classical music</v>
      </c>
      <c r="S2533" s="14">
        <f t="shared" si="200"/>
        <v>42231.165972222225</v>
      </c>
      <c r="T2533" s="14">
        <f t="shared" si="19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Q2534" s="6" t="str">
        <f t="shared" si="197"/>
        <v>music</v>
      </c>
      <c r="R2534" s="6" t="str">
        <f t="shared" si="198"/>
        <v>classical music</v>
      </c>
      <c r="S2534" s="14">
        <f t="shared" si="200"/>
        <v>41137.849143518521</v>
      </c>
      <c r="T2534" s="14">
        <f t="shared" si="19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Q2535" s="6" t="str">
        <f t="shared" si="197"/>
        <v>music</v>
      </c>
      <c r="R2535" s="6" t="str">
        <f t="shared" si="198"/>
        <v>classical music</v>
      </c>
      <c r="S2535" s="14">
        <f t="shared" si="200"/>
        <v>41334.750787037039</v>
      </c>
      <c r="T2535" s="14">
        <f t="shared" si="19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Q2536" s="6" t="str">
        <f t="shared" si="197"/>
        <v>music</v>
      </c>
      <c r="R2536" s="6" t="str">
        <f t="shared" si="198"/>
        <v>classical music</v>
      </c>
      <c r="S2536" s="14">
        <f t="shared" si="200"/>
        <v>40179.25</v>
      </c>
      <c r="T2536" s="14">
        <f t="shared" si="19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Q2537" s="6" t="str">
        <f t="shared" si="197"/>
        <v>music</v>
      </c>
      <c r="R2537" s="6" t="str">
        <f t="shared" si="198"/>
        <v>classical music</v>
      </c>
      <c r="S2537" s="14">
        <f t="shared" si="200"/>
        <v>41974.832696759258</v>
      </c>
      <c r="T2537" s="14">
        <f t="shared" si="19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Q2538" s="6" t="str">
        <f t="shared" si="197"/>
        <v>music</v>
      </c>
      <c r="R2538" s="6" t="str">
        <f t="shared" si="198"/>
        <v>classical music</v>
      </c>
      <c r="S2538" s="14">
        <f t="shared" si="200"/>
        <v>41485.106087962966</v>
      </c>
      <c r="T2538" s="14">
        <f t="shared" si="19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Q2539" s="6" t="str">
        <f t="shared" si="197"/>
        <v>music</v>
      </c>
      <c r="R2539" s="6" t="str">
        <f t="shared" si="198"/>
        <v>classical music</v>
      </c>
      <c r="S2539" s="14">
        <f t="shared" si="200"/>
        <v>40756.648784722223</v>
      </c>
      <c r="T2539" s="14">
        <f t="shared" si="19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Q2540" s="6" t="str">
        <f t="shared" si="197"/>
        <v>music</v>
      </c>
      <c r="R2540" s="6" t="str">
        <f t="shared" si="198"/>
        <v>classical music</v>
      </c>
      <c r="S2540" s="14">
        <f t="shared" si="200"/>
        <v>41329.207638888889</v>
      </c>
      <c r="T2540" s="14">
        <f t="shared" si="19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Q2541" s="6" t="str">
        <f t="shared" si="197"/>
        <v>music</v>
      </c>
      <c r="R2541" s="6" t="str">
        <f t="shared" si="198"/>
        <v>classical music</v>
      </c>
      <c r="S2541" s="14">
        <f t="shared" si="200"/>
        <v>42037.902222222227</v>
      </c>
      <c r="T2541" s="14">
        <f t="shared" si="19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Q2542" s="6" t="str">
        <f t="shared" si="197"/>
        <v>music</v>
      </c>
      <c r="R2542" s="6" t="str">
        <f t="shared" si="198"/>
        <v>classical music</v>
      </c>
      <c r="S2542" s="14">
        <f t="shared" si="200"/>
        <v>40845.675011574072</v>
      </c>
      <c r="T2542" s="14">
        <f t="shared" si="19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Q2543" s="6" t="str">
        <f t="shared" si="197"/>
        <v>music</v>
      </c>
      <c r="R2543" s="6" t="str">
        <f t="shared" si="198"/>
        <v>classical music</v>
      </c>
      <c r="S2543" s="14">
        <f t="shared" si="200"/>
        <v>41543.449282407404</v>
      </c>
      <c r="T2543" s="14">
        <f t="shared" si="19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Q2544" s="6" t="str">
        <f t="shared" si="197"/>
        <v>music</v>
      </c>
      <c r="R2544" s="6" t="str">
        <f t="shared" si="198"/>
        <v>classical music</v>
      </c>
      <c r="S2544" s="14">
        <f t="shared" si="200"/>
        <v>41548.165972222225</v>
      </c>
      <c r="T2544" s="14">
        <f t="shared" si="19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Q2545" s="6" t="str">
        <f t="shared" si="197"/>
        <v>music</v>
      </c>
      <c r="R2545" s="6" t="str">
        <f t="shared" si="198"/>
        <v>classical music</v>
      </c>
      <c r="S2545" s="14">
        <f t="shared" si="200"/>
        <v>40545.125</v>
      </c>
      <c r="T2545" s="14">
        <f t="shared" si="19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Q2546" s="6" t="str">
        <f t="shared" si="197"/>
        <v>music</v>
      </c>
      <c r="R2546" s="6" t="str">
        <f t="shared" si="198"/>
        <v>classical music</v>
      </c>
      <c r="S2546" s="14">
        <f t="shared" si="200"/>
        <v>41098.520474537036</v>
      </c>
      <c r="T2546" s="14">
        <f t="shared" si="19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Q2547" s="6" t="str">
        <f t="shared" si="197"/>
        <v>music</v>
      </c>
      <c r="R2547" s="6" t="str">
        <f t="shared" si="198"/>
        <v>classical music</v>
      </c>
      <c r="S2547" s="14">
        <f t="shared" si="200"/>
        <v>42062.020833333328</v>
      </c>
      <c r="T2547" s="14">
        <f t="shared" si="19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Q2548" s="6" t="str">
        <f t="shared" si="197"/>
        <v>music</v>
      </c>
      <c r="R2548" s="6" t="str">
        <f t="shared" si="198"/>
        <v>classical music</v>
      </c>
      <c r="S2548" s="14">
        <f t="shared" si="200"/>
        <v>41552.208333333336</v>
      </c>
      <c r="T2548" s="14">
        <f t="shared" si="19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Q2549" s="6" t="str">
        <f t="shared" si="197"/>
        <v>music</v>
      </c>
      <c r="R2549" s="6" t="str">
        <f t="shared" si="198"/>
        <v>classical music</v>
      </c>
      <c r="S2549" s="14">
        <f t="shared" si="200"/>
        <v>41003.731516203705</v>
      </c>
      <c r="T2549" s="14">
        <f t="shared" si="19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Q2550" s="6" t="str">
        <f t="shared" si="197"/>
        <v>music</v>
      </c>
      <c r="R2550" s="6" t="str">
        <f t="shared" si="198"/>
        <v>classical music</v>
      </c>
      <c r="S2550" s="14">
        <f t="shared" si="200"/>
        <v>42643.185416666667</v>
      </c>
      <c r="T2550" s="14">
        <f t="shared" si="19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Q2551" s="6" t="str">
        <f t="shared" si="197"/>
        <v>music</v>
      </c>
      <c r="R2551" s="6" t="str">
        <f t="shared" si="198"/>
        <v>classical music</v>
      </c>
      <c r="S2551" s="14">
        <f t="shared" si="200"/>
        <v>41425.708333333336</v>
      </c>
      <c r="T2551" s="14">
        <f t="shared" si="19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Q2552" s="6" t="str">
        <f t="shared" si="197"/>
        <v>music</v>
      </c>
      <c r="R2552" s="6" t="str">
        <f t="shared" si="198"/>
        <v>classical music</v>
      </c>
      <c r="S2552" s="14">
        <f t="shared" si="200"/>
        <v>42285.165972222225</v>
      </c>
      <c r="T2552" s="14">
        <f t="shared" si="19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Q2553" s="6" t="str">
        <f t="shared" si="197"/>
        <v>music</v>
      </c>
      <c r="R2553" s="6" t="str">
        <f t="shared" si="198"/>
        <v>classical music</v>
      </c>
      <c r="S2553" s="14">
        <f t="shared" si="200"/>
        <v>40989.866666666669</v>
      </c>
      <c r="T2553" s="14">
        <f t="shared" si="19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Q2554" s="6" t="str">
        <f t="shared" si="197"/>
        <v>music</v>
      </c>
      <c r="R2554" s="6" t="str">
        <f t="shared" si="198"/>
        <v>classical music</v>
      </c>
      <c r="S2554" s="14">
        <f t="shared" si="200"/>
        <v>42799.809965277775</v>
      </c>
      <c r="T2554" s="14">
        <f t="shared" si="19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Q2555" s="6" t="str">
        <f t="shared" si="197"/>
        <v>music</v>
      </c>
      <c r="R2555" s="6" t="str">
        <f t="shared" si="198"/>
        <v>classical music</v>
      </c>
      <c r="S2555" s="14">
        <f t="shared" si="200"/>
        <v>41173.199155092596</v>
      </c>
      <c r="T2555" s="14">
        <f t="shared" si="19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Q2556" s="6" t="str">
        <f t="shared" si="197"/>
        <v>music</v>
      </c>
      <c r="R2556" s="6" t="str">
        <f t="shared" si="198"/>
        <v>classical music</v>
      </c>
      <c r="S2556" s="14">
        <f t="shared" si="200"/>
        <v>42156.165972222225</v>
      </c>
      <c r="T2556" s="14">
        <f t="shared" si="19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Q2557" s="6" t="str">
        <f t="shared" si="197"/>
        <v>music</v>
      </c>
      <c r="R2557" s="6" t="str">
        <f t="shared" si="198"/>
        <v>classical music</v>
      </c>
      <c r="S2557" s="14">
        <f t="shared" si="200"/>
        <v>41057.655011574076</v>
      </c>
      <c r="T2557" s="14">
        <f t="shared" si="19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Q2558" s="6" t="str">
        <f t="shared" si="197"/>
        <v>music</v>
      </c>
      <c r="R2558" s="6" t="str">
        <f t="shared" si="198"/>
        <v>classical music</v>
      </c>
      <c r="S2558" s="14">
        <f t="shared" si="200"/>
        <v>41267.991400462961</v>
      </c>
      <c r="T2558" s="14">
        <f t="shared" si="19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Q2559" s="6" t="str">
        <f t="shared" si="197"/>
        <v>music</v>
      </c>
      <c r="R2559" s="6" t="str">
        <f t="shared" si="198"/>
        <v>classical music</v>
      </c>
      <c r="S2559" s="14">
        <f t="shared" si="200"/>
        <v>41774.745208333334</v>
      </c>
      <c r="T2559" s="14">
        <f t="shared" si="19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Q2560" s="6" t="str">
        <f t="shared" si="197"/>
        <v>music</v>
      </c>
      <c r="R2560" s="6" t="str">
        <f t="shared" si="198"/>
        <v>classical music</v>
      </c>
      <c r="S2560" s="14">
        <f t="shared" si="200"/>
        <v>42125.582638888889</v>
      </c>
      <c r="T2560" s="14">
        <f t="shared" si="19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Q2561" s="6" t="str">
        <f t="shared" si="197"/>
        <v>music</v>
      </c>
      <c r="R2561" s="6" t="str">
        <f t="shared" si="198"/>
        <v>classical music</v>
      </c>
      <c r="S2561" s="14">
        <f t="shared" si="200"/>
        <v>40862.817361111112</v>
      </c>
      <c r="T2561" s="14">
        <f t="shared" si="19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Q2562" s="6" t="str">
        <f t="shared" si="197"/>
        <v>music</v>
      </c>
      <c r="R2562" s="6" t="str">
        <f t="shared" si="198"/>
        <v>classical music</v>
      </c>
      <c r="S2562" s="14">
        <f t="shared" si="200"/>
        <v>42069.951087962967</v>
      </c>
      <c r="T2562" s="14">
        <f t="shared" si="19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(E2563/D2563)*100</f>
        <v>0</v>
      </c>
      <c r="Q2563" s="6" t="str">
        <f t="shared" ref="Q2563:Q2626" si="202">LEFT(N2563,FIND("/",N2563)-1)</f>
        <v>food</v>
      </c>
      <c r="R2563" s="6" t="str">
        <f t="shared" ref="R2563:R2626" si="203">RIGHT(N2563,LEN(N2563)-FIND("/",N2563))</f>
        <v>food trucks</v>
      </c>
      <c r="S2563" s="14">
        <f t="shared" si="200"/>
        <v>42290.528807870374</v>
      </c>
      <c r="T2563" s="14">
        <f t="shared" ref="T2563:T2626" si="204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Q2564" s="6" t="str">
        <f t="shared" si="202"/>
        <v>food</v>
      </c>
      <c r="R2564" s="6" t="str">
        <f t="shared" si="203"/>
        <v>food trucks</v>
      </c>
      <c r="S2564" s="14">
        <f t="shared" si="200"/>
        <v>42654.524756944447</v>
      </c>
      <c r="T2564" s="14">
        <f t="shared" si="204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Q2565" s="6" t="str">
        <f t="shared" si="202"/>
        <v>food</v>
      </c>
      <c r="R2565" s="6" t="str">
        <f t="shared" si="203"/>
        <v>food trucks</v>
      </c>
      <c r="S2565" s="14">
        <f t="shared" si="200"/>
        <v>42215.139479166668</v>
      </c>
      <c r="T2565" s="14">
        <f t="shared" si="204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Q2566" s="6" t="str">
        <f t="shared" si="202"/>
        <v>food</v>
      </c>
      <c r="R2566" s="6" t="str">
        <f t="shared" si="203"/>
        <v>food trucks</v>
      </c>
      <c r="S2566" s="14">
        <f t="shared" si="200"/>
        <v>41852.040497685186</v>
      </c>
      <c r="T2566" s="14">
        <f t="shared" si="204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Q2567" s="6" t="str">
        <f t="shared" si="202"/>
        <v>food</v>
      </c>
      <c r="R2567" s="6" t="str">
        <f t="shared" si="203"/>
        <v>food trucks</v>
      </c>
      <c r="S2567" s="14">
        <f t="shared" si="200"/>
        <v>42499.868055555555</v>
      </c>
      <c r="T2567" s="14">
        <f t="shared" si="204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Q2568" s="6" t="str">
        <f t="shared" si="202"/>
        <v>food</v>
      </c>
      <c r="R2568" s="6" t="str">
        <f t="shared" si="203"/>
        <v>food trucks</v>
      </c>
      <c r="S2568" s="14">
        <f t="shared" si="200"/>
        <v>41872.980879629627</v>
      </c>
      <c r="T2568" s="14">
        <f t="shared" si="204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Q2569" s="6" t="str">
        <f t="shared" si="202"/>
        <v>food</v>
      </c>
      <c r="R2569" s="6" t="str">
        <f t="shared" si="203"/>
        <v>food trucks</v>
      </c>
      <c r="S2569" s="14">
        <f t="shared" si="200"/>
        <v>42117.878912037035</v>
      </c>
      <c r="T2569" s="14">
        <f t="shared" si="204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Q2570" s="6" t="str">
        <f t="shared" si="202"/>
        <v>food</v>
      </c>
      <c r="R2570" s="6" t="str">
        <f t="shared" si="203"/>
        <v>food trucks</v>
      </c>
      <c r="S2570" s="14">
        <f t="shared" si="200"/>
        <v>42614.666597222225</v>
      </c>
      <c r="T2570" s="14">
        <f t="shared" si="204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Q2571" s="6" t="str">
        <f t="shared" si="202"/>
        <v>food</v>
      </c>
      <c r="R2571" s="6" t="str">
        <f t="shared" si="203"/>
        <v>food trucks</v>
      </c>
      <c r="S2571" s="14">
        <f t="shared" si="200"/>
        <v>42264.105462962965</v>
      </c>
      <c r="T2571" s="14">
        <f t="shared" si="204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Q2572" s="6" t="str">
        <f t="shared" si="202"/>
        <v>food</v>
      </c>
      <c r="R2572" s="6" t="str">
        <f t="shared" si="203"/>
        <v>food trucks</v>
      </c>
      <c r="S2572" s="14">
        <f t="shared" si="200"/>
        <v>42774.903182870374</v>
      </c>
      <c r="T2572" s="14">
        <f t="shared" si="204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Q2573" s="6" t="str">
        <f t="shared" si="202"/>
        <v>food</v>
      </c>
      <c r="R2573" s="6" t="str">
        <f t="shared" si="203"/>
        <v>food trucks</v>
      </c>
      <c r="S2573" s="14">
        <f t="shared" si="200"/>
        <v>42509.341678240744</v>
      </c>
      <c r="T2573" s="14">
        <f t="shared" si="204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Q2574" s="6" t="str">
        <f t="shared" si="202"/>
        <v>food</v>
      </c>
      <c r="R2574" s="6" t="str">
        <f t="shared" si="203"/>
        <v>food trucks</v>
      </c>
      <c r="S2574" s="14">
        <f t="shared" si="200"/>
        <v>42107.119409722218</v>
      </c>
      <c r="T2574" s="14">
        <f t="shared" si="204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Q2575" s="6" t="str">
        <f t="shared" si="202"/>
        <v>food</v>
      </c>
      <c r="R2575" s="6" t="str">
        <f t="shared" si="203"/>
        <v>food trucks</v>
      </c>
      <c r="S2575" s="14">
        <f t="shared" si="200"/>
        <v>41874.592002314814</v>
      </c>
      <c r="T2575" s="14">
        <f t="shared" si="204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Q2576" s="6" t="str">
        <f t="shared" si="202"/>
        <v>food</v>
      </c>
      <c r="R2576" s="6" t="str">
        <f t="shared" si="203"/>
        <v>food trucks</v>
      </c>
      <c r="S2576" s="14">
        <f t="shared" si="200"/>
        <v>42508.825752314813</v>
      </c>
      <c r="T2576" s="14">
        <f t="shared" si="204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Q2577" s="6" t="str">
        <f t="shared" si="202"/>
        <v>food</v>
      </c>
      <c r="R2577" s="6" t="str">
        <f t="shared" si="203"/>
        <v>food trucks</v>
      </c>
      <c r="S2577" s="14">
        <f t="shared" si="200"/>
        <v>42016.108726851846</v>
      </c>
      <c r="T2577" s="14">
        <f t="shared" si="204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Q2578" s="6" t="str">
        <f t="shared" si="202"/>
        <v>food</v>
      </c>
      <c r="R2578" s="6" t="str">
        <f t="shared" si="203"/>
        <v>food trucks</v>
      </c>
      <c r="S2578" s="14">
        <f t="shared" si="200"/>
        <v>42104.968136574069</v>
      </c>
      <c r="T2578" s="14">
        <f t="shared" si="204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Q2579" s="6" t="str">
        <f t="shared" si="202"/>
        <v>food</v>
      </c>
      <c r="R2579" s="6" t="str">
        <f t="shared" si="203"/>
        <v>food trucks</v>
      </c>
      <c r="S2579" s="14">
        <f t="shared" si="200"/>
        <v>41855.820567129631</v>
      </c>
      <c r="T2579" s="14">
        <f t="shared" si="204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Q2580" s="6" t="str">
        <f t="shared" si="202"/>
        <v>food</v>
      </c>
      <c r="R2580" s="6" t="str">
        <f t="shared" si="203"/>
        <v>food trucks</v>
      </c>
      <c r="S2580" s="14">
        <f t="shared" si="200"/>
        <v>42286.708333333328</v>
      </c>
      <c r="T2580" s="14">
        <f t="shared" si="204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Q2581" s="6" t="str">
        <f t="shared" si="202"/>
        <v>food</v>
      </c>
      <c r="R2581" s="6" t="str">
        <f t="shared" si="203"/>
        <v>food trucks</v>
      </c>
      <c r="S2581" s="14">
        <f t="shared" si="200"/>
        <v>41897.829895833333</v>
      </c>
      <c r="T2581" s="14">
        <f t="shared" si="204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Q2582" s="6" t="str">
        <f t="shared" si="202"/>
        <v>food</v>
      </c>
      <c r="R2582" s="6" t="str">
        <f t="shared" si="203"/>
        <v>food trucks</v>
      </c>
      <c r="S2582" s="14">
        <f t="shared" si="200"/>
        <v>42140.125</v>
      </c>
      <c r="T2582" s="14">
        <f t="shared" si="204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Q2583" s="6" t="str">
        <f t="shared" si="202"/>
        <v>food</v>
      </c>
      <c r="R2583" s="6" t="str">
        <f t="shared" si="203"/>
        <v>food trucks</v>
      </c>
      <c r="S2583" s="14">
        <f t="shared" si="200"/>
        <v>42324.670115740737</v>
      </c>
      <c r="T2583" s="14">
        <f t="shared" si="204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Q2584" s="6" t="str">
        <f t="shared" si="202"/>
        <v>food</v>
      </c>
      <c r="R2584" s="6" t="str">
        <f t="shared" si="203"/>
        <v>food trucks</v>
      </c>
      <c r="S2584" s="14">
        <f t="shared" si="200"/>
        <v>42672.988819444443</v>
      </c>
      <c r="T2584" s="14">
        <f t="shared" si="204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Q2585" s="6" t="str">
        <f t="shared" si="202"/>
        <v>food</v>
      </c>
      <c r="R2585" s="6" t="str">
        <f t="shared" si="203"/>
        <v>food trucks</v>
      </c>
      <c r="S2585" s="14">
        <f t="shared" si="200"/>
        <v>42079.727777777778</v>
      </c>
      <c r="T2585" s="14">
        <f t="shared" si="204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Q2586" s="6" t="str">
        <f t="shared" si="202"/>
        <v>food</v>
      </c>
      <c r="R2586" s="6" t="str">
        <f t="shared" si="203"/>
        <v>food trucks</v>
      </c>
      <c r="S2586" s="14">
        <f t="shared" si="200"/>
        <v>42170.173252314817</v>
      </c>
      <c r="T2586" s="14">
        <f t="shared" si="204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Q2587" s="6" t="str">
        <f t="shared" si="202"/>
        <v>food</v>
      </c>
      <c r="R2587" s="6" t="str">
        <f t="shared" si="203"/>
        <v>food trucks</v>
      </c>
      <c r="S2587" s="14">
        <f t="shared" si="200"/>
        <v>41825.963333333333</v>
      </c>
      <c r="T2587" s="14">
        <f t="shared" si="204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Q2588" s="6" t="str">
        <f t="shared" si="202"/>
        <v>food</v>
      </c>
      <c r="R2588" s="6" t="str">
        <f t="shared" si="203"/>
        <v>food trucks</v>
      </c>
      <c r="S2588" s="14">
        <f t="shared" si="200"/>
        <v>42363.330277777779</v>
      </c>
      <c r="T2588" s="14">
        <f t="shared" si="204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Q2589" s="6" t="str">
        <f t="shared" si="202"/>
        <v>food</v>
      </c>
      <c r="R2589" s="6" t="str">
        <f t="shared" si="203"/>
        <v>food trucks</v>
      </c>
      <c r="S2589" s="14">
        <f t="shared" si="200"/>
        <v>42368.675381944442</v>
      </c>
      <c r="T2589" s="14">
        <f t="shared" si="204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Q2590" s="6" t="str">
        <f t="shared" si="202"/>
        <v>food</v>
      </c>
      <c r="R2590" s="6" t="str">
        <f t="shared" si="203"/>
        <v>food trucks</v>
      </c>
      <c r="S2590" s="14">
        <f t="shared" si="200"/>
        <v>42094.551388888889</v>
      </c>
      <c r="T2590" s="14">
        <f t="shared" si="204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Q2591" s="6" t="str">
        <f t="shared" si="202"/>
        <v>food</v>
      </c>
      <c r="R2591" s="6" t="str">
        <f t="shared" si="203"/>
        <v>food trucks</v>
      </c>
      <c r="S2591" s="14">
        <f t="shared" si="200"/>
        <v>42452.494525462964</v>
      </c>
      <c r="T2591" s="14">
        <f t="shared" si="204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Q2592" s="6" t="str">
        <f t="shared" si="202"/>
        <v>food</v>
      </c>
      <c r="R2592" s="6" t="str">
        <f t="shared" si="203"/>
        <v>food trucks</v>
      </c>
      <c r="S2592" s="14">
        <f t="shared" si="200"/>
        <v>42395.589085648149</v>
      </c>
      <c r="T2592" s="14">
        <f t="shared" si="204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Q2593" s="6" t="str">
        <f t="shared" si="202"/>
        <v>food</v>
      </c>
      <c r="R2593" s="6" t="str">
        <f t="shared" si="203"/>
        <v>food trucks</v>
      </c>
      <c r="S2593" s="14">
        <f t="shared" si="200"/>
        <v>42442.864861111113</v>
      </c>
      <c r="T2593" s="14">
        <f t="shared" si="204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Q2594" s="6" t="str">
        <f t="shared" si="202"/>
        <v>food</v>
      </c>
      <c r="R2594" s="6" t="str">
        <f t="shared" si="203"/>
        <v>food trucks</v>
      </c>
      <c r="S2594" s="14">
        <f t="shared" si="200"/>
        <v>41917.801168981481</v>
      </c>
      <c r="T2594" s="14">
        <f t="shared" si="204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Q2595" s="6" t="str">
        <f t="shared" si="202"/>
        <v>food</v>
      </c>
      <c r="R2595" s="6" t="str">
        <f t="shared" si="203"/>
        <v>food trucks</v>
      </c>
      <c r="S2595" s="14">
        <f t="shared" ref="S2595:S2658" si="205">(((I2595/60)/60)/24)+DATE(1970,1,1)</f>
        <v>42119.84520833334</v>
      </c>
      <c r="T2595" s="14">
        <f t="shared" si="204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Q2596" s="6" t="str">
        <f t="shared" si="202"/>
        <v>food</v>
      </c>
      <c r="R2596" s="6" t="str">
        <f t="shared" si="203"/>
        <v>food trucks</v>
      </c>
      <c r="S2596" s="14">
        <f t="shared" si="205"/>
        <v>41858.967916666668</v>
      </c>
      <c r="T2596" s="14">
        <f t="shared" si="204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Q2597" s="6" t="str">
        <f t="shared" si="202"/>
        <v>food</v>
      </c>
      <c r="R2597" s="6" t="str">
        <f t="shared" si="203"/>
        <v>food trucks</v>
      </c>
      <c r="S2597" s="14">
        <f t="shared" si="205"/>
        <v>42790.244212962964</v>
      </c>
      <c r="T2597" s="14">
        <f t="shared" si="204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Q2598" s="6" t="str">
        <f t="shared" si="202"/>
        <v>food</v>
      </c>
      <c r="R2598" s="6" t="str">
        <f t="shared" si="203"/>
        <v>food trucks</v>
      </c>
      <c r="S2598" s="14">
        <f t="shared" si="205"/>
        <v>41858.664456018516</v>
      </c>
      <c r="T2598" s="14">
        <f t="shared" si="204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Q2599" s="6" t="str">
        <f t="shared" si="202"/>
        <v>food</v>
      </c>
      <c r="R2599" s="6" t="str">
        <f t="shared" si="203"/>
        <v>food trucks</v>
      </c>
      <c r="S2599" s="14">
        <f t="shared" si="205"/>
        <v>42540.341631944444</v>
      </c>
      <c r="T2599" s="14">
        <f t="shared" si="204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Q2600" s="6" t="str">
        <f t="shared" si="202"/>
        <v>food</v>
      </c>
      <c r="R2600" s="6" t="str">
        <f t="shared" si="203"/>
        <v>food trucks</v>
      </c>
      <c r="S2600" s="14">
        <f t="shared" si="205"/>
        <v>42270.840289351851</v>
      </c>
      <c r="T2600" s="14">
        <f t="shared" si="204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Q2601" s="6" t="str">
        <f t="shared" si="202"/>
        <v>food</v>
      </c>
      <c r="R2601" s="6" t="str">
        <f t="shared" si="203"/>
        <v>food trucks</v>
      </c>
      <c r="S2601" s="14">
        <f t="shared" si="205"/>
        <v>41854.754016203704</v>
      </c>
      <c r="T2601" s="14">
        <f t="shared" si="204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Q2602" s="6" t="str">
        <f t="shared" si="202"/>
        <v>food</v>
      </c>
      <c r="R2602" s="6" t="str">
        <f t="shared" si="203"/>
        <v>food trucks</v>
      </c>
      <c r="S2602" s="14">
        <f t="shared" si="205"/>
        <v>42454.858796296292</v>
      </c>
      <c r="T2602" s="14">
        <f t="shared" si="204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Q2603" s="6" t="str">
        <f t="shared" si="202"/>
        <v>technology</v>
      </c>
      <c r="R2603" s="6" t="str">
        <f t="shared" si="203"/>
        <v>space exploration</v>
      </c>
      <c r="S2603" s="14">
        <f t="shared" si="205"/>
        <v>41165.165972222225</v>
      </c>
      <c r="T2603" s="14">
        <f t="shared" si="204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Q2604" s="6" t="str">
        <f t="shared" si="202"/>
        <v>technology</v>
      </c>
      <c r="R2604" s="6" t="str">
        <f t="shared" si="203"/>
        <v>space exploration</v>
      </c>
      <c r="S2604" s="14">
        <f t="shared" si="205"/>
        <v>41955.888888888891</v>
      </c>
      <c r="T2604" s="14">
        <f t="shared" si="204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Q2605" s="6" t="str">
        <f t="shared" si="202"/>
        <v>technology</v>
      </c>
      <c r="R2605" s="6" t="str">
        <f t="shared" si="203"/>
        <v>space exploration</v>
      </c>
      <c r="S2605" s="14">
        <f t="shared" si="205"/>
        <v>41631.912662037037</v>
      </c>
      <c r="T2605" s="14">
        <f t="shared" si="204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Q2606" s="6" t="str">
        <f t="shared" si="202"/>
        <v>technology</v>
      </c>
      <c r="R2606" s="6" t="str">
        <f t="shared" si="203"/>
        <v>space exploration</v>
      </c>
      <c r="S2606" s="14">
        <f t="shared" si="205"/>
        <v>41028.051192129627</v>
      </c>
      <c r="T2606" s="14">
        <f t="shared" si="204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Q2607" s="6" t="str">
        <f t="shared" si="202"/>
        <v>technology</v>
      </c>
      <c r="R2607" s="6" t="str">
        <f t="shared" si="203"/>
        <v>space exploration</v>
      </c>
      <c r="S2607" s="14">
        <f t="shared" si="205"/>
        <v>42538.541550925926</v>
      </c>
      <c r="T2607" s="14">
        <f t="shared" si="204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Q2608" s="6" t="str">
        <f t="shared" si="202"/>
        <v>technology</v>
      </c>
      <c r="R2608" s="6" t="str">
        <f t="shared" si="203"/>
        <v>space exploration</v>
      </c>
      <c r="S2608" s="14">
        <f t="shared" si="205"/>
        <v>41758.712754629632</v>
      </c>
      <c r="T2608" s="14">
        <f t="shared" si="204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Q2609" s="6" t="str">
        <f t="shared" si="202"/>
        <v>technology</v>
      </c>
      <c r="R2609" s="6" t="str">
        <f t="shared" si="203"/>
        <v>space exploration</v>
      </c>
      <c r="S2609" s="14">
        <f t="shared" si="205"/>
        <v>42228.083333333328</v>
      </c>
      <c r="T2609" s="14">
        <f t="shared" si="204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Q2610" s="6" t="str">
        <f t="shared" si="202"/>
        <v>technology</v>
      </c>
      <c r="R2610" s="6" t="str">
        <f t="shared" si="203"/>
        <v>space exploration</v>
      </c>
      <c r="S2610" s="14">
        <f t="shared" si="205"/>
        <v>42809</v>
      </c>
      <c r="T2610" s="14">
        <f t="shared" si="204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Q2611" s="6" t="str">
        <f t="shared" si="202"/>
        <v>technology</v>
      </c>
      <c r="R2611" s="6" t="str">
        <f t="shared" si="203"/>
        <v>space exploration</v>
      </c>
      <c r="S2611" s="14">
        <f t="shared" si="205"/>
        <v>41105.237858796296</v>
      </c>
      <c r="T2611" s="14">
        <f t="shared" si="204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Q2612" s="6" t="str">
        <f t="shared" si="202"/>
        <v>technology</v>
      </c>
      <c r="R2612" s="6" t="str">
        <f t="shared" si="203"/>
        <v>space exploration</v>
      </c>
      <c r="S2612" s="14">
        <f t="shared" si="205"/>
        <v>42604.290972222225</v>
      </c>
      <c r="T2612" s="14">
        <f t="shared" si="204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Q2613" s="6" t="str">
        <f t="shared" si="202"/>
        <v>technology</v>
      </c>
      <c r="R2613" s="6" t="str">
        <f t="shared" si="203"/>
        <v>space exploration</v>
      </c>
      <c r="S2613" s="14">
        <f t="shared" si="205"/>
        <v>42737.957638888889</v>
      </c>
      <c r="T2613" s="14">
        <f t="shared" si="204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Q2614" s="6" t="str">
        <f t="shared" si="202"/>
        <v>technology</v>
      </c>
      <c r="R2614" s="6" t="str">
        <f t="shared" si="203"/>
        <v>space exploration</v>
      </c>
      <c r="S2614" s="14">
        <f t="shared" si="205"/>
        <v>42013.143171296295</v>
      </c>
      <c r="T2614" s="14">
        <f t="shared" si="204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Q2615" s="6" t="str">
        <f t="shared" si="202"/>
        <v>technology</v>
      </c>
      <c r="R2615" s="6" t="str">
        <f t="shared" si="203"/>
        <v>space exploration</v>
      </c>
      <c r="S2615" s="14">
        <f t="shared" si="205"/>
        <v>41173.81821759259</v>
      </c>
      <c r="T2615" s="14">
        <f t="shared" si="204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Q2616" s="6" t="str">
        <f t="shared" si="202"/>
        <v>technology</v>
      </c>
      <c r="R2616" s="6" t="str">
        <f t="shared" si="203"/>
        <v>space exploration</v>
      </c>
      <c r="S2616" s="14">
        <f t="shared" si="205"/>
        <v>41759.208333333336</v>
      </c>
      <c r="T2616" s="14">
        <f t="shared" si="204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Q2617" s="6" t="str">
        <f t="shared" si="202"/>
        <v>technology</v>
      </c>
      <c r="R2617" s="6" t="str">
        <f t="shared" si="203"/>
        <v>space exploration</v>
      </c>
      <c r="S2617" s="14">
        <f t="shared" si="205"/>
        <v>42490.5</v>
      </c>
      <c r="T2617" s="14">
        <f t="shared" si="204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Q2618" s="6" t="str">
        <f t="shared" si="202"/>
        <v>technology</v>
      </c>
      <c r="R2618" s="6" t="str">
        <f t="shared" si="203"/>
        <v>space exploration</v>
      </c>
      <c r="S2618" s="14">
        <f t="shared" si="205"/>
        <v>42241.99454861111</v>
      </c>
      <c r="T2618" s="14">
        <f t="shared" si="204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Q2619" s="6" t="str">
        <f t="shared" si="202"/>
        <v>technology</v>
      </c>
      <c r="R2619" s="6" t="str">
        <f t="shared" si="203"/>
        <v>space exploration</v>
      </c>
      <c r="S2619" s="14">
        <f t="shared" si="205"/>
        <v>41932.874432870369</v>
      </c>
      <c r="T2619" s="14">
        <f t="shared" si="204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Q2620" s="6" t="str">
        <f t="shared" si="202"/>
        <v>technology</v>
      </c>
      <c r="R2620" s="6" t="str">
        <f t="shared" si="203"/>
        <v>space exploration</v>
      </c>
      <c r="S2620" s="14">
        <f t="shared" si="205"/>
        <v>42339.834039351852</v>
      </c>
      <c r="T2620" s="14">
        <f t="shared" si="204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Q2621" s="6" t="str">
        <f t="shared" si="202"/>
        <v>technology</v>
      </c>
      <c r="R2621" s="6" t="str">
        <f t="shared" si="203"/>
        <v>space exploration</v>
      </c>
      <c r="S2621" s="14">
        <f t="shared" si="205"/>
        <v>42300.458333333328</v>
      </c>
      <c r="T2621" s="14">
        <f t="shared" si="204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Q2622" s="6" t="str">
        <f t="shared" si="202"/>
        <v>technology</v>
      </c>
      <c r="R2622" s="6" t="str">
        <f t="shared" si="203"/>
        <v>space exploration</v>
      </c>
      <c r="S2622" s="14">
        <f t="shared" si="205"/>
        <v>42288.041666666672</v>
      </c>
      <c r="T2622" s="14">
        <f t="shared" si="204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Q2623" s="6" t="str">
        <f t="shared" si="202"/>
        <v>technology</v>
      </c>
      <c r="R2623" s="6" t="str">
        <f t="shared" si="203"/>
        <v>space exploration</v>
      </c>
      <c r="S2623" s="14">
        <f t="shared" si="205"/>
        <v>42145.74754629629</v>
      </c>
      <c r="T2623" s="14">
        <f t="shared" si="204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Q2624" s="6" t="str">
        <f t="shared" si="202"/>
        <v>technology</v>
      </c>
      <c r="R2624" s="6" t="str">
        <f t="shared" si="203"/>
        <v>space exploration</v>
      </c>
      <c r="S2624" s="14">
        <f t="shared" si="205"/>
        <v>42734.74324074074</v>
      </c>
      <c r="T2624" s="14">
        <f t="shared" si="204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Q2625" s="6" t="str">
        <f t="shared" si="202"/>
        <v>technology</v>
      </c>
      <c r="R2625" s="6" t="str">
        <f t="shared" si="203"/>
        <v>space exploration</v>
      </c>
      <c r="S2625" s="14">
        <f t="shared" si="205"/>
        <v>42706.256550925929</v>
      </c>
      <c r="T2625" s="14">
        <f t="shared" si="204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Q2626" s="6" t="str">
        <f t="shared" si="202"/>
        <v>technology</v>
      </c>
      <c r="R2626" s="6" t="str">
        <f t="shared" si="203"/>
        <v>space exploration</v>
      </c>
      <c r="S2626" s="14">
        <f t="shared" si="205"/>
        <v>41165.42155092593</v>
      </c>
      <c r="T2626" s="14">
        <f t="shared" si="204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(E2627/D2627)*100</f>
        <v>956</v>
      </c>
      <c r="Q2627" s="6" t="str">
        <f t="shared" ref="Q2627:Q2690" si="207">LEFT(N2627,FIND("/",N2627)-1)</f>
        <v>technology</v>
      </c>
      <c r="R2627" s="6" t="str">
        <f t="shared" ref="R2627:R2690" si="208">RIGHT(N2627,LEN(N2627)-FIND("/",N2627))</f>
        <v>space exploration</v>
      </c>
      <c r="S2627" s="14">
        <f t="shared" si="205"/>
        <v>42683.851944444439</v>
      </c>
      <c r="T2627" s="14">
        <f t="shared" ref="T2627:T2690" si="209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Q2628" s="6" t="str">
        <f t="shared" si="207"/>
        <v>technology</v>
      </c>
      <c r="R2628" s="6" t="str">
        <f t="shared" si="208"/>
        <v>space exploration</v>
      </c>
      <c r="S2628" s="14">
        <f t="shared" si="205"/>
        <v>42158.628113425926</v>
      </c>
      <c r="T2628" s="14">
        <f t="shared" si="209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Q2629" s="6" t="str">
        <f t="shared" si="207"/>
        <v>technology</v>
      </c>
      <c r="R2629" s="6" t="str">
        <f t="shared" si="208"/>
        <v>space exploration</v>
      </c>
      <c r="S2629" s="14">
        <f t="shared" si="205"/>
        <v>42334.871076388896</v>
      </c>
      <c r="T2629" s="14">
        <f t="shared" si="209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Q2630" s="6" t="str">
        <f t="shared" si="207"/>
        <v>technology</v>
      </c>
      <c r="R2630" s="6" t="str">
        <f t="shared" si="208"/>
        <v>space exploration</v>
      </c>
      <c r="S2630" s="14">
        <f t="shared" si="205"/>
        <v>41973.966053240743</v>
      </c>
      <c r="T2630" s="14">
        <f t="shared" si="209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Q2631" s="6" t="str">
        <f t="shared" si="207"/>
        <v>technology</v>
      </c>
      <c r="R2631" s="6" t="str">
        <f t="shared" si="208"/>
        <v>space exploration</v>
      </c>
      <c r="S2631" s="14">
        <f t="shared" si="205"/>
        <v>42138.538449074069</v>
      </c>
      <c r="T2631" s="14">
        <f t="shared" si="209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Q2632" s="6" t="str">
        <f t="shared" si="207"/>
        <v>technology</v>
      </c>
      <c r="R2632" s="6" t="str">
        <f t="shared" si="208"/>
        <v>space exploration</v>
      </c>
      <c r="S2632" s="14">
        <f t="shared" si="205"/>
        <v>42551.416666666672</v>
      </c>
      <c r="T2632" s="14">
        <f t="shared" si="209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Q2633" s="6" t="str">
        <f t="shared" si="207"/>
        <v>technology</v>
      </c>
      <c r="R2633" s="6" t="str">
        <f t="shared" si="208"/>
        <v>space exploration</v>
      </c>
      <c r="S2633" s="14">
        <f t="shared" si="205"/>
        <v>42246.169293981482</v>
      </c>
      <c r="T2633" s="14">
        <f t="shared" si="209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Q2634" s="6" t="str">
        <f t="shared" si="207"/>
        <v>technology</v>
      </c>
      <c r="R2634" s="6" t="str">
        <f t="shared" si="208"/>
        <v>space exploration</v>
      </c>
      <c r="S2634" s="14">
        <f t="shared" si="205"/>
        <v>42519.061793981484</v>
      </c>
      <c r="T2634" s="14">
        <f t="shared" si="209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Q2635" s="6" t="str">
        <f t="shared" si="207"/>
        <v>technology</v>
      </c>
      <c r="R2635" s="6" t="str">
        <f t="shared" si="208"/>
        <v>space exploration</v>
      </c>
      <c r="S2635" s="14">
        <f t="shared" si="205"/>
        <v>41697.958333333336</v>
      </c>
      <c r="T2635" s="14">
        <f t="shared" si="209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Q2636" s="6" t="str">
        <f t="shared" si="207"/>
        <v>technology</v>
      </c>
      <c r="R2636" s="6" t="str">
        <f t="shared" si="208"/>
        <v>space exploration</v>
      </c>
      <c r="S2636" s="14">
        <f t="shared" si="205"/>
        <v>42642.656493055561</v>
      </c>
      <c r="T2636" s="14">
        <f t="shared" si="209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Q2637" s="6" t="str">
        <f t="shared" si="207"/>
        <v>technology</v>
      </c>
      <c r="R2637" s="6" t="str">
        <f t="shared" si="208"/>
        <v>space exploration</v>
      </c>
      <c r="S2637" s="14">
        <f t="shared" si="205"/>
        <v>42072.909270833334</v>
      </c>
      <c r="T2637" s="14">
        <f t="shared" si="209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Q2638" s="6" t="str">
        <f t="shared" si="207"/>
        <v>technology</v>
      </c>
      <c r="R2638" s="6" t="str">
        <f t="shared" si="208"/>
        <v>space exploration</v>
      </c>
      <c r="S2638" s="14">
        <f t="shared" si="205"/>
        <v>42659.041666666672</v>
      </c>
      <c r="T2638" s="14">
        <f t="shared" si="209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Q2639" s="6" t="str">
        <f t="shared" si="207"/>
        <v>technology</v>
      </c>
      <c r="R2639" s="6" t="str">
        <f t="shared" si="208"/>
        <v>space exploration</v>
      </c>
      <c r="S2639" s="14">
        <f t="shared" si="205"/>
        <v>42655.549479166672</v>
      </c>
      <c r="T2639" s="14">
        <f t="shared" si="209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Q2640" s="6" t="str">
        <f t="shared" si="207"/>
        <v>technology</v>
      </c>
      <c r="R2640" s="6" t="str">
        <f t="shared" si="208"/>
        <v>space exploration</v>
      </c>
      <c r="S2640" s="14">
        <f t="shared" si="205"/>
        <v>42019.913136574076</v>
      </c>
      <c r="T2640" s="14">
        <f t="shared" si="209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Q2641" s="6" t="str">
        <f t="shared" si="207"/>
        <v>technology</v>
      </c>
      <c r="R2641" s="6" t="str">
        <f t="shared" si="208"/>
        <v>space exploration</v>
      </c>
      <c r="S2641" s="14">
        <f t="shared" si="205"/>
        <v>42054.86513888889</v>
      </c>
      <c r="T2641" s="14">
        <f t="shared" si="209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Q2642" s="6" t="str">
        <f t="shared" si="207"/>
        <v>technology</v>
      </c>
      <c r="R2642" s="6" t="str">
        <f t="shared" si="208"/>
        <v>space exploration</v>
      </c>
      <c r="S2642" s="14">
        <f t="shared" si="205"/>
        <v>42163.160578703704</v>
      </c>
      <c r="T2642" s="14">
        <f t="shared" si="209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Q2643" s="6" t="str">
        <f t="shared" si="207"/>
        <v>technology</v>
      </c>
      <c r="R2643" s="6" t="str">
        <f t="shared" si="208"/>
        <v>space exploration</v>
      </c>
      <c r="S2643" s="14">
        <f t="shared" si="205"/>
        <v>41897.839583333334</v>
      </c>
      <c r="T2643" s="14">
        <f t="shared" si="209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Q2644" s="6" t="str">
        <f t="shared" si="207"/>
        <v>technology</v>
      </c>
      <c r="R2644" s="6" t="str">
        <f t="shared" si="208"/>
        <v>space exploration</v>
      </c>
      <c r="S2644" s="14">
        <f t="shared" si="205"/>
        <v>42566.289583333331</v>
      </c>
      <c r="T2644" s="14">
        <f t="shared" si="209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Q2645" s="6" t="str">
        <f t="shared" si="207"/>
        <v>technology</v>
      </c>
      <c r="R2645" s="6" t="str">
        <f t="shared" si="208"/>
        <v>space exploration</v>
      </c>
      <c r="S2645" s="14">
        <f t="shared" si="205"/>
        <v>42725.332638888889</v>
      </c>
      <c r="T2645" s="14">
        <f t="shared" si="209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Q2646" s="6" t="str">
        <f t="shared" si="207"/>
        <v>technology</v>
      </c>
      <c r="R2646" s="6" t="str">
        <f t="shared" si="208"/>
        <v>space exploration</v>
      </c>
      <c r="S2646" s="14">
        <f t="shared" si="205"/>
        <v>42804.792071759264</v>
      </c>
      <c r="T2646" s="14">
        <f t="shared" si="209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Q2647" s="6" t="str">
        <f t="shared" si="207"/>
        <v>technology</v>
      </c>
      <c r="R2647" s="6" t="str">
        <f t="shared" si="208"/>
        <v>space exploration</v>
      </c>
      <c r="S2647" s="14">
        <f t="shared" si="205"/>
        <v>41951.884293981479</v>
      </c>
      <c r="T2647" s="14">
        <f t="shared" si="209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Q2648" s="6" t="str">
        <f t="shared" si="207"/>
        <v>technology</v>
      </c>
      <c r="R2648" s="6" t="str">
        <f t="shared" si="208"/>
        <v>space exploration</v>
      </c>
      <c r="S2648" s="14">
        <f t="shared" si="205"/>
        <v>42256.313298611116</v>
      </c>
      <c r="T2648" s="14">
        <f t="shared" si="209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Q2649" s="6" t="str">
        <f t="shared" si="207"/>
        <v>technology</v>
      </c>
      <c r="R2649" s="6" t="str">
        <f t="shared" si="208"/>
        <v>space exploration</v>
      </c>
      <c r="S2649" s="14">
        <f t="shared" si="205"/>
        <v>42230.261793981481</v>
      </c>
      <c r="T2649" s="14">
        <f t="shared" si="209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Q2650" s="6" t="str">
        <f t="shared" si="207"/>
        <v>technology</v>
      </c>
      <c r="R2650" s="6" t="str">
        <f t="shared" si="208"/>
        <v>space exploration</v>
      </c>
      <c r="S2650" s="14">
        <f t="shared" si="205"/>
        <v>42438.714814814812</v>
      </c>
      <c r="T2650" s="14">
        <f t="shared" si="209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Q2651" s="6" t="str">
        <f t="shared" si="207"/>
        <v>technology</v>
      </c>
      <c r="R2651" s="6" t="str">
        <f t="shared" si="208"/>
        <v>space exploration</v>
      </c>
      <c r="S2651" s="14">
        <f t="shared" si="205"/>
        <v>42401.99700231482</v>
      </c>
      <c r="T2651" s="14">
        <f t="shared" si="209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Q2652" s="6" t="str">
        <f t="shared" si="207"/>
        <v>technology</v>
      </c>
      <c r="R2652" s="6" t="str">
        <f t="shared" si="208"/>
        <v>space exploration</v>
      </c>
      <c r="S2652" s="14">
        <f t="shared" si="205"/>
        <v>42725.624340277776</v>
      </c>
      <c r="T2652" s="14">
        <f t="shared" si="209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Q2653" s="6" t="str">
        <f t="shared" si="207"/>
        <v>technology</v>
      </c>
      <c r="R2653" s="6" t="str">
        <f t="shared" si="208"/>
        <v>space exploration</v>
      </c>
      <c r="S2653" s="14">
        <f t="shared" si="205"/>
        <v>42355.805659722217</v>
      </c>
      <c r="T2653" s="14">
        <f t="shared" si="209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Q2654" s="6" t="str">
        <f t="shared" si="207"/>
        <v>technology</v>
      </c>
      <c r="R2654" s="6" t="str">
        <f t="shared" si="208"/>
        <v>space exploration</v>
      </c>
      <c r="S2654" s="14">
        <f t="shared" si="205"/>
        <v>41983.158854166672</v>
      </c>
      <c r="T2654" s="14">
        <f t="shared" si="209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Q2655" s="6" t="str">
        <f t="shared" si="207"/>
        <v>technology</v>
      </c>
      <c r="R2655" s="6" t="str">
        <f t="shared" si="208"/>
        <v>space exploration</v>
      </c>
      <c r="S2655" s="14">
        <f t="shared" si="205"/>
        <v>41803.166666666664</v>
      </c>
      <c r="T2655" s="14">
        <f t="shared" si="209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Q2656" s="6" t="str">
        <f t="shared" si="207"/>
        <v>technology</v>
      </c>
      <c r="R2656" s="6" t="str">
        <f t="shared" si="208"/>
        <v>space exploration</v>
      </c>
      <c r="S2656" s="14">
        <f t="shared" si="205"/>
        <v>42115.559328703705</v>
      </c>
      <c r="T2656" s="14">
        <f t="shared" si="209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Q2657" s="6" t="str">
        <f t="shared" si="207"/>
        <v>technology</v>
      </c>
      <c r="R2657" s="6" t="str">
        <f t="shared" si="208"/>
        <v>space exploration</v>
      </c>
      <c r="S2657" s="14">
        <f t="shared" si="205"/>
        <v>42409.833333333328</v>
      </c>
      <c r="T2657" s="14">
        <f t="shared" si="209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Q2658" s="6" t="str">
        <f t="shared" si="207"/>
        <v>technology</v>
      </c>
      <c r="R2658" s="6" t="str">
        <f t="shared" si="208"/>
        <v>space exploration</v>
      </c>
      <c r="S2658" s="14">
        <f t="shared" si="205"/>
        <v>42806.791666666672</v>
      </c>
      <c r="T2658" s="14">
        <f t="shared" si="209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Q2659" s="6" t="str">
        <f t="shared" si="207"/>
        <v>technology</v>
      </c>
      <c r="R2659" s="6" t="str">
        <f t="shared" si="208"/>
        <v>space exploration</v>
      </c>
      <c r="S2659" s="14">
        <f t="shared" ref="S2659:S2722" si="210">(((I2659/60)/60)/24)+DATE(1970,1,1)</f>
        <v>42585.0625</v>
      </c>
      <c r="T2659" s="14">
        <f t="shared" si="209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Q2660" s="6" t="str">
        <f t="shared" si="207"/>
        <v>technology</v>
      </c>
      <c r="R2660" s="6" t="str">
        <f t="shared" si="208"/>
        <v>space exploration</v>
      </c>
      <c r="S2660" s="14">
        <f t="shared" si="210"/>
        <v>42581.884189814817</v>
      </c>
      <c r="T2660" s="14">
        <f t="shared" si="209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Q2661" s="6" t="str">
        <f t="shared" si="207"/>
        <v>technology</v>
      </c>
      <c r="R2661" s="6" t="str">
        <f t="shared" si="208"/>
        <v>space exploration</v>
      </c>
      <c r="S2661" s="14">
        <f t="shared" si="210"/>
        <v>42112.069560185191</v>
      </c>
      <c r="T2661" s="14">
        <f t="shared" si="209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Q2662" s="6" t="str">
        <f t="shared" si="207"/>
        <v>technology</v>
      </c>
      <c r="R2662" s="6" t="str">
        <f t="shared" si="208"/>
        <v>space exploration</v>
      </c>
      <c r="S2662" s="14">
        <f t="shared" si="210"/>
        <v>42332.754837962959</v>
      </c>
      <c r="T2662" s="14">
        <f t="shared" si="209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Q2663" s="6" t="str">
        <f t="shared" si="207"/>
        <v>technology</v>
      </c>
      <c r="R2663" s="6" t="str">
        <f t="shared" si="208"/>
        <v>makerspaces</v>
      </c>
      <c r="S2663" s="14">
        <f t="shared" si="210"/>
        <v>41572.958449074074</v>
      </c>
      <c r="T2663" s="14">
        <f t="shared" si="209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Q2664" s="6" t="str">
        <f t="shared" si="207"/>
        <v>technology</v>
      </c>
      <c r="R2664" s="6" t="str">
        <f t="shared" si="208"/>
        <v>makerspaces</v>
      </c>
      <c r="S2664" s="14">
        <f t="shared" si="210"/>
        <v>42237.746678240743</v>
      </c>
      <c r="T2664" s="14">
        <f t="shared" si="209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Q2665" s="6" t="str">
        <f t="shared" si="207"/>
        <v>technology</v>
      </c>
      <c r="R2665" s="6" t="str">
        <f t="shared" si="208"/>
        <v>makerspaces</v>
      </c>
      <c r="S2665" s="14">
        <f t="shared" si="210"/>
        <v>42251.625</v>
      </c>
      <c r="T2665" s="14">
        <f t="shared" si="209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Q2666" s="6" t="str">
        <f t="shared" si="207"/>
        <v>technology</v>
      </c>
      <c r="R2666" s="6" t="str">
        <f t="shared" si="208"/>
        <v>makerspaces</v>
      </c>
      <c r="S2666" s="14">
        <f t="shared" si="210"/>
        <v>42347.290972222225</v>
      </c>
      <c r="T2666" s="14">
        <f t="shared" si="209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Q2667" s="6" t="str">
        <f t="shared" si="207"/>
        <v>technology</v>
      </c>
      <c r="R2667" s="6" t="str">
        <f t="shared" si="208"/>
        <v>makerspaces</v>
      </c>
      <c r="S2667" s="14">
        <f t="shared" si="210"/>
        <v>42128.895532407405</v>
      </c>
      <c r="T2667" s="14">
        <f t="shared" si="209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Q2668" s="6" t="str">
        <f t="shared" si="207"/>
        <v>technology</v>
      </c>
      <c r="R2668" s="6" t="str">
        <f t="shared" si="208"/>
        <v>makerspaces</v>
      </c>
      <c r="S2668" s="14">
        <f t="shared" si="210"/>
        <v>42272.875</v>
      </c>
      <c r="T2668" s="14">
        <f t="shared" si="209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Q2669" s="6" t="str">
        <f t="shared" si="207"/>
        <v>technology</v>
      </c>
      <c r="R2669" s="6" t="str">
        <f t="shared" si="208"/>
        <v>makerspaces</v>
      </c>
      <c r="S2669" s="14">
        <f t="shared" si="210"/>
        <v>42410.926111111112</v>
      </c>
      <c r="T2669" s="14">
        <f t="shared" si="209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Q2670" s="6" t="str">
        <f t="shared" si="207"/>
        <v>technology</v>
      </c>
      <c r="R2670" s="6" t="str">
        <f t="shared" si="208"/>
        <v>makerspaces</v>
      </c>
      <c r="S2670" s="14">
        <f t="shared" si="210"/>
        <v>42317.60555555555</v>
      </c>
      <c r="T2670" s="14">
        <f t="shared" si="209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Q2671" s="6" t="str">
        <f t="shared" si="207"/>
        <v>technology</v>
      </c>
      <c r="R2671" s="6" t="str">
        <f t="shared" si="208"/>
        <v>makerspaces</v>
      </c>
      <c r="S2671" s="14">
        <f t="shared" si="210"/>
        <v>42379.035833333335</v>
      </c>
      <c r="T2671" s="14">
        <f t="shared" si="209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Q2672" s="6" t="str">
        <f t="shared" si="207"/>
        <v>technology</v>
      </c>
      <c r="R2672" s="6" t="str">
        <f t="shared" si="208"/>
        <v>makerspaces</v>
      </c>
      <c r="S2672" s="14">
        <f t="shared" si="210"/>
        <v>41849.020601851851</v>
      </c>
      <c r="T2672" s="14">
        <f t="shared" si="209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Q2673" s="6" t="str">
        <f t="shared" si="207"/>
        <v>technology</v>
      </c>
      <c r="R2673" s="6" t="str">
        <f t="shared" si="208"/>
        <v>makerspaces</v>
      </c>
      <c r="S2673" s="14">
        <f t="shared" si="210"/>
        <v>41992.818055555559</v>
      </c>
      <c r="T2673" s="14">
        <f t="shared" si="209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Q2674" s="6" t="str">
        <f t="shared" si="207"/>
        <v>technology</v>
      </c>
      <c r="R2674" s="6" t="str">
        <f t="shared" si="208"/>
        <v>makerspaces</v>
      </c>
      <c r="S2674" s="14">
        <f t="shared" si="210"/>
        <v>42366.25</v>
      </c>
      <c r="T2674" s="14">
        <f t="shared" si="209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Q2675" s="6" t="str">
        <f t="shared" si="207"/>
        <v>technology</v>
      </c>
      <c r="R2675" s="6" t="str">
        <f t="shared" si="208"/>
        <v>makerspaces</v>
      </c>
      <c r="S2675" s="14">
        <f t="shared" si="210"/>
        <v>41941.947916666664</v>
      </c>
      <c r="T2675" s="14">
        <f t="shared" si="209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Q2676" s="6" t="str">
        <f t="shared" si="207"/>
        <v>technology</v>
      </c>
      <c r="R2676" s="6" t="str">
        <f t="shared" si="208"/>
        <v>makerspaces</v>
      </c>
      <c r="S2676" s="14">
        <f t="shared" si="210"/>
        <v>42556.207638888889</v>
      </c>
      <c r="T2676" s="14">
        <f t="shared" si="209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Q2677" s="6" t="str">
        <f t="shared" si="207"/>
        <v>technology</v>
      </c>
      <c r="R2677" s="6" t="str">
        <f t="shared" si="208"/>
        <v>makerspaces</v>
      </c>
      <c r="S2677" s="14">
        <f t="shared" si="210"/>
        <v>41953.899178240739</v>
      </c>
      <c r="T2677" s="14">
        <f t="shared" si="209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Q2678" s="6" t="str">
        <f t="shared" si="207"/>
        <v>technology</v>
      </c>
      <c r="R2678" s="6" t="str">
        <f t="shared" si="208"/>
        <v>makerspaces</v>
      </c>
      <c r="S2678" s="14">
        <f t="shared" si="210"/>
        <v>42512.624699074076</v>
      </c>
      <c r="T2678" s="14">
        <f t="shared" si="209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Q2679" s="6" t="str">
        <f t="shared" si="207"/>
        <v>technology</v>
      </c>
      <c r="R2679" s="6" t="str">
        <f t="shared" si="208"/>
        <v>makerspaces</v>
      </c>
      <c r="S2679" s="14">
        <f t="shared" si="210"/>
        <v>41823.029432870368</v>
      </c>
      <c r="T2679" s="14">
        <f t="shared" si="209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Q2680" s="6" t="str">
        <f t="shared" si="207"/>
        <v>technology</v>
      </c>
      <c r="R2680" s="6" t="str">
        <f t="shared" si="208"/>
        <v>makerspaces</v>
      </c>
      <c r="S2680" s="14">
        <f t="shared" si="210"/>
        <v>42271.798206018517</v>
      </c>
      <c r="T2680" s="14">
        <f t="shared" si="209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Q2681" s="6" t="str">
        <f t="shared" si="207"/>
        <v>technology</v>
      </c>
      <c r="R2681" s="6" t="str">
        <f t="shared" si="208"/>
        <v>makerspaces</v>
      </c>
      <c r="S2681" s="14">
        <f t="shared" si="210"/>
        <v>42063.001087962963</v>
      </c>
      <c r="T2681" s="14">
        <f t="shared" si="209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Q2682" s="6" t="str">
        <f t="shared" si="207"/>
        <v>technology</v>
      </c>
      <c r="R2682" s="6" t="str">
        <f t="shared" si="208"/>
        <v>makerspaces</v>
      </c>
      <c r="S2682" s="14">
        <f t="shared" si="210"/>
        <v>42466.170034722221</v>
      </c>
      <c r="T2682" s="14">
        <f t="shared" si="209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Q2683" s="6" t="str">
        <f t="shared" si="207"/>
        <v>food</v>
      </c>
      <c r="R2683" s="6" t="str">
        <f t="shared" si="208"/>
        <v>food trucks</v>
      </c>
      <c r="S2683" s="14">
        <f t="shared" si="210"/>
        <v>41830.895254629628</v>
      </c>
      <c r="T2683" s="14">
        <f t="shared" si="209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Q2684" s="6" t="str">
        <f t="shared" si="207"/>
        <v>food</v>
      </c>
      <c r="R2684" s="6" t="str">
        <f t="shared" si="208"/>
        <v>food trucks</v>
      </c>
      <c r="S2684" s="14">
        <f t="shared" si="210"/>
        <v>41965.249305555553</v>
      </c>
      <c r="T2684" s="14">
        <f t="shared" si="209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Q2685" s="6" t="str">
        <f t="shared" si="207"/>
        <v>food</v>
      </c>
      <c r="R2685" s="6" t="str">
        <f t="shared" si="208"/>
        <v>food trucks</v>
      </c>
      <c r="S2685" s="14">
        <f t="shared" si="210"/>
        <v>42064.75509259259</v>
      </c>
      <c r="T2685" s="14">
        <f t="shared" si="209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Q2686" s="6" t="str">
        <f t="shared" si="207"/>
        <v>food</v>
      </c>
      <c r="R2686" s="6" t="str">
        <f t="shared" si="208"/>
        <v>food trucks</v>
      </c>
      <c r="S2686" s="14">
        <f t="shared" si="210"/>
        <v>41860.914641203701</v>
      </c>
      <c r="T2686" s="14">
        <f t="shared" si="209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Q2687" s="6" t="str">
        <f t="shared" si="207"/>
        <v>food</v>
      </c>
      <c r="R2687" s="6" t="str">
        <f t="shared" si="208"/>
        <v>food trucks</v>
      </c>
      <c r="S2687" s="14">
        <f t="shared" si="210"/>
        <v>42121.654282407413</v>
      </c>
      <c r="T2687" s="14">
        <f t="shared" si="209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Q2688" s="6" t="str">
        <f t="shared" si="207"/>
        <v>food</v>
      </c>
      <c r="R2688" s="6" t="str">
        <f t="shared" si="208"/>
        <v>food trucks</v>
      </c>
      <c r="S2688" s="14">
        <f t="shared" si="210"/>
        <v>41912.974803240737</v>
      </c>
      <c r="T2688" s="14">
        <f t="shared" si="209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Q2689" s="6" t="str">
        <f t="shared" si="207"/>
        <v>food</v>
      </c>
      <c r="R2689" s="6" t="str">
        <f t="shared" si="208"/>
        <v>food trucks</v>
      </c>
      <c r="S2689" s="14">
        <f t="shared" si="210"/>
        <v>42184.64025462963</v>
      </c>
      <c r="T2689" s="14">
        <f t="shared" si="209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Q2690" s="6" t="str">
        <f t="shared" si="207"/>
        <v>food</v>
      </c>
      <c r="R2690" s="6" t="str">
        <f t="shared" si="208"/>
        <v>food trucks</v>
      </c>
      <c r="S2690" s="14">
        <f t="shared" si="210"/>
        <v>42059.125</v>
      </c>
      <c r="T2690" s="14">
        <f t="shared" si="209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(E2691/D2691)*100</f>
        <v>2.8571428571428571E-3</v>
      </c>
      <c r="Q2691" s="6" t="str">
        <f t="shared" ref="Q2691:Q2754" si="212">LEFT(N2691,FIND("/",N2691)-1)</f>
        <v>food</v>
      </c>
      <c r="R2691" s="6" t="str">
        <f t="shared" ref="R2691:R2754" si="213">RIGHT(N2691,LEN(N2691)-FIND("/",N2691))</f>
        <v>food trucks</v>
      </c>
      <c r="S2691" s="14">
        <f t="shared" si="210"/>
        <v>42581.961689814809</v>
      </c>
      <c r="T2691" s="14">
        <f t="shared" ref="T2691:T2754" si="214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Q2692" s="6" t="str">
        <f t="shared" si="212"/>
        <v>food</v>
      </c>
      <c r="R2692" s="6" t="str">
        <f t="shared" si="213"/>
        <v>food trucks</v>
      </c>
      <c r="S2692" s="14">
        <f t="shared" si="210"/>
        <v>42158.105046296296</v>
      </c>
      <c r="T2692" s="14">
        <f t="shared" si="214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Q2693" s="6" t="str">
        <f t="shared" si="212"/>
        <v>food</v>
      </c>
      <c r="R2693" s="6" t="str">
        <f t="shared" si="213"/>
        <v>food trucks</v>
      </c>
      <c r="S2693" s="14">
        <f t="shared" si="210"/>
        <v>42134.724039351851</v>
      </c>
      <c r="T2693" s="14">
        <f t="shared" si="214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Q2694" s="6" t="str">
        <f t="shared" si="212"/>
        <v>food</v>
      </c>
      <c r="R2694" s="6" t="str">
        <f t="shared" si="213"/>
        <v>food trucks</v>
      </c>
      <c r="S2694" s="14">
        <f t="shared" si="210"/>
        <v>42088.292361111111</v>
      </c>
      <c r="T2694" s="14">
        <f t="shared" si="214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Q2695" s="6" t="str">
        <f t="shared" si="212"/>
        <v>food</v>
      </c>
      <c r="R2695" s="6" t="str">
        <f t="shared" si="213"/>
        <v>food trucks</v>
      </c>
      <c r="S2695" s="14">
        <f t="shared" si="210"/>
        <v>41864.138495370367</v>
      </c>
      <c r="T2695" s="14">
        <f t="shared" si="214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Q2696" s="6" t="str">
        <f t="shared" si="212"/>
        <v>food</v>
      </c>
      <c r="R2696" s="6" t="str">
        <f t="shared" si="213"/>
        <v>food trucks</v>
      </c>
      <c r="S2696" s="14">
        <f t="shared" si="210"/>
        <v>41908.140497685185</v>
      </c>
      <c r="T2696" s="14">
        <f t="shared" si="214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Q2697" s="6" t="str">
        <f t="shared" si="212"/>
        <v>food</v>
      </c>
      <c r="R2697" s="6" t="str">
        <f t="shared" si="213"/>
        <v>food trucks</v>
      </c>
      <c r="S2697" s="14">
        <f t="shared" si="210"/>
        <v>42108.14025462963</v>
      </c>
      <c r="T2697" s="14">
        <f t="shared" si="214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Q2698" s="6" t="str">
        <f t="shared" si="212"/>
        <v>food</v>
      </c>
      <c r="R2698" s="6" t="str">
        <f t="shared" si="213"/>
        <v>food trucks</v>
      </c>
      <c r="S2698" s="14">
        <f t="shared" si="210"/>
        <v>41998.844444444447</v>
      </c>
      <c r="T2698" s="14">
        <f t="shared" si="214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Q2699" s="6" t="str">
        <f t="shared" si="212"/>
        <v>food</v>
      </c>
      <c r="R2699" s="6" t="str">
        <f t="shared" si="213"/>
        <v>food trucks</v>
      </c>
      <c r="S2699" s="14">
        <f t="shared" si="210"/>
        <v>42218.916666666672</v>
      </c>
      <c r="T2699" s="14">
        <f t="shared" si="214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Q2700" s="6" t="str">
        <f t="shared" si="212"/>
        <v>food</v>
      </c>
      <c r="R2700" s="6" t="str">
        <f t="shared" si="213"/>
        <v>food trucks</v>
      </c>
      <c r="S2700" s="14">
        <f t="shared" si="210"/>
        <v>41817.898240740738</v>
      </c>
      <c r="T2700" s="14">
        <f t="shared" si="214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Q2701" s="6" t="str">
        <f t="shared" si="212"/>
        <v>food</v>
      </c>
      <c r="R2701" s="6" t="str">
        <f t="shared" si="213"/>
        <v>food trucks</v>
      </c>
      <c r="S2701" s="14">
        <f t="shared" si="210"/>
        <v>41859.896562499998</v>
      </c>
      <c r="T2701" s="14">
        <f t="shared" si="214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Q2702" s="6" t="str">
        <f t="shared" si="212"/>
        <v>food</v>
      </c>
      <c r="R2702" s="6" t="str">
        <f t="shared" si="213"/>
        <v>food trucks</v>
      </c>
      <c r="S2702" s="14">
        <f t="shared" si="210"/>
        <v>41900.87467592593</v>
      </c>
      <c r="T2702" s="14">
        <f t="shared" si="214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Q2703" s="6" t="str">
        <f t="shared" si="212"/>
        <v>theater</v>
      </c>
      <c r="R2703" s="6" t="str">
        <f t="shared" si="213"/>
        <v>spaces</v>
      </c>
      <c r="S2703" s="14">
        <f t="shared" si="210"/>
        <v>42832.733032407406</v>
      </c>
      <c r="T2703" s="14">
        <f t="shared" si="214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Q2704" s="6" t="str">
        <f t="shared" si="212"/>
        <v>theater</v>
      </c>
      <c r="R2704" s="6" t="str">
        <f t="shared" si="213"/>
        <v>spaces</v>
      </c>
      <c r="S2704" s="14">
        <f t="shared" si="210"/>
        <v>42830.760150462964</v>
      </c>
      <c r="T2704" s="14">
        <f t="shared" si="214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Q2705" s="6" t="str">
        <f t="shared" si="212"/>
        <v>theater</v>
      </c>
      <c r="R2705" s="6" t="str">
        <f t="shared" si="213"/>
        <v>spaces</v>
      </c>
      <c r="S2705" s="14">
        <f t="shared" si="210"/>
        <v>42816.648495370369</v>
      </c>
      <c r="T2705" s="14">
        <f t="shared" si="214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Q2706" s="6" t="str">
        <f t="shared" si="212"/>
        <v>theater</v>
      </c>
      <c r="R2706" s="6" t="str">
        <f t="shared" si="213"/>
        <v>spaces</v>
      </c>
      <c r="S2706" s="14">
        <f t="shared" si="210"/>
        <v>42830.820763888885</v>
      </c>
      <c r="T2706" s="14">
        <f t="shared" si="214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Q2707" s="6" t="str">
        <f t="shared" si="212"/>
        <v>theater</v>
      </c>
      <c r="R2707" s="6" t="str">
        <f t="shared" si="213"/>
        <v>spaces</v>
      </c>
      <c r="S2707" s="14">
        <f t="shared" si="210"/>
        <v>42818.874513888892</v>
      </c>
      <c r="T2707" s="14">
        <f t="shared" si="214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Q2708" s="6" t="str">
        <f t="shared" si="212"/>
        <v>theater</v>
      </c>
      <c r="R2708" s="6" t="str">
        <f t="shared" si="213"/>
        <v>spaces</v>
      </c>
      <c r="S2708" s="14">
        <f t="shared" si="210"/>
        <v>41928.290972222225</v>
      </c>
      <c r="T2708" s="14">
        <f t="shared" si="214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Q2709" s="6" t="str">
        <f t="shared" si="212"/>
        <v>theater</v>
      </c>
      <c r="R2709" s="6" t="str">
        <f t="shared" si="213"/>
        <v>spaces</v>
      </c>
      <c r="S2709" s="14">
        <f t="shared" si="210"/>
        <v>41421.290972222225</v>
      </c>
      <c r="T2709" s="14">
        <f t="shared" si="214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Q2710" s="6" t="str">
        <f t="shared" si="212"/>
        <v>theater</v>
      </c>
      <c r="R2710" s="6" t="str">
        <f t="shared" si="213"/>
        <v>spaces</v>
      </c>
      <c r="S2710" s="14">
        <f t="shared" si="210"/>
        <v>42572.698217592595</v>
      </c>
      <c r="T2710" s="14">
        <f t="shared" si="214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Q2711" s="6" t="str">
        <f t="shared" si="212"/>
        <v>theater</v>
      </c>
      <c r="R2711" s="6" t="str">
        <f t="shared" si="213"/>
        <v>spaces</v>
      </c>
      <c r="S2711" s="14">
        <f t="shared" si="210"/>
        <v>42647.165972222225</v>
      </c>
      <c r="T2711" s="14">
        <f t="shared" si="214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Q2712" s="6" t="str">
        <f t="shared" si="212"/>
        <v>theater</v>
      </c>
      <c r="R2712" s="6" t="str">
        <f t="shared" si="213"/>
        <v>spaces</v>
      </c>
      <c r="S2712" s="14">
        <f t="shared" si="210"/>
        <v>41860.083333333336</v>
      </c>
      <c r="T2712" s="14">
        <f t="shared" si="214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Q2713" s="6" t="str">
        <f t="shared" si="212"/>
        <v>theater</v>
      </c>
      <c r="R2713" s="6" t="str">
        <f t="shared" si="213"/>
        <v>spaces</v>
      </c>
      <c r="S2713" s="14">
        <f t="shared" si="210"/>
        <v>41810.917361111111</v>
      </c>
      <c r="T2713" s="14">
        <f t="shared" si="214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Q2714" s="6" t="str">
        <f t="shared" si="212"/>
        <v>theater</v>
      </c>
      <c r="R2714" s="6" t="str">
        <f t="shared" si="213"/>
        <v>spaces</v>
      </c>
      <c r="S2714" s="14">
        <f t="shared" si="210"/>
        <v>41468.75</v>
      </c>
      <c r="T2714" s="14">
        <f t="shared" si="214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Q2715" s="6" t="str">
        <f t="shared" si="212"/>
        <v>theater</v>
      </c>
      <c r="R2715" s="6" t="str">
        <f t="shared" si="213"/>
        <v>spaces</v>
      </c>
      <c r="S2715" s="14">
        <f t="shared" si="210"/>
        <v>42362.653749999998</v>
      </c>
      <c r="T2715" s="14">
        <f t="shared" si="214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Q2716" s="6" t="str">
        <f t="shared" si="212"/>
        <v>theater</v>
      </c>
      <c r="R2716" s="6" t="str">
        <f t="shared" si="213"/>
        <v>spaces</v>
      </c>
      <c r="S2716" s="14">
        <f t="shared" si="210"/>
        <v>42657.958333333328</v>
      </c>
      <c r="T2716" s="14">
        <f t="shared" si="214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Q2717" s="6" t="str">
        <f t="shared" si="212"/>
        <v>theater</v>
      </c>
      <c r="R2717" s="6" t="str">
        <f t="shared" si="213"/>
        <v>spaces</v>
      </c>
      <c r="S2717" s="14">
        <f t="shared" si="210"/>
        <v>42421.398472222223</v>
      </c>
      <c r="T2717" s="14">
        <f t="shared" si="214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Q2718" s="6" t="str">
        <f t="shared" si="212"/>
        <v>theater</v>
      </c>
      <c r="R2718" s="6" t="str">
        <f t="shared" si="213"/>
        <v>spaces</v>
      </c>
      <c r="S2718" s="14">
        <f t="shared" si="210"/>
        <v>42285.333252314813</v>
      </c>
      <c r="T2718" s="14">
        <f t="shared" si="214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Q2719" s="6" t="str">
        <f t="shared" si="212"/>
        <v>theater</v>
      </c>
      <c r="R2719" s="6" t="str">
        <f t="shared" si="213"/>
        <v>spaces</v>
      </c>
      <c r="S2719" s="14">
        <f t="shared" si="210"/>
        <v>41979.956585648149</v>
      </c>
      <c r="T2719" s="14">
        <f t="shared" si="214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Q2720" s="6" t="str">
        <f t="shared" si="212"/>
        <v>theater</v>
      </c>
      <c r="R2720" s="6" t="str">
        <f t="shared" si="213"/>
        <v>spaces</v>
      </c>
      <c r="S2720" s="14">
        <f t="shared" si="210"/>
        <v>42493.958333333328</v>
      </c>
      <c r="T2720" s="14">
        <f t="shared" si="214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Q2721" s="6" t="str">
        <f t="shared" si="212"/>
        <v>theater</v>
      </c>
      <c r="R2721" s="6" t="str">
        <f t="shared" si="213"/>
        <v>spaces</v>
      </c>
      <c r="S2721" s="14">
        <f t="shared" si="210"/>
        <v>42477.989513888882</v>
      </c>
      <c r="T2721" s="14">
        <f t="shared" si="214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Q2722" s="6" t="str">
        <f t="shared" si="212"/>
        <v>theater</v>
      </c>
      <c r="R2722" s="6" t="str">
        <f t="shared" si="213"/>
        <v>spaces</v>
      </c>
      <c r="S2722" s="14">
        <f t="shared" si="210"/>
        <v>42685.507557870369</v>
      </c>
      <c r="T2722" s="14">
        <f t="shared" si="214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Q2723" s="6" t="str">
        <f t="shared" si="212"/>
        <v>technology</v>
      </c>
      <c r="R2723" s="6" t="str">
        <f t="shared" si="213"/>
        <v>hardware</v>
      </c>
      <c r="S2723" s="14">
        <f t="shared" ref="S2723:S2786" si="215">(((I2723/60)/60)/24)+DATE(1970,1,1)</f>
        <v>41523.791666666664</v>
      </c>
      <c r="T2723" s="14">
        <f t="shared" si="214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Q2724" s="6" t="str">
        <f t="shared" si="212"/>
        <v>technology</v>
      </c>
      <c r="R2724" s="6" t="str">
        <f t="shared" si="213"/>
        <v>hardware</v>
      </c>
      <c r="S2724" s="14">
        <f t="shared" si="215"/>
        <v>42764.857094907406</v>
      </c>
      <c r="T2724" s="14">
        <f t="shared" si="214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Q2725" s="6" t="str">
        <f t="shared" si="212"/>
        <v>technology</v>
      </c>
      <c r="R2725" s="6" t="str">
        <f t="shared" si="213"/>
        <v>hardware</v>
      </c>
      <c r="S2725" s="14">
        <f t="shared" si="215"/>
        <v>42004.880648148144</v>
      </c>
      <c r="T2725" s="14">
        <f t="shared" si="214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Q2726" s="6" t="str">
        <f t="shared" si="212"/>
        <v>technology</v>
      </c>
      <c r="R2726" s="6" t="str">
        <f t="shared" si="213"/>
        <v>hardware</v>
      </c>
      <c r="S2726" s="14">
        <f t="shared" si="215"/>
        <v>42231.32707175926</v>
      </c>
      <c r="T2726" s="14">
        <f t="shared" si="214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Q2727" s="6" t="str">
        <f t="shared" si="212"/>
        <v>technology</v>
      </c>
      <c r="R2727" s="6" t="str">
        <f t="shared" si="213"/>
        <v>hardware</v>
      </c>
      <c r="S2727" s="14">
        <f t="shared" si="215"/>
        <v>42795.744618055556</v>
      </c>
      <c r="T2727" s="14">
        <f t="shared" si="21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Q2728" s="6" t="str">
        <f t="shared" si="212"/>
        <v>technology</v>
      </c>
      <c r="R2728" s="6" t="str">
        <f t="shared" si="213"/>
        <v>hardware</v>
      </c>
      <c r="S2728" s="14">
        <f t="shared" si="215"/>
        <v>42482.579988425925</v>
      </c>
      <c r="T2728" s="14">
        <f t="shared" si="214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Q2729" s="6" t="str">
        <f t="shared" si="212"/>
        <v>technology</v>
      </c>
      <c r="R2729" s="6" t="str">
        <f t="shared" si="213"/>
        <v>hardware</v>
      </c>
      <c r="S2729" s="14">
        <f t="shared" si="215"/>
        <v>42223.676655092597</v>
      </c>
      <c r="T2729" s="14">
        <f t="shared" si="214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Q2730" s="6" t="str">
        <f t="shared" si="212"/>
        <v>technology</v>
      </c>
      <c r="R2730" s="6" t="str">
        <f t="shared" si="213"/>
        <v>hardware</v>
      </c>
      <c r="S2730" s="14">
        <f t="shared" si="215"/>
        <v>42368.59993055556</v>
      </c>
      <c r="T2730" s="14">
        <f t="shared" si="214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Q2731" s="6" t="str">
        <f t="shared" si="212"/>
        <v>technology</v>
      </c>
      <c r="R2731" s="6" t="str">
        <f t="shared" si="213"/>
        <v>hardware</v>
      </c>
      <c r="S2731" s="14">
        <f t="shared" si="215"/>
        <v>42125.240706018521</v>
      </c>
      <c r="T2731" s="14">
        <f t="shared" si="214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Q2732" s="6" t="str">
        <f t="shared" si="212"/>
        <v>technology</v>
      </c>
      <c r="R2732" s="6" t="str">
        <f t="shared" si="213"/>
        <v>hardware</v>
      </c>
      <c r="S2732" s="14">
        <f t="shared" si="215"/>
        <v>41386.541377314818</v>
      </c>
      <c r="T2732" s="14">
        <f t="shared" si="214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Q2733" s="6" t="str">
        <f t="shared" si="212"/>
        <v>technology</v>
      </c>
      <c r="R2733" s="6" t="str">
        <f t="shared" si="213"/>
        <v>hardware</v>
      </c>
      <c r="S2733" s="14">
        <f t="shared" si="215"/>
        <v>41930.166666666664</v>
      </c>
      <c r="T2733" s="14">
        <f t="shared" si="214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Q2734" s="6" t="str">
        <f t="shared" si="212"/>
        <v>technology</v>
      </c>
      <c r="R2734" s="6" t="str">
        <f t="shared" si="213"/>
        <v>hardware</v>
      </c>
      <c r="S2734" s="14">
        <f t="shared" si="215"/>
        <v>41422</v>
      </c>
      <c r="T2734" s="14">
        <f t="shared" si="214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Q2735" s="6" t="str">
        <f t="shared" si="212"/>
        <v>technology</v>
      </c>
      <c r="R2735" s="6" t="str">
        <f t="shared" si="213"/>
        <v>hardware</v>
      </c>
      <c r="S2735" s="14">
        <f t="shared" si="215"/>
        <v>42104.231180555551</v>
      </c>
      <c r="T2735" s="14">
        <f t="shared" si="214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Q2736" s="6" t="str">
        <f t="shared" si="212"/>
        <v>technology</v>
      </c>
      <c r="R2736" s="6" t="str">
        <f t="shared" si="213"/>
        <v>hardware</v>
      </c>
      <c r="S2736" s="14">
        <f t="shared" si="215"/>
        <v>42656.915972222225</v>
      </c>
      <c r="T2736" s="14">
        <f t="shared" si="214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Q2737" s="6" t="str">
        <f t="shared" si="212"/>
        <v>technology</v>
      </c>
      <c r="R2737" s="6" t="str">
        <f t="shared" si="213"/>
        <v>hardware</v>
      </c>
      <c r="S2737" s="14">
        <f t="shared" si="215"/>
        <v>41346.833333333336</v>
      </c>
      <c r="T2737" s="14">
        <f t="shared" si="214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Q2738" s="6" t="str">
        <f t="shared" si="212"/>
        <v>technology</v>
      </c>
      <c r="R2738" s="6" t="str">
        <f t="shared" si="213"/>
        <v>hardware</v>
      </c>
      <c r="S2738" s="14">
        <f t="shared" si="215"/>
        <v>41752.666354166664</v>
      </c>
      <c r="T2738" s="14">
        <f t="shared" si="214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Q2739" s="6" t="str">
        <f t="shared" si="212"/>
        <v>technology</v>
      </c>
      <c r="R2739" s="6" t="str">
        <f t="shared" si="213"/>
        <v>hardware</v>
      </c>
      <c r="S2739" s="14">
        <f t="shared" si="215"/>
        <v>41654.791666666664</v>
      </c>
      <c r="T2739" s="14">
        <f t="shared" si="214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Q2740" s="6" t="str">
        <f t="shared" si="212"/>
        <v>technology</v>
      </c>
      <c r="R2740" s="6" t="str">
        <f t="shared" si="213"/>
        <v>hardware</v>
      </c>
      <c r="S2740" s="14">
        <f t="shared" si="215"/>
        <v>42680.143564814818</v>
      </c>
      <c r="T2740" s="14">
        <f t="shared" si="214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Q2741" s="6" t="str">
        <f t="shared" si="212"/>
        <v>technology</v>
      </c>
      <c r="R2741" s="6" t="str">
        <f t="shared" si="213"/>
        <v>hardware</v>
      </c>
      <c r="S2741" s="14">
        <f t="shared" si="215"/>
        <v>41764.887928240743</v>
      </c>
      <c r="T2741" s="14">
        <f t="shared" si="214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Q2742" s="6" t="str">
        <f t="shared" si="212"/>
        <v>technology</v>
      </c>
      <c r="R2742" s="6" t="str">
        <f t="shared" si="213"/>
        <v>hardware</v>
      </c>
      <c r="S2742" s="14">
        <f t="shared" si="215"/>
        <v>42074.99018518519</v>
      </c>
      <c r="T2742" s="14">
        <f t="shared" si="214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Q2743" s="6" t="str">
        <f t="shared" si="212"/>
        <v>publishing</v>
      </c>
      <c r="R2743" s="6" t="str">
        <f t="shared" si="213"/>
        <v>children's books</v>
      </c>
      <c r="S2743" s="14">
        <f t="shared" si="215"/>
        <v>41932.088194444441</v>
      </c>
      <c r="T2743" s="14">
        <f t="shared" si="214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Q2744" s="6" t="str">
        <f t="shared" si="212"/>
        <v>publishing</v>
      </c>
      <c r="R2744" s="6" t="str">
        <f t="shared" si="213"/>
        <v>children's books</v>
      </c>
      <c r="S2744" s="14">
        <f t="shared" si="215"/>
        <v>41044.719756944447</v>
      </c>
      <c r="T2744" s="14">
        <f t="shared" si="214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Q2745" s="6" t="str">
        <f t="shared" si="212"/>
        <v>publishing</v>
      </c>
      <c r="R2745" s="6" t="str">
        <f t="shared" si="213"/>
        <v>children's books</v>
      </c>
      <c r="S2745" s="14">
        <f t="shared" si="215"/>
        <v>42662.328784722224</v>
      </c>
      <c r="T2745" s="14">
        <f t="shared" si="214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Q2746" s="6" t="str">
        <f t="shared" si="212"/>
        <v>publishing</v>
      </c>
      <c r="R2746" s="6" t="str">
        <f t="shared" si="213"/>
        <v>children's books</v>
      </c>
      <c r="S2746" s="14">
        <f t="shared" si="215"/>
        <v>40968.062476851854</v>
      </c>
      <c r="T2746" s="14">
        <f t="shared" si="214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Q2747" s="6" t="str">
        <f t="shared" si="212"/>
        <v>publishing</v>
      </c>
      <c r="R2747" s="6" t="str">
        <f t="shared" si="213"/>
        <v>children's books</v>
      </c>
      <c r="S2747" s="14">
        <f t="shared" si="215"/>
        <v>41104.988055555557</v>
      </c>
      <c r="T2747" s="14">
        <f t="shared" si="214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Q2748" s="6" t="str">
        <f t="shared" si="212"/>
        <v>publishing</v>
      </c>
      <c r="R2748" s="6" t="str">
        <f t="shared" si="213"/>
        <v>children's books</v>
      </c>
      <c r="S2748" s="14">
        <f t="shared" si="215"/>
        <v>41880.781377314815</v>
      </c>
      <c r="T2748" s="14">
        <f t="shared" si="214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Q2749" s="6" t="str">
        <f t="shared" si="212"/>
        <v>publishing</v>
      </c>
      <c r="R2749" s="6" t="str">
        <f t="shared" si="213"/>
        <v>children's books</v>
      </c>
      <c r="S2749" s="14">
        <f t="shared" si="215"/>
        <v>41076.131944444445</v>
      </c>
      <c r="T2749" s="14">
        <f t="shared" si="214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Q2750" s="6" t="str">
        <f t="shared" si="212"/>
        <v>publishing</v>
      </c>
      <c r="R2750" s="6" t="str">
        <f t="shared" si="213"/>
        <v>children's books</v>
      </c>
      <c r="S2750" s="14">
        <f t="shared" si="215"/>
        <v>42615.7106712963</v>
      </c>
      <c r="T2750" s="14">
        <f t="shared" si="214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Q2751" s="6" t="str">
        <f t="shared" si="212"/>
        <v>publishing</v>
      </c>
      <c r="R2751" s="6" t="str">
        <f t="shared" si="213"/>
        <v>children's books</v>
      </c>
      <c r="S2751" s="14">
        <f t="shared" si="215"/>
        <v>42098.757372685184</v>
      </c>
      <c r="T2751" s="14">
        <f t="shared" si="214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Q2752" s="6" t="str">
        <f t="shared" si="212"/>
        <v>publishing</v>
      </c>
      <c r="R2752" s="6" t="str">
        <f t="shared" si="213"/>
        <v>children's books</v>
      </c>
      <c r="S2752" s="14">
        <f t="shared" si="215"/>
        <v>41090.833333333336</v>
      </c>
      <c r="T2752" s="14">
        <f t="shared" si="214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Q2753" s="6" t="str">
        <f t="shared" si="212"/>
        <v>publishing</v>
      </c>
      <c r="R2753" s="6" t="str">
        <f t="shared" si="213"/>
        <v>children's books</v>
      </c>
      <c r="S2753" s="14">
        <f t="shared" si="215"/>
        <v>41807.887060185189</v>
      </c>
      <c r="T2753" s="14">
        <f t="shared" si="214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Q2754" s="6" t="str">
        <f t="shared" si="212"/>
        <v>publishing</v>
      </c>
      <c r="R2754" s="6" t="str">
        <f t="shared" si="213"/>
        <v>children's books</v>
      </c>
      <c r="S2754" s="14">
        <f t="shared" si="215"/>
        <v>40895.765092592592</v>
      </c>
      <c r="T2754" s="14">
        <f t="shared" si="214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(E2755/D2755)*100</f>
        <v>19</v>
      </c>
      <c r="Q2755" s="6" t="str">
        <f t="shared" ref="Q2755:Q2818" si="217">LEFT(N2755,FIND("/",N2755)-1)</f>
        <v>publishing</v>
      </c>
      <c r="R2755" s="6" t="str">
        <f t="shared" ref="R2755:R2818" si="218">RIGHT(N2755,LEN(N2755)-FIND("/",N2755))</f>
        <v>children's books</v>
      </c>
      <c r="S2755" s="14">
        <f t="shared" si="215"/>
        <v>41147.900729166664</v>
      </c>
      <c r="T2755" s="14">
        <f t="shared" ref="T2755:T2818" si="219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Q2756" s="6" t="str">
        <f t="shared" si="217"/>
        <v>publishing</v>
      </c>
      <c r="R2756" s="6" t="str">
        <f t="shared" si="218"/>
        <v>children's books</v>
      </c>
      <c r="S2756" s="14">
        <f t="shared" si="215"/>
        <v>41893.636006944449</v>
      </c>
      <c r="T2756" s="14">
        <f t="shared" si="219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Q2757" s="6" t="str">
        <f t="shared" si="217"/>
        <v>publishing</v>
      </c>
      <c r="R2757" s="6" t="str">
        <f t="shared" si="218"/>
        <v>children's books</v>
      </c>
      <c r="S2757" s="14">
        <f t="shared" si="215"/>
        <v>42102.790821759263</v>
      </c>
      <c r="T2757" s="14">
        <f t="shared" si="219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Q2758" s="6" t="str">
        <f t="shared" si="217"/>
        <v>publishing</v>
      </c>
      <c r="R2758" s="6" t="str">
        <f t="shared" si="218"/>
        <v>children's books</v>
      </c>
      <c r="S2758" s="14">
        <f t="shared" si="215"/>
        <v>41650.90047453704</v>
      </c>
      <c r="T2758" s="14">
        <f t="shared" si="219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Q2759" s="6" t="str">
        <f t="shared" si="217"/>
        <v>publishing</v>
      </c>
      <c r="R2759" s="6" t="str">
        <f t="shared" si="218"/>
        <v>children's books</v>
      </c>
      <c r="S2759" s="14">
        <f t="shared" si="215"/>
        <v>42588.65662037037</v>
      </c>
      <c r="T2759" s="14">
        <f t="shared" si="219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Q2760" s="6" t="str">
        <f t="shared" si="217"/>
        <v>publishing</v>
      </c>
      <c r="R2760" s="6" t="str">
        <f t="shared" si="218"/>
        <v>children's books</v>
      </c>
      <c r="S2760" s="14">
        <f t="shared" si="215"/>
        <v>42653.441932870366</v>
      </c>
      <c r="T2760" s="14">
        <f t="shared" si="219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Q2761" s="6" t="str">
        <f t="shared" si="217"/>
        <v>publishing</v>
      </c>
      <c r="R2761" s="6" t="str">
        <f t="shared" si="218"/>
        <v>children's books</v>
      </c>
      <c r="S2761" s="14">
        <f t="shared" si="215"/>
        <v>42567.36650462963</v>
      </c>
      <c r="T2761" s="14">
        <f t="shared" si="219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Q2762" s="6" t="str">
        <f t="shared" si="217"/>
        <v>publishing</v>
      </c>
      <c r="R2762" s="6" t="str">
        <f t="shared" si="218"/>
        <v>children's books</v>
      </c>
      <c r="S2762" s="14">
        <f t="shared" si="215"/>
        <v>41445.461319444446</v>
      </c>
      <c r="T2762" s="14">
        <f t="shared" si="219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Q2763" s="6" t="str">
        <f t="shared" si="217"/>
        <v>publishing</v>
      </c>
      <c r="R2763" s="6" t="str">
        <f t="shared" si="218"/>
        <v>children's books</v>
      </c>
      <c r="S2763" s="14">
        <f t="shared" si="215"/>
        <v>41277.063576388886</v>
      </c>
      <c r="T2763" s="14">
        <f t="shared" si="219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Q2764" s="6" t="str">
        <f t="shared" si="217"/>
        <v>publishing</v>
      </c>
      <c r="R2764" s="6" t="str">
        <f t="shared" si="218"/>
        <v>children's books</v>
      </c>
      <c r="S2764" s="14">
        <f t="shared" si="215"/>
        <v>40986.995312500003</v>
      </c>
      <c r="T2764" s="14">
        <f t="shared" si="219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Q2765" s="6" t="str">
        <f t="shared" si="217"/>
        <v>publishing</v>
      </c>
      <c r="R2765" s="6" t="str">
        <f t="shared" si="218"/>
        <v>children's books</v>
      </c>
      <c r="S2765" s="14">
        <f t="shared" si="215"/>
        <v>41418.579675925925</v>
      </c>
      <c r="T2765" s="14">
        <f t="shared" si="219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Q2766" s="6" t="str">
        <f t="shared" si="217"/>
        <v>publishing</v>
      </c>
      <c r="R2766" s="6" t="str">
        <f t="shared" si="218"/>
        <v>children's books</v>
      </c>
      <c r="S2766" s="14">
        <f t="shared" si="215"/>
        <v>41059.791666666664</v>
      </c>
      <c r="T2766" s="14">
        <f t="shared" si="219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Q2767" s="6" t="str">
        <f t="shared" si="217"/>
        <v>publishing</v>
      </c>
      <c r="R2767" s="6" t="str">
        <f t="shared" si="218"/>
        <v>children's books</v>
      </c>
      <c r="S2767" s="14">
        <f t="shared" si="215"/>
        <v>41210.579027777778</v>
      </c>
      <c r="T2767" s="14">
        <f t="shared" si="219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Q2768" s="6" t="str">
        <f t="shared" si="217"/>
        <v>publishing</v>
      </c>
      <c r="R2768" s="6" t="str">
        <f t="shared" si="218"/>
        <v>children's books</v>
      </c>
      <c r="S2768" s="14">
        <f t="shared" si="215"/>
        <v>40766.668032407404</v>
      </c>
      <c r="T2768" s="14">
        <f t="shared" si="219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Q2769" s="6" t="str">
        <f t="shared" si="217"/>
        <v>publishing</v>
      </c>
      <c r="R2769" s="6" t="str">
        <f t="shared" si="218"/>
        <v>children's books</v>
      </c>
      <c r="S2769" s="14">
        <f t="shared" si="215"/>
        <v>42232.958912037036</v>
      </c>
      <c r="T2769" s="14">
        <f t="shared" si="219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Q2770" s="6" t="str">
        <f t="shared" si="217"/>
        <v>publishing</v>
      </c>
      <c r="R2770" s="6" t="str">
        <f t="shared" si="218"/>
        <v>children's books</v>
      </c>
      <c r="S2770" s="14">
        <f t="shared" si="215"/>
        <v>40997.573182870372</v>
      </c>
      <c r="T2770" s="14">
        <f t="shared" si="219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Q2771" s="6" t="str">
        <f t="shared" si="217"/>
        <v>publishing</v>
      </c>
      <c r="R2771" s="6" t="str">
        <f t="shared" si="218"/>
        <v>children's books</v>
      </c>
      <c r="S2771" s="14">
        <f t="shared" si="215"/>
        <v>41795.826273148145</v>
      </c>
      <c r="T2771" s="14">
        <f t="shared" si="219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Q2772" s="6" t="str">
        <f t="shared" si="217"/>
        <v>publishing</v>
      </c>
      <c r="R2772" s="6" t="str">
        <f t="shared" si="218"/>
        <v>children's books</v>
      </c>
      <c r="S2772" s="14">
        <f t="shared" si="215"/>
        <v>41716.663541666669</v>
      </c>
      <c r="T2772" s="14">
        <f t="shared" si="219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Q2773" s="6" t="str">
        <f t="shared" si="217"/>
        <v>publishing</v>
      </c>
      <c r="R2773" s="6" t="str">
        <f t="shared" si="218"/>
        <v>children's books</v>
      </c>
      <c r="S2773" s="14">
        <f t="shared" si="215"/>
        <v>41306.708333333336</v>
      </c>
      <c r="T2773" s="14">
        <f t="shared" si="219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Q2774" s="6" t="str">
        <f t="shared" si="217"/>
        <v>publishing</v>
      </c>
      <c r="R2774" s="6" t="str">
        <f t="shared" si="218"/>
        <v>children's books</v>
      </c>
      <c r="S2774" s="14">
        <f t="shared" si="215"/>
        <v>41552.869143518517</v>
      </c>
      <c r="T2774" s="14">
        <f t="shared" si="219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Q2775" s="6" t="str">
        <f t="shared" si="217"/>
        <v>publishing</v>
      </c>
      <c r="R2775" s="6" t="str">
        <f t="shared" si="218"/>
        <v>children's books</v>
      </c>
      <c r="S2775" s="14">
        <f t="shared" si="215"/>
        <v>42484.86482638889</v>
      </c>
      <c r="T2775" s="14">
        <f t="shared" si="219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Q2776" s="6" t="str">
        <f t="shared" si="217"/>
        <v>publishing</v>
      </c>
      <c r="R2776" s="6" t="str">
        <f t="shared" si="218"/>
        <v>children's books</v>
      </c>
      <c r="S2776" s="14">
        <f t="shared" si="215"/>
        <v>41341.126481481479</v>
      </c>
      <c r="T2776" s="14">
        <f t="shared" si="219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Q2777" s="6" t="str">
        <f t="shared" si="217"/>
        <v>publishing</v>
      </c>
      <c r="R2777" s="6" t="str">
        <f t="shared" si="218"/>
        <v>children's books</v>
      </c>
      <c r="S2777" s="14">
        <f t="shared" si="215"/>
        <v>40893.013356481482</v>
      </c>
      <c r="T2777" s="14">
        <f t="shared" si="219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Q2778" s="6" t="str">
        <f t="shared" si="217"/>
        <v>publishing</v>
      </c>
      <c r="R2778" s="6" t="str">
        <f t="shared" si="218"/>
        <v>children's books</v>
      </c>
      <c r="S2778" s="14">
        <f t="shared" si="215"/>
        <v>42167.297175925924</v>
      </c>
      <c r="T2778" s="14">
        <f t="shared" si="219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Q2779" s="6" t="str">
        <f t="shared" si="217"/>
        <v>publishing</v>
      </c>
      <c r="R2779" s="6" t="str">
        <f t="shared" si="218"/>
        <v>children's books</v>
      </c>
      <c r="S2779" s="14">
        <f t="shared" si="215"/>
        <v>42202.669027777782</v>
      </c>
      <c r="T2779" s="14">
        <f t="shared" si="219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Q2780" s="6" t="str">
        <f t="shared" si="217"/>
        <v>publishing</v>
      </c>
      <c r="R2780" s="6" t="str">
        <f t="shared" si="218"/>
        <v>children's books</v>
      </c>
      <c r="S2780" s="14">
        <f t="shared" si="215"/>
        <v>41876.978078703702</v>
      </c>
      <c r="T2780" s="14">
        <f t="shared" si="219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Q2781" s="6" t="str">
        <f t="shared" si="217"/>
        <v>publishing</v>
      </c>
      <c r="R2781" s="6" t="str">
        <f t="shared" si="218"/>
        <v>children's books</v>
      </c>
      <c r="S2781" s="14">
        <f t="shared" si="215"/>
        <v>42330.627557870372</v>
      </c>
      <c r="T2781" s="14">
        <f t="shared" si="219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Q2782" s="6" t="str">
        <f t="shared" si="217"/>
        <v>publishing</v>
      </c>
      <c r="R2782" s="6" t="str">
        <f t="shared" si="218"/>
        <v>children's books</v>
      </c>
      <c r="S2782" s="14">
        <f t="shared" si="215"/>
        <v>42804.447777777779</v>
      </c>
      <c r="T2782" s="14">
        <f t="shared" si="219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Q2783" s="6" t="str">
        <f t="shared" si="217"/>
        <v>theater</v>
      </c>
      <c r="R2783" s="6" t="str">
        <f t="shared" si="218"/>
        <v>plays</v>
      </c>
      <c r="S2783" s="14">
        <f t="shared" si="215"/>
        <v>42047.291666666672</v>
      </c>
      <c r="T2783" s="14">
        <f t="shared" si="219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Q2784" s="6" t="str">
        <f t="shared" si="217"/>
        <v>theater</v>
      </c>
      <c r="R2784" s="6" t="str">
        <f t="shared" si="218"/>
        <v>plays</v>
      </c>
      <c r="S2784" s="14">
        <f t="shared" si="215"/>
        <v>42052.207638888889</v>
      </c>
      <c r="T2784" s="14">
        <f t="shared" si="219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Q2785" s="6" t="str">
        <f t="shared" si="217"/>
        <v>theater</v>
      </c>
      <c r="R2785" s="6" t="str">
        <f t="shared" si="218"/>
        <v>plays</v>
      </c>
      <c r="S2785" s="14">
        <f t="shared" si="215"/>
        <v>42117.535254629634</v>
      </c>
      <c r="T2785" s="14">
        <f t="shared" si="219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Q2786" s="6" t="str">
        <f t="shared" si="217"/>
        <v>theater</v>
      </c>
      <c r="R2786" s="6" t="str">
        <f t="shared" si="218"/>
        <v>plays</v>
      </c>
      <c r="S2786" s="14">
        <f t="shared" si="215"/>
        <v>41941.787534722222</v>
      </c>
      <c r="T2786" s="14">
        <f t="shared" si="219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Q2787" s="6" t="str">
        <f t="shared" si="217"/>
        <v>theater</v>
      </c>
      <c r="R2787" s="6" t="str">
        <f t="shared" si="218"/>
        <v>plays</v>
      </c>
      <c r="S2787" s="14">
        <f t="shared" ref="S2787:S2850" si="220">(((I2787/60)/60)/24)+DATE(1970,1,1)</f>
        <v>42587.875</v>
      </c>
      <c r="T2787" s="14">
        <f t="shared" si="219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Q2788" s="6" t="str">
        <f t="shared" si="217"/>
        <v>theater</v>
      </c>
      <c r="R2788" s="6" t="str">
        <f t="shared" si="218"/>
        <v>plays</v>
      </c>
      <c r="S2788" s="14">
        <f t="shared" si="220"/>
        <v>41829.569212962961</v>
      </c>
      <c r="T2788" s="14">
        <f t="shared" si="219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Q2789" s="6" t="str">
        <f t="shared" si="217"/>
        <v>theater</v>
      </c>
      <c r="R2789" s="6" t="str">
        <f t="shared" si="218"/>
        <v>plays</v>
      </c>
      <c r="S2789" s="14">
        <f t="shared" si="220"/>
        <v>41838.198518518519</v>
      </c>
      <c r="T2789" s="14">
        <f t="shared" si="219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Q2790" s="6" t="str">
        <f t="shared" si="217"/>
        <v>theater</v>
      </c>
      <c r="R2790" s="6" t="str">
        <f t="shared" si="218"/>
        <v>plays</v>
      </c>
      <c r="S2790" s="14">
        <f t="shared" si="220"/>
        <v>42580.701886574068</v>
      </c>
      <c r="T2790" s="14">
        <f t="shared" si="219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Q2791" s="6" t="str">
        <f t="shared" si="217"/>
        <v>theater</v>
      </c>
      <c r="R2791" s="6" t="str">
        <f t="shared" si="218"/>
        <v>plays</v>
      </c>
      <c r="S2791" s="14">
        <f t="shared" si="220"/>
        <v>42075.166666666672</v>
      </c>
      <c r="T2791" s="14">
        <f t="shared" si="219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Q2792" s="6" t="str">
        <f t="shared" si="217"/>
        <v>theater</v>
      </c>
      <c r="R2792" s="6" t="str">
        <f t="shared" si="218"/>
        <v>plays</v>
      </c>
      <c r="S2792" s="14">
        <f t="shared" si="220"/>
        <v>42046.938692129625</v>
      </c>
      <c r="T2792" s="14">
        <f t="shared" si="219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Q2793" s="6" t="str">
        <f t="shared" si="217"/>
        <v>theater</v>
      </c>
      <c r="R2793" s="6" t="str">
        <f t="shared" si="218"/>
        <v>plays</v>
      </c>
      <c r="S2793" s="14">
        <f t="shared" si="220"/>
        <v>42622.166666666672</v>
      </c>
      <c r="T2793" s="14">
        <f t="shared" si="219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Q2794" s="6" t="str">
        <f t="shared" si="217"/>
        <v>theater</v>
      </c>
      <c r="R2794" s="6" t="str">
        <f t="shared" si="218"/>
        <v>plays</v>
      </c>
      <c r="S2794" s="14">
        <f t="shared" si="220"/>
        <v>42228.231006944443</v>
      </c>
      <c r="T2794" s="14">
        <f t="shared" si="219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Q2795" s="6" t="str">
        <f t="shared" si="217"/>
        <v>theater</v>
      </c>
      <c r="R2795" s="6" t="str">
        <f t="shared" si="218"/>
        <v>plays</v>
      </c>
      <c r="S2795" s="14">
        <f t="shared" si="220"/>
        <v>42206.419039351851</v>
      </c>
      <c r="T2795" s="14">
        <f t="shared" si="219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Q2796" s="6" t="str">
        <f t="shared" si="217"/>
        <v>theater</v>
      </c>
      <c r="R2796" s="6" t="str">
        <f t="shared" si="218"/>
        <v>plays</v>
      </c>
      <c r="S2796" s="14">
        <f t="shared" si="220"/>
        <v>42432.791666666672</v>
      </c>
      <c r="T2796" s="14">
        <f t="shared" si="219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Q2797" s="6" t="str">
        <f t="shared" si="217"/>
        <v>theater</v>
      </c>
      <c r="R2797" s="6" t="str">
        <f t="shared" si="218"/>
        <v>plays</v>
      </c>
      <c r="S2797" s="14">
        <f t="shared" si="220"/>
        <v>41796.958333333336</v>
      </c>
      <c r="T2797" s="14">
        <f t="shared" si="219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Q2798" s="6" t="str">
        <f t="shared" si="217"/>
        <v>theater</v>
      </c>
      <c r="R2798" s="6" t="str">
        <f t="shared" si="218"/>
        <v>plays</v>
      </c>
      <c r="S2798" s="14">
        <f t="shared" si="220"/>
        <v>41825.528101851851</v>
      </c>
      <c r="T2798" s="14">
        <f t="shared" si="219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Q2799" s="6" t="str">
        <f t="shared" si="217"/>
        <v>theater</v>
      </c>
      <c r="R2799" s="6" t="str">
        <f t="shared" si="218"/>
        <v>plays</v>
      </c>
      <c r="S2799" s="14">
        <f t="shared" si="220"/>
        <v>41828.94027777778</v>
      </c>
      <c r="T2799" s="14">
        <f t="shared" si="219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Q2800" s="6" t="str">
        <f t="shared" si="217"/>
        <v>theater</v>
      </c>
      <c r="R2800" s="6" t="str">
        <f t="shared" si="218"/>
        <v>plays</v>
      </c>
      <c r="S2800" s="14">
        <f t="shared" si="220"/>
        <v>42216.666666666672</v>
      </c>
      <c r="T2800" s="14">
        <f t="shared" si="219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Q2801" s="6" t="str">
        <f t="shared" si="217"/>
        <v>theater</v>
      </c>
      <c r="R2801" s="6" t="str">
        <f t="shared" si="218"/>
        <v>plays</v>
      </c>
      <c r="S2801" s="14">
        <f t="shared" si="220"/>
        <v>42538.666666666672</v>
      </c>
      <c r="T2801" s="14">
        <f t="shared" si="219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Q2802" s="6" t="str">
        <f t="shared" si="217"/>
        <v>theater</v>
      </c>
      <c r="R2802" s="6" t="str">
        <f t="shared" si="218"/>
        <v>plays</v>
      </c>
      <c r="S2802" s="14">
        <f t="shared" si="220"/>
        <v>42008.552847222221</v>
      </c>
      <c r="T2802" s="14">
        <f t="shared" si="219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Q2803" s="6" t="str">
        <f t="shared" si="217"/>
        <v>theater</v>
      </c>
      <c r="R2803" s="6" t="str">
        <f t="shared" si="218"/>
        <v>plays</v>
      </c>
      <c r="S2803" s="14">
        <f t="shared" si="220"/>
        <v>41922.458333333336</v>
      </c>
      <c r="T2803" s="14">
        <f t="shared" si="219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Q2804" s="6" t="str">
        <f t="shared" si="217"/>
        <v>theater</v>
      </c>
      <c r="R2804" s="6" t="str">
        <f t="shared" si="218"/>
        <v>plays</v>
      </c>
      <c r="S2804" s="14">
        <f t="shared" si="220"/>
        <v>42222.64707175926</v>
      </c>
      <c r="T2804" s="14">
        <f t="shared" si="219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Q2805" s="6" t="str">
        <f t="shared" si="217"/>
        <v>theater</v>
      </c>
      <c r="R2805" s="6" t="str">
        <f t="shared" si="218"/>
        <v>plays</v>
      </c>
      <c r="S2805" s="14">
        <f t="shared" si="220"/>
        <v>42201</v>
      </c>
      <c r="T2805" s="14">
        <f t="shared" si="219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Q2806" s="6" t="str">
        <f t="shared" si="217"/>
        <v>theater</v>
      </c>
      <c r="R2806" s="6" t="str">
        <f t="shared" si="218"/>
        <v>plays</v>
      </c>
      <c r="S2806" s="14">
        <f t="shared" si="220"/>
        <v>41911.453587962962</v>
      </c>
      <c r="T2806" s="14">
        <f t="shared" si="219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Q2807" s="6" t="str">
        <f t="shared" si="217"/>
        <v>theater</v>
      </c>
      <c r="R2807" s="6" t="str">
        <f t="shared" si="218"/>
        <v>plays</v>
      </c>
      <c r="S2807" s="14">
        <f t="shared" si="220"/>
        <v>42238.505474537036</v>
      </c>
      <c r="T2807" s="14">
        <f t="shared" si="219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Q2808" s="6" t="str">
        <f t="shared" si="217"/>
        <v>theater</v>
      </c>
      <c r="R2808" s="6" t="str">
        <f t="shared" si="218"/>
        <v>plays</v>
      </c>
      <c r="S2808" s="14">
        <f t="shared" si="220"/>
        <v>42221.458333333328</v>
      </c>
      <c r="T2808" s="14">
        <f t="shared" si="219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Q2809" s="6" t="str">
        <f t="shared" si="217"/>
        <v>theater</v>
      </c>
      <c r="R2809" s="6" t="str">
        <f t="shared" si="218"/>
        <v>plays</v>
      </c>
      <c r="S2809" s="14">
        <f t="shared" si="220"/>
        <v>42184.873124999998</v>
      </c>
      <c r="T2809" s="14">
        <f t="shared" si="219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Q2810" s="6" t="str">
        <f t="shared" si="217"/>
        <v>theater</v>
      </c>
      <c r="R2810" s="6" t="str">
        <f t="shared" si="218"/>
        <v>plays</v>
      </c>
      <c r="S2810" s="14">
        <f t="shared" si="220"/>
        <v>42238.84646990741</v>
      </c>
      <c r="T2810" s="14">
        <f t="shared" si="219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Q2811" s="6" t="str">
        <f t="shared" si="217"/>
        <v>theater</v>
      </c>
      <c r="R2811" s="6" t="str">
        <f t="shared" si="218"/>
        <v>plays</v>
      </c>
      <c r="S2811" s="14">
        <f t="shared" si="220"/>
        <v>42459.610416666663</v>
      </c>
      <c r="T2811" s="14">
        <f t="shared" si="219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Q2812" s="6" t="str">
        <f t="shared" si="217"/>
        <v>theater</v>
      </c>
      <c r="R2812" s="6" t="str">
        <f t="shared" si="218"/>
        <v>plays</v>
      </c>
      <c r="S2812" s="14">
        <f t="shared" si="220"/>
        <v>41791.165972222225</v>
      </c>
      <c r="T2812" s="14">
        <f t="shared" si="219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Q2813" s="6" t="str">
        <f t="shared" si="217"/>
        <v>theater</v>
      </c>
      <c r="R2813" s="6" t="str">
        <f t="shared" si="218"/>
        <v>plays</v>
      </c>
      <c r="S2813" s="14">
        <f t="shared" si="220"/>
        <v>42058.496562500004</v>
      </c>
      <c r="T2813" s="14">
        <f t="shared" si="219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Q2814" s="6" t="str">
        <f t="shared" si="217"/>
        <v>theater</v>
      </c>
      <c r="R2814" s="6" t="str">
        <f t="shared" si="218"/>
        <v>plays</v>
      </c>
      <c r="S2814" s="14">
        <f t="shared" si="220"/>
        <v>42100.166666666672</v>
      </c>
      <c r="T2814" s="14">
        <f t="shared" si="219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Q2815" s="6" t="str">
        <f t="shared" si="217"/>
        <v>theater</v>
      </c>
      <c r="R2815" s="6" t="str">
        <f t="shared" si="218"/>
        <v>plays</v>
      </c>
      <c r="S2815" s="14">
        <f t="shared" si="220"/>
        <v>42718.742604166662</v>
      </c>
      <c r="T2815" s="14">
        <f t="shared" si="219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Q2816" s="6" t="str">
        <f t="shared" si="217"/>
        <v>theater</v>
      </c>
      <c r="R2816" s="6" t="str">
        <f t="shared" si="218"/>
        <v>plays</v>
      </c>
      <c r="S2816" s="14">
        <f t="shared" si="220"/>
        <v>42133.399479166663</v>
      </c>
      <c r="T2816" s="14">
        <f t="shared" si="219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Q2817" s="6" t="str">
        <f t="shared" si="217"/>
        <v>theater</v>
      </c>
      <c r="R2817" s="6" t="str">
        <f t="shared" si="218"/>
        <v>plays</v>
      </c>
      <c r="S2817" s="14">
        <f t="shared" si="220"/>
        <v>42589.776724537034</v>
      </c>
      <c r="T2817" s="14">
        <f t="shared" si="219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Q2818" s="6" t="str">
        <f t="shared" si="217"/>
        <v>theater</v>
      </c>
      <c r="R2818" s="6" t="str">
        <f t="shared" si="218"/>
        <v>plays</v>
      </c>
      <c r="S2818" s="14">
        <f t="shared" si="220"/>
        <v>42218.666666666672</v>
      </c>
      <c r="T2818" s="14">
        <f t="shared" si="219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(E2819/D2819)*100</f>
        <v>130</v>
      </c>
      <c r="Q2819" s="6" t="str">
        <f t="shared" ref="Q2819:Q2882" si="222">LEFT(N2819,FIND("/",N2819)-1)</f>
        <v>theater</v>
      </c>
      <c r="R2819" s="6" t="str">
        <f t="shared" ref="R2819:R2882" si="223">RIGHT(N2819,LEN(N2819)-FIND("/",N2819))</f>
        <v>plays</v>
      </c>
      <c r="S2819" s="14">
        <f t="shared" si="220"/>
        <v>42063.634976851856</v>
      </c>
      <c r="T2819" s="14">
        <f t="shared" ref="T2819:T2882" si="224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Q2820" s="6" t="str">
        <f t="shared" si="222"/>
        <v>theater</v>
      </c>
      <c r="R2820" s="6" t="str">
        <f t="shared" si="223"/>
        <v>plays</v>
      </c>
      <c r="S2820" s="14">
        <f t="shared" si="220"/>
        <v>42270.598217592589</v>
      </c>
      <c r="T2820" s="14">
        <f t="shared" si="224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Q2821" s="6" t="str">
        <f t="shared" si="222"/>
        <v>theater</v>
      </c>
      <c r="R2821" s="6" t="str">
        <f t="shared" si="223"/>
        <v>plays</v>
      </c>
      <c r="S2821" s="14">
        <f t="shared" si="220"/>
        <v>42169.525567129633</v>
      </c>
      <c r="T2821" s="14">
        <f t="shared" si="224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Q2822" s="6" t="str">
        <f t="shared" si="222"/>
        <v>theater</v>
      </c>
      <c r="R2822" s="6" t="str">
        <f t="shared" si="223"/>
        <v>plays</v>
      </c>
      <c r="S2822" s="14">
        <f t="shared" si="220"/>
        <v>42426</v>
      </c>
      <c r="T2822" s="14">
        <f t="shared" si="224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Q2823" s="6" t="str">
        <f t="shared" si="222"/>
        <v>theater</v>
      </c>
      <c r="R2823" s="6" t="str">
        <f t="shared" si="223"/>
        <v>plays</v>
      </c>
      <c r="S2823" s="14">
        <f t="shared" si="220"/>
        <v>41905.922858796301</v>
      </c>
      <c r="T2823" s="14">
        <f t="shared" si="224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Q2824" s="6" t="str">
        <f t="shared" si="222"/>
        <v>theater</v>
      </c>
      <c r="R2824" s="6" t="str">
        <f t="shared" si="223"/>
        <v>plays</v>
      </c>
      <c r="S2824" s="14">
        <f t="shared" si="220"/>
        <v>42090.642268518524</v>
      </c>
      <c r="T2824" s="14">
        <f t="shared" si="224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Q2825" s="6" t="str">
        <f t="shared" si="222"/>
        <v>theater</v>
      </c>
      <c r="R2825" s="6" t="str">
        <f t="shared" si="223"/>
        <v>plays</v>
      </c>
      <c r="S2825" s="14">
        <f t="shared" si="220"/>
        <v>42094.957638888889</v>
      </c>
      <c r="T2825" s="14">
        <f t="shared" si="224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Q2826" s="6" t="str">
        <f t="shared" si="222"/>
        <v>theater</v>
      </c>
      <c r="R2826" s="6" t="str">
        <f t="shared" si="223"/>
        <v>plays</v>
      </c>
      <c r="S2826" s="14">
        <f t="shared" si="220"/>
        <v>42168.071527777778</v>
      </c>
      <c r="T2826" s="14">
        <f t="shared" si="224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Q2827" s="6" t="str">
        <f t="shared" si="222"/>
        <v>theater</v>
      </c>
      <c r="R2827" s="6" t="str">
        <f t="shared" si="223"/>
        <v>plays</v>
      </c>
      <c r="S2827" s="14">
        <f t="shared" si="220"/>
        <v>42342.792662037042</v>
      </c>
      <c r="T2827" s="14">
        <f t="shared" si="224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Q2828" s="6" t="str">
        <f t="shared" si="222"/>
        <v>theater</v>
      </c>
      <c r="R2828" s="6" t="str">
        <f t="shared" si="223"/>
        <v>plays</v>
      </c>
      <c r="S2828" s="14">
        <f t="shared" si="220"/>
        <v>42195.291666666672</v>
      </c>
      <c r="T2828" s="14">
        <f t="shared" si="224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Q2829" s="6" t="str">
        <f t="shared" si="222"/>
        <v>theater</v>
      </c>
      <c r="R2829" s="6" t="str">
        <f t="shared" si="223"/>
        <v>plays</v>
      </c>
      <c r="S2829" s="14">
        <f t="shared" si="220"/>
        <v>42524.6875</v>
      </c>
      <c r="T2829" s="14">
        <f t="shared" si="224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Q2830" s="6" t="str">
        <f t="shared" si="222"/>
        <v>theater</v>
      </c>
      <c r="R2830" s="6" t="str">
        <f t="shared" si="223"/>
        <v>plays</v>
      </c>
      <c r="S2830" s="14">
        <f t="shared" si="220"/>
        <v>42279.958333333328</v>
      </c>
      <c r="T2830" s="14">
        <f t="shared" si="224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Q2831" s="6" t="str">
        <f t="shared" si="222"/>
        <v>theater</v>
      </c>
      <c r="R2831" s="6" t="str">
        <f t="shared" si="223"/>
        <v>plays</v>
      </c>
      <c r="S2831" s="14">
        <f t="shared" si="220"/>
        <v>42523.434236111112</v>
      </c>
      <c r="T2831" s="14">
        <f t="shared" si="224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Q2832" s="6" t="str">
        <f t="shared" si="222"/>
        <v>theater</v>
      </c>
      <c r="R2832" s="6" t="str">
        <f t="shared" si="223"/>
        <v>plays</v>
      </c>
      <c r="S2832" s="14">
        <f t="shared" si="220"/>
        <v>41771.165972222225</v>
      </c>
      <c r="T2832" s="14">
        <f t="shared" si="224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Q2833" s="6" t="str">
        <f t="shared" si="222"/>
        <v>theater</v>
      </c>
      <c r="R2833" s="6" t="str">
        <f t="shared" si="223"/>
        <v>plays</v>
      </c>
      <c r="S2833" s="14">
        <f t="shared" si="220"/>
        <v>42201.824884259258</v>
      </c>
      <c r="T2833" s="14">
        <f t="shared" si="224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Q2834" s="6" t="str">
        <f t="shared" si="222"/>
        <v>theater</v>
      </c>
      <c r="R2834" s="6" t="str">
        <f t="shared" si="223"/>
        <v>plays</v>
      </c>
      <c r="S2834" s="14">
        <f t="shared" si="220"/>
        <v>41966.916666666672</v>
      </c>
      <c r="T2834" s="14">
        <f t="shared" si="224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Q2835" s="6" t="str">
        <f t="shared" si="222"/>
        <v>theater</v>
      </c>
      <c r="R2835" s="6" t="str">
        <f t="shared" si="223"/>
        <v>plays</v>
      </c>
      <c r="S2835" s="14">
        <f t="shared" si="220"/>
        <v>42288.083333333328</v>
      </c>
      <c r="T2835" s="14">
        <f t="shared" si="224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Q2836" s="6" t="str">
        <f t="shared" si="222"/>
        <v>theater</v>
      </c>
      <c r="R2836" s="6" t="str">
        <f t="shared" si="223"/>
        <v>plays</v>
      </c>
      <c r="S2836" s="14">
        <f t="shared" si="220"/>
        <v>42034.959837962961</v>
      </c>
      <c r="T2836" s="14">
        <f t="shared" si="224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Q2837" s="6" t="str">
        <f t="shared" si="222"/>
        <v>theater</v>
      </c>
      <c r="R2837" s="6" t="str">
        <f t="shared" si="223"/>
        <v>plays</v>
      </c>
      <c r="S2837" s="14">
        <f t="shared" si="220"/>
        <v>42343</v>
      </c>
      <c r="T2837" s="14">
        <f t="shared" si="224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Q2838" s="6" t="str">
        <f t="shared" si="222"/>
        <v>theater</v>
      </c>
      <c r="R2838" s="6" t="str">
        <f t="shared" si="223"/>
        <v>plays</v>
      </c>
      <c r="S2838" s="14">
        <f t="shared" si="220"/>
        <v>42784.207638888889</v>
      </c>
      <c r="T2838" s="14">
        <f t="shared" si="224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Q2839" s="6" t="str">
        <f t="shared" si="222"/>
        <v>theater</v>
      </c>
      <c r="R2839" s="6" t="str">
        <f t="shared" si="223"/>
        <v>plays</v>
      </c>
      <c r="S2839" s="14">
        <f t="shared" si="220"/>
        <v>42347.950046296297</v>
      </c>
      <c r="T2839" s="14">
        <f t="shared" si="224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Q2840" s="6" t="str">
        <f t="shared" si="222"/>
        <v>theater</v>
      </c>
      <c r="R2840" s="6" t="str">
        <f t="shared" si="223"/>
        <v>plays</v>
      </c>
      <c r="S2840" s="14">
        <f t="shared" si="220"/>
        <v>41864.916666666664</v>
      </c>
      <c r="T2840" s="14">
        <f t="shared" si="224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Q2841" s="6" t="str">
        <f t="shared" si="222"/>
        <v>theater</v>
      </c>
      <c r="R2841" s="6" t="str">
        <f t="shared" si="223"/>
        <v>plays</v>
      </c>
      <c r="S2841" s="14">
        <f t="shared" si="220"/>
        <v>41876.207638888889</v>
      </c>
      <c r="T2841" s="14">
        <f t="shared" si="224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Q2842" s="6" t="str">
        <f t="shared" si="222"/>
        <v>theater</v>
      </c>
      <c r="R2842" s="6" t="str">
        <f t="shared" si="223"/>
        <v>plays</v>
      </c>
      <c r="S2842" s="14">
        <f t="shared" si="220"/>
        <v>42081.708333333328</v>
      </c>
      <c r="T2842" s="14">
        <f t="shared" si="224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Q2843" s="6" t="str">
        <f t="shared" si="222"/>
        <v>theater</v>
      </c>
      <c r="R2843" s="6" t="str">
        <f t="shared" si="223"/>
        <v>plays</v>
      </c>
      <c r="S2843" s="14">
        <f t="shared" si="220"/>
        <v>42351.781215277777</v>
      </c>
      <c r="T2843" s="14">
        <f t="shared" si="224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Q2844" s="6" t="str">
        <f t="shared" si="222"/>
        <v>theater</v>
      </c>
      <c r="R2844" s="6" t="str">
        <f t="shared" si="223"/>
        <v>plays</v>
      </c>
      <c r="S2844" s="14">
        <f t="shared" si="220"/>
        <v>41811.458333333336</v>
      </c>
      <c r="T2844" s="14">
        <f t="shared" si="224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Q2845" s="6" t="str">
        <f t="shared" si="222"/>
        <v>theater</v>
      </c>
      <c r="R2845" s="6" t="str">
        <f t="shared" si="223"/>
        <v>plays</v>
      </c>
      <c r="S2845" s="14">
        <f t="shared" si="220"/>
        <v>42534.166666666672</v>
      </c>
      <c r="T2845" s="14">
        <f t="shared" si="224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Q2846" s="6" t="str">
        <f t="shared" si="222"/>
        <v>theater</v>
      </c>
      <c r="R2846" s="6" t="str">
        <f t="shared" si="223"/>
        <v>plays</v>
      </c>
      <c r="S2846" s="14">
        <f t="shared" si="220"/>
        <v>42739.546064814815</v>
      </c>
      <c r="T2846" s="14">
        <f t="shared" si="224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Q2847" s="6" t="str">
        <f t="shared" si="222"/>
        <v>theater</v>
      </c>
      <c r="R2847" s="6" t="str">
        <f t="shared" si="223"/>
        <v>plays</v>
      </c>
      <c r="S2847" s="14">
        <f t="shared" si="220"/>
        <v>42163.016585648147</v>
      </c>
      <c r="T2847" s="14">
        <f t="shared" si="224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Q2848" s="6" t="str">
        <f t="shared" si="222"/>
        <v>theater</v>
      </c>
      <c r="R2848" s="6" t="str">
        <f t="shared" si="223"/>
        <v>plays</v>
      </c>
      <c r="S2848" s="14">
        <f t="shared" si="220"/>
        <v>42153.692060185189</v>
      </c>
      <c r="T2848" s="14">
        <f t="shared" si="224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Q2849" s="6" t="str">
        <f t="shared" si="222"/>
        <v>theater</v>
      </c>
      <c r="R2849" s="6" t="str">
        <f t="shared" si="223"/>
        <v>plays</v>
      </c>
      <c r="S2849" s="14">
        <f t="shared" si="220"/>
        <v>42513.806307870371</v>
      </c>
      <c r="T2849" s="14">
        <f t="shared" si="224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Q2850" s="6" t="str">
        <f t="shared" si="222"/>
        <v>theater</v>
      </c>
      <c r="R2850" s="6" t="str">
        <f t="shared" si="223"/>
        <v>plays</v>
      </c>
      <c r="S2850" s="14">
        <f t="shared" si="220"/>
        <v>42153.648831018523</v>
      </c>
      <c r="T2850" s="14">
        <f t="shared" si="224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Q2851" s="6" t="str">
        <f t="shared" si="222"/>
        <v>theater</v>
      </c>
      <c r="R2851" s="6" t="str">
        <f t="shared" si="223"/>
        <v>plays</v>
      </c>
      <c r="S2851" s="14">
        <f t="shared" ref="S2851:S2914" si="225">(((I2851/60)/60)/24)+DATE(1970,1,1)</f>
        <v>42483.428240740745</v>
      </c>
      <c r="T2851" s="14">
        <f t="shared" si="224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Q2852" s="6" t="str">
        <f t="shared" si="222"/>
        <v>theater</v>
      </c>
      <c r="R2852" s="6" t="str">
        <f t="shared" si="223"/>
        <v>plays</v>
      </c>
      <c r="S2852" s="14">
        <f t="shared" si="225"/>
        <v>41888.007071759261</v>
      </c>
      <c r="T2852" s="14">
        <f t="shared" si="224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Q2853" s="6" t="str">
        <f t="shared" si="222"/>
        <v>theater</v>
      </c>
      <c r="R2853" s="6" t="str">
        <f t="shared" si="223"/>
        <v>plays</v>
      </c>
      <c r="S2853" s="14">
        <f t="shared" si="225"/>
        <v>42398.970138888893</v>
      </c>
      <c r="T2853" s="14">
        <f t="shared" si="224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Q2854" s="6" t="str">
        <f t="shared" si="222"/>
        <v>theater</v>
      </c>
      <c r="R2854" s="6" t="str">
        <f t="shared" si="223"/>
        <v>plays</v>
      </c>
      <c r="S2854" s="14">
        <f t="shared" si="225"/>
        <v>41811.045173611114</v>
      </c>
      <c r="T2854" s="14">
        <f t="shared" si="224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Q2855" s="6" t="str">
        <f t="shared" si="222"/>
        <v>theater</v>
      </c>
      <c r="R2855" s="6" t="str">
        <f t="shared" si="223"/>
        <v>plays</v>
      </c>
      <c r="S2855" s="14">
        <f t="shared" si="225"/>
        <v>41896.190937499996</v>
      </c>
      <c r="T2855" s="14">
        <f t="shared" si="224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Q2856" s="6" t="str">
        <f t="shared" si="222"/>
        <v>theater</v>
      </c>
      <c r="R2856" s="6" t="str">
        <f t="shared" si="223"/>
        <v>plays</v>
      </c>
      <c r="S2856" s="14">
        <f t="shared" si="225"/>
        <v>42131.71665509259</v>
      </c>
      <c r="T2856" s="14">
        <f t="shared" si="224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Q2857" s="6" t="str">
        <f t="shared" si="222"/>
        <v>theater</v>
      </c>
      <c r="R2857" s="6" t="str">
        <f t="shared" si="223"/>
        <v>plays</v>
      </c>
      <c r="S2857" s="14">
        <f t="shared" si="225"/>
        <v>42398.981944444444</v>
      </c>
      <c r="T2857" s="14">
        <f t="shared" si="224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Q2858" s="6" t="str">
        <f t="shared" si="222"/>
        <v>theater</v>
      </c>
      <c r="R2858" s="6" t="str">
        <f t="shared" si="223"/>
        <v>plays</v>
      </c>
      <c r="S2858" s="14">
        <f t="shared" si="225"/>
        <v>42224.898611111115</v>
      </c>
      <c r="T2858" s="14">
        <f t="shared" si="224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Q2859" s="6" t="str">
        <f t="shared" si="222"/>
        <v>theater</v>
      </c>
      <c r="R2859" s="6" t="str">
        <f t="shared" si="223"/>
        <v>plays</v>
      </c>
      <c r="S2859" s="14">
        <f t="shared" si="225"/>
        <v>42786.75</v>
      </c>
      <c r="T2859" s="14">
        <f t="shared" si="224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Q2860" s="6" t="str">
        <f t="shared" si="222"/>
        <v>theater</v>
      </c>
      <c r="R2860" s="6" t="str">
        <f t="shared" si="223"/>
        <v>plays</v>
      </c>
      <c r="S2860" s="14">
        <f t="shared" si="225"/>
        <v>41978.477777777778</v>
      </c>
      <c r="T2860" s="14">
        <f t="shared" si="224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Q2861" s="6" t="str">
        <f t="shared" si="222"/>
        <v>theater</v>
      </c>
      <c r="R2861" s="6" t="str">
        <f t="shared" si="223"/>
        <v>plays</v>
      </c>
      <c r="S2861" s="14">
        <f t="shared" si="225"/>
        <v>42293.362314814818</v>
      </c>
      <c r="T2861" s="14">
        <f t="shared" si="224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Q2862" s="6" t="str">
        <f t="shared" si="222"/>
        <v>theater</v>
      </c>
      <c r="R2862" s="6" t="str">
        <f t="shared" si="223"/>
        <v>plays</v>
      </c>
      <c r="S2862" s="14">
        <f t="shared" si="225"/>
        <v>42540.800648148142</v>
      </c>
      <c r="T2862" s="14">
        <f t="shared" si="224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Q2863" s="6" t="str">
        <f t="shared" si="222"/>
        <v>theater</v>
      </c>
      <c r="R2863" s="6" t="str">
        <f t="shared" si="223"/>
        <v>plays</v>
      </c>
      <c r="S2863" s="14">
        <f t="shared" si="225"/>
        <v>42271.590833333335</v>
      </c>
      <c r="T2863" s="14">
        <f t="shared" si="224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Q2864" s="6" t="str">
        <f t="shared" si="222"/>
        <v>theater</v>
      </c>
      <c r="R2864" s="6" t="str">
        <f t="shared" si="223"/>
        <v>plays</v>
      </c>
      <c r="S2864" s="14">
        <f t="shared" si="225"/>
        <v>41814.789687500001</v>
      </c>
      <c r="T2864" s="14">
        <f t="shared" si="224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Q2865" s="6" t="str">
        <f t="shared" si="222"/>
        <v>theater</v>
      </c>
      <c r="R2865" s="6" t="str">
        <f t="shared" si="223"/>
        <v>plays</v>
      </c>
      <c r="S2865" s="14">
        <f t="shared" si="225"/>
        <v>41891.675034722226</v>
      </c>
      <c r="T2865" s="14">
        <f t="shared" si="224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Q2866" s="6" t="str">
        <f t="shared" si="222"/>
        <v>theater</v>
      </c>
      <c r="R2866" s="6" t="str">
        <f t="shared" si="223"/>
        <v>plays</v>
      </c>
      <c r="S2866" s="14">
        <f t="shared" si="225"/>
        <v>42202.554166666669</v>
      </c>
      <c r="T2866" s="14">
        <f t="shared" si="224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Q2867" s="6" t="str">
        <f t="shared" si="222"/>
        <v>theater</v>
      </c>
      <c r="R2867" s="6" t="str">
        <f t="shared" si="223"/>
        <v>plays</v>
      </c>
      <c r="S2867" s="14">
        <f t="shared" si="225"/>
        <v>42010.114108796297</v>
      </c>
      <c r="T2867" s="14">
        <f t="shared" si="224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Q2868" s="6" t="str">
        <f t="shared" si="222"/>
        <v>theater</v>
      </c>
      <c r="R2868" s="6" t="str">
        <f t="shared" si="223"/>
        <v>plays</v>
      </c>
      <c r="S2868" s="14">
        <f t="shared" si="225"/>
        <v>42657.916666666672</v>
      </c>
      <c r="T2868" s="14">
        <f t="shared" si="224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Q2869" s="6" t="str">
        <f t="shared" si="222"/>
        <v>theater</v>
      </c>
      <c r="R2869" s="6" t="str">
        <f t="shared" si="223"/>
        <v>plays</v>
      </c>
      <c r="S2869" s="14">
        <f t="shared" si="225"/>
        <v>42555.166666666672</v>
      </c>
      <c r="T2869" s="14">
        <f t="shared" si="224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Q2870" s="6" t="str">
        <f t="shared" si="222"/>
        <v>theater</v>
      </c>
      <c r="R2870" s="6" t="str">
        <f t="shared" si="223"/>
        <v>plays</v>
      </c>
      <c r="S2870" s="14">
        <f t="shared" si="225"/>
        <v>42648.827013888891</v>
      </c>
      <c r="T2870" s="14">
        <f t="shared" si="224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Q2871" s="6" t="str">
        <f t="shared" si="222"/>
        <v>theater</v>
      </c>
      <c r="R2871" s="6" t="str">
        <f t="shared" si="223"/>
        <v>plays</v>
      </c>
      <c r="S2871" s="14">
        <f t="shared" si="225"/>
        <v>42570.593530092592</v>
      </c>
      <c r="T2871" s="14">
        <f t="shared" si="224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Q2872" s="6" t="str">
        <f t="shared" si="222"/>
        <v>theater</v>
      </c>
      <c r="R2872" s="6" t="str">
        <f t="shared" si="223"/>
        <v>plays</v>
      </c>
      <c r="S2872" s="14">
        <f t="shared" si="225"/>
        <v>41776.189409722225</v>
      </c>
      <c r="T2872" s="14">
        <f t="shared" si="224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Q2873" s="6" t="str">
        <f t="shared" si="222"/>
        <v>theater</v>
      </c>
      <c r="R2873" s="6" t="str">
        <f t="shared" si="223"/>
        <v>plays</v>
      </c>
      <c r="S2873" s="14">
        <f t="shared" si="225"/>
        <v>41994.738576388889</v>
      </c>
      <c r="T2873" s="14">
        <f t="shared" si="224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Q2874" s="6" t="str">
        <f t="shared" si="222"/>
        <v>theater</v>
      </c>
      <c r="R2874" s="6" t="str">
        <f t="shared" si="223"/>
        <v>plays</v>
      </c>
      <c r="S2874" s="14">
        <f t="shared" si="225"/>
        <v>42175.11618055556</v>
      </c>
      <c r="T2874" s="14">
        <f t="shared" si="224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Q2875" s="6" t="str">
        <f t="shared" si="222"/>
        <v>theater</v>
      </c>
      <c r="R2875" s="6" t="str">
        <f t="shared" si="223"/>
        <v>plays</v>
      </c>
      <c r="S2875" s="14">
        <f t="shared" si="225"/>
        <v>42032.817488425921</v>
      </c>
      <c r="T2875" s="14">
        <f t="shared" si="224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Q2876" s="6" t="str">
        <f t="shared" si="222"/>
        <v>theater</v>
      </c>
      <c r="R2876" s="6" t="str">
        <f t="shared" si="223"/>
        <v>plays</v>
      </c>
      <c r="S2876" s="14">
        <f t="shared" si="225"/>
        <v>42752.84474537037</v>
      </c>
      <c r="T2876" s="14">
        <f t="shared" si="224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Q2877" s="6" t="str">
        <f t="shared" si="222"/>
        <v>theater</v>
      </c>
      <c r="R2877" s="6" t="str">
        <f t="shared" si="223"/>
        <v>plays</v>
      </c>
      <c r="S2877" s="14">
        <f t="shared" si="225"/>
        <v>42495.128391203703</v>
      </c>
      <c r="T2877" s="14">
        <f t="shared" si="224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Q2878" s="6" t="str">
        <f t="shared" si="222"/>
        <v>theater</v>
      </c>
      <c r="R2878" s="6" t="str">
        <f t="shared" si="223"/>
        <v>plays</v>
      </c>
      <c r="S2878" s="14">
        <f t="shared" si="225"/>
        <v>42201.743969907402</v>
      </c>
      <c r="T2878" s="14">
        <f t="shared" si="224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Q2879" s="6" t="str">
        <f t="shared" si="222"/>
        <v>theater</v>
      </c>
      <c r="R2879" s="6" t="str">
        <f t="shared" si="223"/>
        <v>plays</v>
      </c>
      <c r="S2879" s="14">
        <f t="shared" si="225"/>
        <v>42704.708333333328</v>
      </c>
      <c r="T2879" s="14">
        <f t="shared" si="224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Q2880" s="6" t="str">
        <f t="shared" si="222"/>
        <v>theater</v>
      </c>
      <c r="R2880" s="6" t="str">
        <f t="shared" si="223"/>
        <v>plays</v>
      </c>
      <c r="S2880" s="14">
        <f t="shared" si="225"/>
        <v>42188.615682870368</v>
      </c>
      <c r="T2880" s="14">
        <f t="shared" si="224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Q2881" s="6" t="str">
        <f t="shared" si="222"/>
        <v>theater</v>
      </c>
      <c r="R2881" s="6" t="str">
        <f t="shared" si="223"/>
        <v>plays</v>
      </c>
      <c r="S2881" s="14">
        <f t="shared" si="225"/>
        <v>42389.725243055553</v>
      </c>
      <c r="T2881" s="14">
        <f t="shared" si="224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Q2882" s="6" t="str">
        <f t="shared" si="222"/>
        <v>theater</v>
      </c>
      <c r="R2882" s="6" t="str">
        <f t="shared" si="223"/>
        <v>plays</v>
      </c>
      <c r="S2882" s="14">
        <f t="shared" si="225"/>
        <v>42236.711805555555</v>
      </c>
      <c r="T2882" s="14">
        <f t="shared" si="224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(E2883/D2883)*100</f>
        <v>0</v>
      </c>
      <c r="Q2883" s="6" t="str">
        <f t="shared" ref="Q2883:Q2946" si="227">LEFT(N2883,FIND("/",N2883)-1)</f>
        <v>theater</v>
      </c>
      <c r="R2883" s="6" t="str">
        <f t="shared" ref="R2883:R2946" si="228">RIGHT(N2883,LEN(N2883)-FIND("/",N2883))</f>
        <v>plays</v>
      </c>
      <c r="S2883" s="14">
        <f t="shared" si="225"/>
        <v>41976.639305555553</v>
      </c>
      <c r="T2883" s="14">
        <f t="shared" ref="T2883:T2946" si="229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Q2884" s="6" t="str">
        <f t="shared" si="227"/>
        <v>theater</v>
      </c>
      <c r="R2884" s="6" t="str">
        <f t="shared" si="228"/>
        <v>plays</v>
      </c>
      <c r="S2884" s="14">
        <f t="shared" si="225"/>
        <v>42491.596273148149</v>
      </c>
      <c r="T2884" s="14">
        <f t="shared" si="229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Q2885" s="6" t="str">
        <f t="shared" si="227"/>
        <v>theater</v>
      </c>
      <c r="R2885" s="6" t="str">
        <f t="shared" si="228"/>
        <v>plays</v>
      </c>
      <c r="S2885" s="14">
        <f t="shared" si="225"/>
        <v>42406.207638888889</v>
      </c>
      <c r="T2885" s="14">
        <f t="shared" si="229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Q2886" s="6" t="str">
        <f t="shared" si="227"/>
        <v>theater</v>
      </c>
      <c r="R2886" s="6" t="str">
        <f t="shared" si="228"/>
        <v>plays</v>
      </c>
      <c r="S2886" s="14">
        <f t="shared" si="225"/>
        <v>41978.727256944447</v>
      </c>
      <c r="T2886" s="14">
        <f t="shared" si="229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Q2887" s="6" t="str">
        <f t="shared" si="227"/>
        <v>theater</v>
      </c>
      <c r="R2887" s="6" t="str">
        <f t="shared" si="228"/>
        <v>plays</v>
      </c>
      <c r="S2887" s="14">
        <f t="shared" si="225"/>
        <v>42077.034733796296</v>
      </c>
      <c r="T2887" s="14">
        <f t="shared" si="229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Q2888" s="6" t="str">
        <f t="shared" si="227"/>
        <v>theater</v>
      </c>
      <c r="R2888" s="6" t="str">
        <f t="shared" si="228"/>
        <v>plays</v>
      </c>
      <c r="S2888" s="14">
        <f t="shared" si="225"/>
        <v>42266.165972222225</v>
      </c>
      <c r="T2888" s="14">
        <f t="shared" si="229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Q2889" s="6" t="str">
        <f t="shared" si="227"/>
        <v>theater</v>
      </c>
      <c r="R2889" s="6" t="str">
        <f t="shared" si="228"/>
        <v>plays</v>
      </c>
      <c r="S2889" s="14">
        <f t="shared" si="225"/>
        <v>42015.427361111113</v>
      </c>
      <c r="T2889" s="14">
        <f t="shared" si="229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Q2890" s="6" t="str">
        <f t="shared" si="227"/>
        <v>theater</v>
      </c>
      <c r="R2890" s="6" t="str">
        <f t="shared" si="228"/>
        <v>plays</v>
      </c>
      <c r="S2890" s="14">
        <f t="shared" si="225"/>
        <v>41930.207638888889</v>
      </c>
      <c r="T2890" s="14">
        <f t="shared" si="229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Q2891" s="6" t="str">
        <f t="shared" si="227"/>
        <v>theater</v>
      </c>
      <c r="R2891" s="6" t="str">
        <f t="shared" si="228"/>
        <v>plays</v>
      </c>
      <c r="S2891" s="14">
        <f t="shared" si="225"/>
        <v>41880.863252314812</v>
      </c>
      <c r="T2891" s="14">
        <f t="shared" si="229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Q2892" s="6" t="str">
        <f t="shared" si="227"/>
        <v>theater</v>
      </c>
      <c r="R2892" s="6" t="str">
        <f t="shared" si="228"/>
        <v>plays</v>
      </c>
      <c r="S2892" s="14">
        <f t="shared" si="225"/>
        <v>41860.125</v>
      </c>
      <c r="T2892" s="14">
        <f t="shared" si="229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Q2893" s="6" t="str">
        <f t="shared" si="227"/>
        <v>theater</v>
      </c>
      <c r="R2893" s="6" t="str">
        <f t="shared" si="228"/>
        <v>plays</v>
      </c>
      <c r="S2893" s="14">
        <f t="shared" si="225"/>
        <v>42475.84175925926</v>
      </c>
      <c r="T2893" s="14">
        <f t="shared" si="229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Q2894" s="6" t="str">
        <f t="shared" si="227"/>
        <v>theater</v>
      </c>
      <c r="R2894" s="6" t="str">
        <f t="shared" si="228"/>
        <v>plays</v>
      </c>
      <c r="S2894" s="14">
        <f t="shared" si="225"/>
        <v>41876.875</v>
      </c>
      <c r="T2894" s="14">
        <f t="shared" si="229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Q2895" s="6" t="str">
        <f t="shared" si="227"/>
        <v>theater</v>
      </c>
      <c r="R2895" s="6" t="str">
        <f t="shared" si="228"/>
        <v>plays</v>
      </c>
      <c r="S2895" s="14">
        <f t="shared" si="225"/>
        <v>42013.083333333328</v>
      </c>
      <c r="T2895" s="14">
        <f t="shared" si="229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Q2896" s="6" t="str">
        <f t="shared" si="227"/>
        <v>theater</v>
      </c>
      <c r="R2896" s="6" t="str">
        <f t="shared" si="228"/>
        <v>plays</v>
      </c>
      <c r="S2896" s="14">
        <f t="shared" si="225"/>
        <v>42097.944618055553</v>
      </c>
      <c r="T2896" s="14">
        <f t="shared" si="229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Q2897" s="6" t="str">
        <f t="shared" si="227"/>
        <v>theater</v>
      </c>
      <c r="R2897" s="6" t="str">
        <f t="shared" si="228"/>
        <v>plays</v>
      </c>
      <c r="S2897" s="14">
        <f t="shared" si="225"/>
        <v>41812.875</v>
      </c>
      <c r="T2897" s="14">
        <f t="shared" si="229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Q2898" s="6" t="str">
        <f t="shared" si="227"/>
        <v>theater</v>
      </c>
      <c r="R2898" s="6" t="str">
        <f t="shared" si="228"/>
        <v>plays</v>
      </c>
      <c r="S2898" s="14">
        <f t="shared" si="225"/>
        <v>42716.25</v>
      </c>
      <c r="T2898" s="14">
        <f t="shared" si="229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Q2899" s="6" t="str">
        <f t="shared" si="227"/>
        <v>theater</v>
      </c>
      <c r="R2899" s="6" t="str">
        <f t="shared" si="228"/>
        <v>plays</v>
      </c>
      <c r="S2899" s="14">
        <f t="shared" si="225"/>
        <v>42288.645196759258</v>
      </c>
      <c r="T2899" s="14">
        <f t="shared" si="229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Q2900" s="6" t="str">
        <f t="shared" si="227"/>
        <v>theater</v>
      </c>
      <c r="R2900" s="6" t="str">
        <f t="shared" si="228"/>
        <v>plays</v>
      </c>
      <c r="S2900" s="14">
        <f t="shared" si="225"/>
        <v>42308.664965277778</v>
      </c>
      <c r="T2900" s="14">
        <f t="shared" si="229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Q2901" s="6" t="str">
        <f t="shared" si="227"/>
        <v>theater</v>
      </c>
      <c r="R2901" s="6" t="str">
        <f t="shared" si="228"/>
        <v>plays</v>
      </c>
      <c r="S2901" s="14">
        <f t="shared" si="225"/>
        <v>42575.078217592592</v>
      </c>
      <c r="T2901" s="14">
        <f t="shared" si="229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Q2902" s="6" t="str">
        <f t="shared" si="227"/>
        <v>theater</v>
      </c>
      <c r="R2902" s="6" t="str">
        <f t="shared" si="228"/>
        <v>plays</v>
      </c>
      <c r="S2902" s="14">
        <f t="shared" si="225"/>
        <v>41860.234166666669</v>
      </c>
      <c r="T2902" s="14">
        <f t="shared" si="229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Q2903" s="6" t="str">
        <f t="shared" si="227"/>
        <v>theater</v>
      </c>
      <c r="R2903" s="6" t="str">
        <f t="shared" si="228"/>
        <v>plays</v>
      </c>
      <c r="S2903" s="14">
        <f t="shared" si="225"/>
        <v>42042.904386574075</v>
      </c>
      <c r="T2903" s="14">
        <f t="shared" si="229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Q2904" s="6" t="str">
        <f t="shared" si="227"/>
        <v>theater</v>
      </c>
      <c r="R2904" s="6" t="str">
        <f t="shared" si="228"/>
        <v>plays</v>
      </c>
      <c r="S2904" s="14">
        <f t="shared" si="225"/>
        <v>42240.439768518518</v>
      </c>
      <c r="T2904" s="14">
        <f t="shared" si="229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Q2905" s="6" t="str">
        <f t="shared" si="227"/>
        <v>theater</v>
      </c>
      <c r="R2905" s="6" t="str">
        <f t="shared" si="228"/>
        <v>plays</v>
      </c>
      <c r="S2905" s="14">
        <f t="shared" si="225"/>
        <v>42256.166874999995</v>
      </c>
      <c r="T2905" s="14">
        <f t="shared" si="229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Q2906" s="6" t="str">
        <f t="shared" si="227"/>
        <v>theater</v>
      </c>
      <c r="R2906" s="6" t="str">
        <f t="shared" si="228"/>
        <v>plays</v>
      </c>
      <c r="S2906" s="14">
        <f t="shared" si="225"/>
        <v>41952.5</v>
      </c>
      <c r="T2906" s="14">
        <f t="shared" si="229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Q2907" s="6" t="str">
        <f t="shared" si="227"/>
        <v>theater</v>
      </c>
      <c r="R2907" s="6" t="str">
        <f t="shared" si="228"/>
        <v>plays</v>
      </c>
      <c r="S2907" s="14">
        <f t="shared" si="225"/>
        <v>42620.056863425925</v>
      </c>
      <c r="T2907" s="14">
        <f t="shared" si="229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Q2908" s="6" t="str">
        <f t="shared" si="227"/>
        <v>theater</v>
      </c>
      <c r="R2908" s="6" t="str">
        <f t="shared" si="228"/>
        <v>plays</v>
      </c>
      <c r="S2908" s="14">
        <f t="shared" si="225"/>
        <v>42217.041666666672</v>
      </c>
      <c r="T2908" s="14">
        <f t="shared" si="229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Q2909" s="6" t="str">
        <f t="shared" si="227"/>
        <v>theater</v>
      </c>
      <c r="R2909" s="6" t="str">
        <f t="shared" si="228"/>
        <v>plays</v>
      </c>
      <c r="S2909" s="14">
        <f t="shared" si="225"/>
        <v>42504.877743055549</v>
      </c>
      <c r="T2909" s="14">
        <f t="shared" si="229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Q2910" s="6" t="str">
        <f t="shared" si="227"/>
        <v>theater</v>
      </c>
      <c r="R2910" s="6" t="str">
        <f t="shared" si="228"/>
        <v>plays</v>
      </c>
      <c r="S2910" s="14">
        <f t="shared" si="225"/>
        <v>42529.731701388882</v>
      </c>
      <c r="T2910" s="14">
        <f t="shared" si="229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Q2911" s="6" t="str">
        <f t="shared" si="227"/>
        <v>theater</v>
      </c>
      <c r="R2911" s="6" t="str">
        <f t="shared" si="228"/>
        <v>plays</v>
      </c>
      <c r="S2911" s="14">
        <f t="shared" si="225"/>
        <v>41968.823611111111</v>
      </c>
      <c r="T2911" s="14">
        <f t="shared" si="229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Q2912" s="6" t="str">
        <f t="shared" si="227"/>
        <v>theater</v>
      </c>
      <c r="R2912" s="6" t="str">
        <f t="shared" si="228"/>
        <v>plays</v>
      </c>
      <c r="S2912" s="14">
        <f t="shared" si="225"/>
        <v>42167.841284722221</v>
      </c>
      <c r="T2912" s="14">
        <f t="shared" si="229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Q2913" s="6" t="str">
        <f t="shared" si="227"/>
        <v>theater</v>
      </c>
      <c r="R2913" s="6" t="str">
        <f t="shared" si="228"/>
        <v>plays</v>
      </c>
      <c r="S2913" s="14">
        <f t="shared" si="225"/>
        <v>42182.768819444449</v>
      </c>
      <c r="T2913" s="14">
        <f t="shared" si="229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Q2914" s="6" t="str">
        <f t="shared" si="227"/>
        <v>theater</v>
      </c>
      <c r="R2914" s="6" t="str">
        <f t="shared" si="228"/>
        <v>plays</v>
      </c>
      <c r="S2914" s="14">
        <f t="shared" si="225"/>
        <v>42384.131643518514</v>
      </c>
      <c r="T2914" s="14">
        <f t="shared" si="229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Q2915" s="6" t="str">
        <f t="shared" si="227"/>
        <v>theater</v>
      </c>
      <c r="R2915" s="6" t="str">
        <f t="shared" si="228"/>
        <v>plays</v>
      </c>
      <c r="S2915" s="14">
        <f t="shared" ref="S2915:S2978" si="230">(((I2915/60)/60)/24)+DATE(1970,1,1)</f>
        <v>41888.922905092593</v>
      </c>
      <c r="T2915" s="14">
        <f t="shared" si="229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Q2916" s="6" t="str">
        <f t="shared" si="227"/>
        <v>theater</v>
      </c>
      <c r="R2916" s="6" t="str">
        <f t="shared" si="228"/>
        <v>plays</v>
      </c>
      <c r="S2916" s="14">
        <f t="shared" si="230"/>
        <v>42077.865671296298</v>
      </c>
      <c r="T2916" s="14">
        <f t="shared" si="229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Q2917" s="6" t="str">
        <f t="shared" si="227"/>
        <v>theater</v>
      </c>
      <c r="R2917" s="6" t="str">
        <f t="shared" si="228"/>
        <v>plays</v>
      </c>
      <c r="S2917" s="14">
        <f t="shared" si="230"/>
        <v>42445.356365740736</v>
      </c>
      <c r="T2917" s="14">
        <f t="shared" si="229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Q2918" s="6" t="str">
        <f t="shared" si="227"/>
        <v>theater</v>
      </c>
      <c r="R2918" s="6" t="str">
        <f t="shared" si="228"/>
        <v>plays</v>
      </c>
      <c r="S2918" s="14">
        <f t="shared" si="230"/>
        <v>41778.476724537039</v>
      </c>
      <c r="T2918" s="14">
        <f t="shared" si="229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Q2919" s="6" t="str">
        <f t="shared" si="227"/>
        <v>theater</v>
      </c>
      <c r="R2919" s="6" t="str">
        <f t="shared" si="228"/>
        <v>plays</v>
      </c>
      <c r="S2919" s="14">
        <f t="shared" si="230"/>
        <v>42263.234340277777</v>
      </c>
      <c r="T2919" s="14">
        <f t="shared" si="229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Q2920" s="6" t="str">
        <f t="shared" si="227"/>
        <v>theater</v>
      </c>
      <c r="R2920" s="6" t="str">
        <f t="shared" si="228"/>
        <v>plays</v>
      </c>
      <c r="S2920" s="14">
        <f t="shared" si="230"/>
        <v>42306.629710648151</v>
      </c>
      <c r="T2920" s="14">
        <f t="shared" si="229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Q2921" s="6" t="str">
        <f t="shared" si="227"/>
        <v>theater</v>
      </c>
      <c r="R2921" s="6" t="str">
        <f t="shared" si="228"/>
        <v>plays</v>
      </c>
      <c r="S2921" s="14">
        <f t="shared" si="230"/>
        <v>41856.61954861111</v>
      </c>
      <c r="T2921" s="14">
        <f t="shared" si="229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Q2922" s="6" t="str">
        <f t="shared" si="227"/>
        <v>theater</v>
      </c>
      <c r="R2922" s="6" t="str">
        <f t="shared" si="228"/>
        <v>plays</v>
      </c>
      <c r="S2922" s="14">
        <f t="shared" si="230"/>
        <v>42088.750810185185</v>
      </c>
      <c r="T2922" s="14">
        <f t="shared" si="229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Q2923" s="6" t="str">
        <f t="shared" si="227"/>
        <v>theater</v>
      </c>
      <c r="R2923" s="6" t="str">
        <f t="shared" si="228"/>
        <v>musical</v>
      </c>
      <c r="S2923" s="14">
        <f t="shared" si="230"/>
        <v>41907.886620370373</v>
      </c>
      <c r="T2923" s="14">
        <f t="shared" si="229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Q2924" s="6" t="str">
        <f t="shared" si="227"/>
        <v>theater</v>
      </c>
      <c r="R2924" s="6" t="str">
        <f t="shared" si="228"/>
        <v>musical</v>
      </c>
      <c r="S2924" s="14">
        <f t="shared" si="230"/>
        <v>42142.874155092592</v>
      </c>
      <c r="T2924" s="14">
        <f t="shared" si="229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Q2925" s="6" t="str">
        <f t="shared" si="227"/>
        <v>theater</v>
      </c>
      <c r="R2925" s="6" t="str">
        <f t="shared" si="228"/>
        <v>musical</v>
      </c>
      <c r="S2925" s="14">
        <f t="shared" si="230"/>
        <v>42028.125</v>
      </c>
      <c r="T2925" s="14">
        <f t="shared" si="229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Q2926" s="6" t="str">
        <f t="shared" si="227"/>
        <v>theater</v>
      </c>
      <c r="R2926" s="6" t="str">
        <f t="shared" si="228"/>
        <v>musical</v>
      </c>
      <c r="S2926" s="14">
        <f t="shared" si="230"/>
        <v>42133.165972222225</v>
      </c>
      <c r="T2926" s="14">
        <f t="shared" si="229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Q2927" s="6" t="str">
        <f t="shared" si="227"/>
        <v>theater</v>
      </c>
      <c r="R2927" s="6" t="str">
        <f t="shared" si="228"/>
        <v>musical</v>
      </c>
      <c r="S2927" s="14">
        <f t="shared" si="230"/>
        <v>41893.584120370368</v>
      </c>
      <c r="T2927" s="14">
        <f t="shared" si="229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Q2928" s="6" t="str">
        <f t="shared" si="227"/>
        <v>theater</v>
      </c>
      <c r="R2928" s="6" t="str">
        <f t="shared" si="228"/>
        <v>musical</v>
      </c>
      <c r="S2928" s="14">
        <f t="shared" si="230"/>
        <v>42058.765960648147</v>
      </c>
      <c r="T2928" s="14">
        <f t="shared" si="229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Q2929" s="6" t="str">
        <f t="shared" si="227"/>
        <v>theater</v>
      </c>
      <c r="R2929" s="6" t="str">
        <f t="shared" si="228"/>
        <v>musical</v>
      </c>
      <c r="S2929" s="14">
        <f t="shared" si="230"/>
        <v>41835.208333333336</v>
      </c>
      <c r="T2929" s="14">
        <f t="shared" si="229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Q2930" s="6" t="str">
        <f t="shared" si="227"/>
        <v>theater</v>
      </c>
      <c r="R2930" s="6" t="str">
        <f t="shared" si="228"/>
        <v>musical</v>
      </c>
      <c r="S2930" s="14">
        <f t="shared" si="230"/>
        <v>42433.998217592598</v>
      </c>
      <c r="T2930" s="14">
        <f t="shared" si="229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Q2931" s="6" t="str">
        <f t="shared" si="227"/>
        <v>theater</v>
      </c>
      <c r="R2931" s="6" t="str">
        <f t="shared" si="228"/>
        <v>musical</v>
      </c>
      <c r="S2931" s="14">
        <f t="shared" si="230"/>
        <v>41784.564328703702</v>
      </c>
      <c r="T2931" s="14">
        <f t="shared" si="229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Q2932" s="6" t="str">
        <f t="shared" si="227"/>
        <v>theater</v>
      </c>
      <c r="R2932" s="6" t="str">
        <f t="shared" si="228"/>
        <v>musical</v>
      </c>
      <c r="S2932" s="14">
        <f t="shared" si="230"/>
        <v>42131.584074074075</v>
      </c>
      <c r="T2932" s="14">
        <f t="shared" si="229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Q2933" s="6" t="str">
        <f t="shared" si="227"/>
        <v>theater</v>
      </c>
      <c r="R2933" s="6" t="str">
        <f t="shared" si="228"/>
        <v>musical</v>
      </c>
      <c r="S2933" s="14">
        <f t="shared" si="230"/>
        <v>41897.255555555559</v>
      </c>
      <c r="T2933" s="14">
        <f t="shared" si="229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Q2934" s="6" t="str">
        <f t="shared" si="227"/>
        <v>theater</v>
      </c>
      <c r="R2934" s="6" t="str">
        <f t="shared" si="228"/>
        <v>musical</v>
      </c>
      <c r="S2934" s="14">
        <f t="shared" si="230"/>
        <v>42056.458333333328</v>
      </c>
      <c r="T2934" s="14">
        <f t="shared" si="229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Q2935" s="6" t="str">
        <f t="shared" si="227"/>
        <v>theater</v>
      </c>
      <c r="R2935" s="6" t="str">
        <f t="shared" si="228"/>
        <v>musical</v>
      </c>
      <c r="S2935" s="14">
        <f t="shared" si="230"/>
        <v>42525.956631944442</v>
      </c>
      <c r="T2935" s="14">
        <f t="shared" si="229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Q2936" s="6" t="str">
        <f t="shared" si="227"/>
        <v>theater</v>
      </c>
      <c r="R2936" s="6" t="str">
        <f t="shared" si="228"/>
        <v>musical</v>
      </c>
      <c r="S2936" s="14">
        <f t="shared" si="230"/>
        <v>41805.636157407411</v>
      </c>
      <c r="T2936" s="14">
        <f t="shared" si="229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Q2937" s="6" t="str">
        <f t="shared" si="227"/>
        <v>theater</v>
      </c>
      <c r="R2937" s="6" t="str">
        <f t="shared" si="228"/>
        <v>musical</v>
      </c>
      <c r="S2937" s="14">
        <f t="shared" si="230"/>
        <v>42611.708333333328</v>
      </c>
      <c r="T2937" s="14">
        <f t="shared" si="229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Q2938" s="6" t="str">
        <f t="shared" si="227"/>
        <v>theater</v>
      </c>
      <c r="R2938" s="6" t="str">
        <f t="shared" si="228"/>
        <v>musical</v>
      </c>
      <c r="S2938" s="14">
        <f t="shared" si="230"/>
        <v>41925.207638888889</v>
      </c>
      <c r="T2938" s="14">
        <f t="shared" si="229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Q2939" s="6" t="str">
        <f t="shared" si="227"/>
        <v>theater</v>
      </c>
      <c r="R2939" s="6" t="str">
        <f t="shared" si="228"/>
        <v>musical</v>
      </c>
      <c r="S2939" s="14">
        <f t="shared" si="230"/>
        <v>41833.457326388889</v>
      </c>
      <c r="T2939" s="14">
        <f t="shared" si="229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Q2940" s="6" t="str">
        <f t="shared" si="227"/>
        <v>theater</v>
      </c>
      <c r="R2940" s="6" t="str">
        <f t="shared" si="228"/>
        <v>musical</v>
      </c>
      <c r="S2940" s="14">
        <f t="shared" si="230"/>
        <v>42034.703865740739</v>
      </c>
      <c r="T2940" s="14">
        <f t="shared" si="229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Q2941" s="6" t="str">
        <f t="shared" si="227"/>
        <v>theater</v>
      </c>
      <c r="R2941" s="6" t="str">
        <f t="shared" si="228"/>
        <v>musical</v>
      </c>
      <c r="S2941" s="14">
        <f t="shared" si="230"/>
        <v>41879.041666666664</v>
      </c>
      <c r="T2941" s="14">
        <f t="shared" si="229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Q2942" s="6" t="str">
        <f t="shared" si="227"/>
        <v>theater</v>
      </c>
      <c r="R2942" s="6" t="str">
        <f t="shared" si="228"/>
        <v>musical</v>
      </c>
      <c r="S2942" s="14">
        <f t="shared" si="230"/>
        <v>42022.773356481484</v>
      </c>
      <c r="T2942" s="14">
        <f t="shared" si="229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Q2943" s="6" t="str">
        <f t="shared" si="227"/>
        <v>theater</v>
      </c>
      <c r="R2943" s="6" t="str">
        <f t="shared" si="228"/>
        <v>spaces</v>
      </c>
      <c r="S2943" s="14">
        <f t="shared" si="230"/>
        <v>42064.960127314815</v>
      </c>
      <c r="T2943" s="14">
        <f t="shared" si="229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Q2944" s="6" t="str">
        <f t="shared" si="227"/>
        <v>theater</v>
      </c>
      <c r="R2944" s="6" t="str">
        <f t="shared" si="228"/>
        <v>spaces</v>
      </c>
      <c r="S2944" s="14">
        <f t="shared" si="230"/>
        <v>42354.845833333333</v>
      </c>
      <c r="T2944" s="14">
        <f t="shared" si="229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Q2945" s="6" t="str">
        <f t="shared" si="227"/>
        <v>theater</v>
      </c>
      <c r="R2945" s="6" t="str">
        <f t="shared" si="228"/>
        <v>spaces</v>
      </c>
      <c r="S2945" s="14">
        <f t="shared" si="230"/>
        <v>42107.129398148143</v>
      </c>
      <c r="T2945" s="14">
        <f t="shared" si="229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Q2946" s="6" t="str">
        <f t="shared" si="227"/>
        <v>theater</v>
      </c>
      <c r="R2946" s="6" t="str">
        <f t="shared" si="228"/>
        <v>spaces</v>
      </c>
      <c r="S2946" s="14">
        <f t="shared" si="230"/>
        <v>42162.9143287037</v>
      </c>
      <c r="T2946" s="14">
        <f t="shared" si="229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(E2947/D2947)*100</f>
        <v>0</v>
      </c>
      <c r="Q2947" s="6" t="str">
        <f t="shared" ref="Q2947:Q3010" si="232">LEFT(N2947,FIND("/",N2947)-1)</f>
        <v>theater</v>
      </c>
      <c r="R2947" s="6" t="str">
        <f t="shared" ref="R2947:R3010" si="233">RIGHT(N2947,LEN(N2947)-FIND("/",N2947))</f>
        <v>spaces</v>
      </c>
      <c r="S2947" s="14">
        <f t="shared" si="230"/>
        <v>42148.139583333337</v>
      </c>
      <c r="T2947" s="14">
        <f t="shared" ref="T2947:T3010" si="234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Q2948" s="6" t="str">
        <f t="shared" si="232"/>
        <v>theater</v>
      </c>
      <c r="R2948" s="6" t="str">
        <f t="shared" si="233"/>
        <v>spaces</v>
      </c>
      <c r="S2948" s="14">
        <f t="shared" si="230"/>
        <v>42597.531157407408</v>
      </c>
      <c r="T2948" s="14">
        <f t="shared" si="234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Q2949" s="6" t="str">
        <f t="shared" si="232"/>
        <v>theater</v>
      </c>
      <c r="R2949" s="6" t="str">
        <f t="shared" si="233"/>
        <v>spaces</v>
      </c>
      <c r="S2949" s="14">
        <f t="shared" si="230"/>
        <v>42698.715972222228</v>
      </c>
      <c r="T2949" s="14">
        <f t="shared" si="234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Q2950" s="6" t="str">
        <f t="shared" si="232"/>
        <v>theater</v>
      </c>
      <c r="R2950" s="6" t="str">
        <f t="shared" si="233"/>
        <v>spaces</v>
      </c>
      <c r="S2950" s="14">
        <f t="shared" si="230"/>
        <v>42157.649224537032</v>
      </c>
      <c r="T2950" s="14">
        <f t="shared" si="234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Q2951" s="6" t="str">
        <f t="shared" si="232"/>
        <v>theater</v>
      </c>
      <c r="R2951" s="6" t="str">
        <f t="shared" si="233"/>
        <v>spaces</v>
      </c>
      <c r="S2951" s="14">
        <f t="shared" si="230"/>
        <v>42327.864780092597</v>
      </c>
      <c r="T2951" s="14">
        <f t="shared" si="234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Q2952" s="6" t="str">
        <f t="shared" si="232"/>
        <v>theater</v>
      </c>
      <c r="R2952" s="6" t="str">
        <f t="shared" si="233"/>
        <v>spaces</v>
      </c>
      <c r="S2952" s="14">
        <f t="shared" si="230"/>
        <v>42392.36518518519</v>
      </c>
      <c r="T2952" s="14">
        <f t="shared" si="234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Q2953" s="6" t="str">
        <f t="shared" si="232"/>
        <v>theater</v>
      </c>
      <c r="R2953" s="6" t="str">
        <f t="shared" si="233"/>
        <v>spaces</v>
      </c>
      <c r="S2953" s="14">
        <f t="shared" si="230"/>
        <v>41917.802928240737</v>
      </c>
      <c r="T2953" s="14">
        <f t="shared" si="234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Q2954" s="6" t="str">
        <f t="shared" si="232"/>
        <v>theater</v>
      </c>
      <c r="R2954" s="6" t="str">
        <f t="shared" si="233"/>
        <v>spaces</v>
      </c>
      <c r="S2954" s="14">
        <f t="shared" si="230"/>
        <v>42660.166666666672</v>
      </c>
      <c r="T2954" s="14">
        <f t="shared" si="234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Q2955" s="6" t="str">
        <f t="shared" si="232"/>
        <v>theater</v>
      </c>
      <c r="R2955" s="6" t="str">
        <f t="shared" si="233"/>
        <v>spaces</v>
      </c>
      <c r="S2955" s="14">
        <f t="shared" si="230"/>
        <v>42285.791909722218</v>
      </c>
      <c r="T2955" s="14">
        <f t="shared" si="234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Q2956" s="6" t="str">
        <f t="shared" si="232"/>
        <v>theater</v>
      </c>
      <c r="R2956" s="6" t="str">
        <f t="shared" si="233"/>
        <v>spaces</v>
      </c>
      <c r="S2956" s="14">
        <f t="shared" si="230"/>
        <v>42810.541701388895</v>
      </c>
      <c r="T2956" s="14">
        <f t="shared" si="234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Q2957" s="6" t="str">
        <f t="shared" si="232"/>
        <v>theater</v>
      </c>
      <c r="R2957" s="6" t="str">
        <f t="shared" si="233"/>
        <v>spaces</v>
      </c>
      <c r="S2957" s="14">
        <f t="shared" si="230"/>
        <v>42171.741307870368</v>
      </c>
      <c r="T2957" s="14">
        <f t="shared" si="234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Q2958" s="6" t="str">
        <f t="shared" si="232"/>
        <v>theater</v>
      </c>
      <c r="R2958" s="6" t="str">
        <f t="shared" si="233"/>
        <v>spaces</v>
      </c>
      <c r="S2958" s="14">
        <f t="shared" si="230"/>
        <v>42494.958912037036</v>
      </c>
      <c r="T2958" s="14">
        <f t="shared" si="234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Q2959" s="6" t="str">
        <f t="shared" si="232"/>
        <v>theater</v>
      </c>
      <c r="R2959" s="6" t="str">
        <f t="shared" si="233"/>
        <v>spaces</v>
      </c>
      <c r="S2959" s="14">
        <f t="shared" si="230"/>
        <v>42090.969583333332</v>
      </c>
      <c r="T2959" s="14">
        <f t="shared" si="234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Q2960" s="6" t="str">
        <f t="shared" si="232"/>
        <v>theater</v>
      </c>
      <c r="R2960" s="6" t="str">
        <f t="shared" si="233"/>
        <v>spaces</v>
      </c>
      <c r="S2960" s="14">
        <f t="shared" si="230"/>
        <v>42498.73746527778</v>
      </c>
      <c r="T2960" s="14">
        <f t="shared" si="234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Q2961" s="6" t="str">
        <f t="shared" si="232"/>
        <v>theater</v>
      </c>
      <c r="R2961" s="6" t="str">
        <f t="shared" si="233"/>
        <v>spaces</v>
      </c>
      <c r="S2961" s="14">
        <f t="shared" si="230"/>
        <v>42528.008391203708</v>
      </c>
      <c r="T2961" s="14">
        <f t="shared" si="234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Q2962" s="6" t="str">
        <f t="shared" si="232"/>
        <v>theater</v>
      </c>
      <c r="R2962" s="6" t="str">
        <f t="shared" si="233"/>
        <v>spaces</v>
      </c>
      <c r="S2962" s="14">
        <f t="shared" si="230"/>
        <v>41893.757210648146</v>
      </c>
      <c r="T2962" s="14">
        <f t="shared" si="234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Q2963" s="6" t="str">
        <f t="shared" si="232"/>
        <v>theater</v>
      </c>
      <c r="R2963" s="6" t="str">
        <f t="shared" si="233"/>
        <v>plays</v>
      </c>
      <c r="S2963" s="14">
        <f t="shared" si="230"/>
        <v>42089.166666666672</v>
      </c>
      <c r="T2963" s="14">
        <f t="shared" si="234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Q2964" s="6" t="str">
        <f t="shared" si="232"/>
        <v>theater</v>
      </c>
      <c r="R2964" s="6" t="str">
        <f t="shared" si="233"/>
        <v>plays</v>
      </c>
      <c r="S2964" s="14">
        <f t="shared" si="230"/>
        <v>42064.290972222225</v>
      </c>
      <c r="T2964" s="14">
        <f t="shared" si="234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Q2965" s="6" t="str">
        <f t="shared" si="232"/>
        <v>theater</v>
      </c>
      <c r="R2965" s="6" t="str">
        <f t="shared" si="233"/>
        <v>plays</v>
      </c>
      <c r="S2965" s="14">
        <f t="shared" si="230"/>
        <v>42187.470185185186</v>
      </c>
      <c r="T2965" s="14">
        <f t="shared" si="234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Q2966" s="6" t="str">
        <f t="shared" si="232"/>
        <v>theater</v>
      </c>
      <c r="R2966" s="6" t="str">
        <f t="shared" si="233"/>
        <v>plays</v>
      </c>
      <c r="S2966" s="14">
        <f t="shared" si="230"/>
        <v>41857.897222222222</v>
      </c>
      <c r="T2966" s="14">
        <f t="shared" si="234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Q2967" s="6" t="str">
        <f t="shared" si="232"/>
        <v>theater</v>
      </c>
      <c r="R2967" s="6" t="str">
        <f t="shared" si="233"/>
        <v>plays</v>
      </c>
      <c r="S2967" s="14">
        <f t="shared" si="230"/>
        <v>42192.729548611111</v>
      </c>
      <c r="T2967" s="14">
        <f t="shared" si="234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Q2968" s="6" t="str">
        <f t="shared" si="232"/>
        <v>theater</v>
      </c>
      <c r="R2968" s="6" t="str">
        <f t="shared" si="233"/>
        <v>plays</v>
      </c>
      <c r="S2968" s="14">
        <f t="shared" si="230"/>
        <v>42263.738564814819</v>
      </c>
      <c r="T2968" s="14">
        <f t="shared" si="234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Q2969" s="6" t="str">
        <f t="shared" si="232"/>
        <v>theater</v>
      </c>
      <c r="R2969" s="6" t="str">
        <f t="shared" si="233"/>
        <v>plays</v>
      </c>
      <c r="S2969" s="14">
        <f t="shared" si="230"/>
        <v>42072.156157407408</v>
      </c>
      <c r="T2969" s="14">
        <f t="shared" si="234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Q2970" s="6" t="str">
        <f t="shared" si="232"/>
        <v>theater</v>
      </c>
      <c r="R2970" s="6" t="str">
        <f t="shared" si="233"/>
        <v>plays</v>
      </c>
      <c r="S2970" s="14">
        <f t="shared" si="230"/>
        <v>42599.165972222225</v>
      </c>
      <c r="T2970" s="14">
        <f t="shared" si="234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Q2971" s="6" t="str">
        <f t="shared" si="232"/>
        <v>theater</v>
      </c>
      <c r="R2971" s="6" t="str">
        <f t="shared" si="233"/>
        <v>plays</v>
      </c>
      <c r="S2971" s="14">
        <f t="shared" si="230"/>
        <v>42127.952083333337</v>
      </c>
      <c r="T2971" s="14">
        <f t="shared" si="234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Q2972" s="6" t="str">
        <f t="shared" si="232"/>
        <v>theater</v>
      </c>
      <c r="R2972" s="6" t="str">
        <f t="shared" si="233"/>
        <v>plays</v>
      </c>
      <c r="S2972" s="14">
        <f t="shared" si="230"/>
        <v>41838.669571759259</v>
      </c>
      <c r="T2972" s="14">
        <f t="shared" si="234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Q2973" s="6" t="str">
        <f t="shared" si="232"/>
        <v>theater</v>
      </c>
      <c r="R2973" s="6" t="str">
        <f t="shared" si="233"/>
        <v>plays</v>
      </c>
      <c r="S2973" s="14">
        <f t="shared" si="230"/>
        <v>41882.658310185187</v>
      </c>
      <c r="T2973" s="14">
        <f t="shared" si="234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Q2974" s="6" t="str">
        <f t="shared" si="232"/>
        <v>theater</v>
      </c>
      <c r="R2974" s="6" t="str">
        <f t="shared" si="233"/>
        <v>plays</v>
      </c>
      <c r="S2974" s="14">
        <f t="shared" si="230"/>
        <v>42709.041666666672</v>
      </c>
      <c r="T2974" s="14">
        <f t="shared" si="234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Q2975" s="6" t="str">
        <f t="shared" si="232"/>
        <v>theater</v>
      </c>
      <c r="R2975" s="6" t="str">
        <f t="shared" si="233"/>
        <v>plays</v>
      </c>
      <c r="S2975" s="14">
        <f t="shared" si="230"/>
        <v>42370.166666666672</v>
      </c>
      <c r="T2975" s="14">
        <f t="shared" si="234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Q2976" s="6" t="str">
        <f t="shared" si="232"/>
        <v>theater</v>
      </c>
      <c r="R2976" s="6" t="str">
        <f t="shared" si="233"/>
        <v>plays</v>
      </c>
      <c r="S2976" s="14">
        <f t="shared" si="230"/>
        <v>41908.065972222219</v>
      </c>
      <c r="T2976" s="14">
        <f t="shared" si="234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Q2977" s="6" t="str">
        <f t="shared" si="232"/>
        <v>theater</v>
      </c>
      <c r="R2977" s="6" t="str">
        <f t="shared" si="233"/>
        <v>plays</v>
      </c>
      <c r="S2977" s="14">
        <f t="shared" si="230"/>
        <v>41970.125</v>
      </c>
      <c r="T2977" s="14">
        <f t="shared" si="234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Q2978" s="6" t="str">
        <f t="shared" si="232"/>
        <v>theater</v>
      </c>
      <c r="R2978" s="6" t="str">
        <f t="shared" si="233"/>
        <v>plays</v>
      </c>
      <c r="S2978" s="14">
        <f t="shared" si="230"/>
        <v>42442.5</v>
      </c>
      <c r="T2978" s="14">
        <f t="shared" si="234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Q2979" s="6" t="str">
        <f t="shared" si="232"/>
        <v>theater</v>
      </c>
      <c r="R2979" s="6" t="str">
        <f t="shared" si="233"/>
        <v>plays</v>
      </c>
      <c r="S2979" s="14">
        <f t="shared" ref="S2979:S3042" si="235">(((I2979/60)/60)/24)+DATE(1970,1,1)</f>
        <v>42086.093055555553</v>
      </c>
      <c r="T2979" s="14">
        <f t="shared" si="234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Q2980" s="6" t="str">
        <f t="shared" si="232"/>
        <v>theater</v>
      </c>
      <c r="R2980" s="6" t="str">
        <f t="shared" si="233"/>
        <v>plays</v>
      </c>
      <c r="S2980" s="14">
        <f t="shared" si="235"/>
        <v>41932.249305555553</v>
      </c>
      <c r="T2980" s="14">
        <f t="shared" si="234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Q2981" s="6" t="str">
        <f t="shared" si="232"/>
        <v>theater</v>
      </c>
      <c r="R2981" s="6" t="str">
        <f t="shared" si="233"/>
        <v>plays</v>
      </c>
      <c r="S2981" s="14">
        <f t="shared" si="235"/>
        <v>42010.25</v>
      </c>
      <c r="T2981" s="14">
        <f t="shared" si="234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Q2982" s="6" t="str">
        <f t="shared" si="232"/>
        <v>theater</v>
      </c>
      <c r="R2982" s="6" t="str">
        <f t="shared" si="233"/>
        <v>plays</v>
      </c>
      <c r="S2982" s="14">
        <f t="shared" si="235"/>
        <v>42240.083333333328</v>
      </c>
      <c r="T2982" s="14">
        <f t="shared" si="234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Q2983" s="6" t="str">
        <f t="shared" si="232"/>
        <v>theater</v>
      </c>
      <c r="R2983" s="6" t="str">
        <f t="shared" si="233"/>
        <v>spaces</v>
      </c>
      <c r="S2983" s="14">
        <f t="shared" si="235"/>
        <v>42270.559675925921</v>
      </c>
      <c r="T2983" s="14">
        <f t="shared" si="234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Q2984" s="6" t="str">
        <f t="shared" si="232"/>
        <v>theater</v>
      </c>
      <c r="R2984" s="6" t="str">
        <f t="shared" si="233"/>
        <v>spaces</v>
      </c>
      <c r="S2984" s="14">
        <f t="shared" si="235"/>
        <v>42411.686840277776</v>
      </c>
      <c r="T2984" s="14">
        <f t="shared" si="234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Q2985" s="6" t="str">
        <f t="shared" si="232"/>
        <v>theater</v>
      </c>
      <c r="R2985" s="6" t="str">
        <f t="shared" si="233"/>
        <v>spaces</v>
      </c>
      <c r="S2985" s="14">
        <f t="shared" si="235"/>
        <v>41954.674027777779</v>
      </c>
      <c r="T2985" s="14">
        <f t="shared" si="234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Q2986" s="6" t="str">
        <f t="shared" si="232"/>
        <v>theater</v>
      </c>
      <c r="R2986" s="6" t="str">
        <f t="shared" si="233"/>
        <v>spaces</v>
      </c>
      <c r="S2986" s="14">
        <f t="shared" si="235"/>
        <v>42606.278715277775</v>
      </c>
      <c r="T2986" s="14">
        <f t="shared" si="234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Q2987" s="6" t="str">
        <f t="shared" si="232"/>
        <v>theater</v>
      </c>
      <c r="R2987" s="6" t="str">
        <f t="shared" si="233"/>
        <v>spaces</v>
      </c>
      <c r="S2987" s="14">
        <f t="shared" si="235"/>
        <v>42674.166666666672</v>
      </c>
      <c r="T2987" s="14">
        <f t="shared" si="234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Q2988" s="6" t="str">
        <f t="shared" si="232"/>
        <v>theater</v>
      </c>
      <c r="R2988" s="6" t="str">
        <f t="shared" si="233"/>
        <v>spaces</v>
      </c>
      <c r="S2988" s="14">
        <f t="shared" si="235"/>
        <v>42491.458402777775</v>
      </c>
      <c r="T2988" s="14">
        <f t="shared" si="234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Q2989" s="6" t="str">
        <f t="shared" si="232"/>
        <v>theater</v>
      </c>
      <c r="R2989" s="6" t="str">
        <f t="shared" si="233"/>
        <v>spaces</v>
      </c>
      <c r="S2989" s="14">
        <f t="shared" si="235"/>
        <v>42656</v>
      </c>
      <c r="T2989" s="14">
        <f t="shared" si="234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Q2990" s="6" t="str">
        <f t="shared" si="232"/>
        <v>theater</v>
      </c>
      <c r="R2990" s="6" t="str">
        <f t="shared" si="233"/>
        <v>spaces</v>
      </c>
      <c r="S2990" s="14">
        <f t="shared" si="235"/>
        <v>42541.362048611118</v>
      </c>
      <c r="T2990" s="14">
        <f t="shared" si="234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Q2991" s="6" t="str">
        <f t="shared" si="232"/>
        <v>theater</v>
      </c>
      <c r="R2991" s="6" t="str">
        <f t="shared" si="233"/>
        <v>spaces</v>
      </c>
      <c r="S2991" s="14">
        <f t="shared" si="235"/>
        <v>42359.207638888889</v>
      </c>
      <c r="T2991" s="14">
        <f t="shared" si="234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Q2992" s="6" t="str">
        <f t="shared" si="232"/>
        <v>theater</v>
      </c>
      <c r="R2992" s="6" t="str">
        <f t="shared" si="233"/>
        <v>spaces</v>
      </c>
      <c r="S2992" s="14">
        <f t="shared" si="235"/>
        <v>42376.57430555555</v>
      </c>
      <c r="T2992" s="14">
        <f t="shared" si="234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Q2993" s="6" t="str">
        <f t="shared" si="232"/>
        <v>theater</v>
      </c>
      <c r="R2993" s="6" t="str">
        <f t="shared" si="233"/>
        <v>spaces</v>
      </c>
      <c r="S2993" s="14">
        <f t="shared" si="235"/>
        <v>42762.837152777778</v>
      </c>
      <c r="T2993" s="14">
        <f t="shared" si="234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Q2994" s="6" t="str">
        <f t="shared" si="232"/>
        <v>theater</v>
      </c>
      <c r="R2994" s="6" t="str">
        <f t="shared" si="233"/>
        <v>spaces</v>
      </c>
      <c r="S2994" s="14">
        <f t="shared" si="235"/>
        <v>42652.767476851848</v>
      </c>
      <c r="T2994" s="14">
        <f t="shared" si="234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Q2995" s="6" t="str">
        <f t="shared" si="232"/>
        <v>theater</v>
      </c>
      <c r="R2995" s="6" t="str">
        <f t="shared" si="233"/>
        <v>spaces</v>
      </c>
      <c r="S2995" s="14">
        <f t="shared" si="235"/>
        <v>42420.838738425926</v>
      </c>
      <c r="T2995" s="14">
        <f t="shared" si="234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Q2996" s="6" t="str">
        <f t="shared" si="232"/>
        <v>theater</v>
      </c>
      <c r="R2996" s="6" t="str">
        <f t="shared" si="233"/>
        <v>spaces</v>
      </c>
      <c r="S2996" s="14">
        <f t="shared" si="235"/>
        <v>41915.478842592594</v>
      </c>
      <c r="T2996" s="14">
        <f t="shared" si="234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Q2997" s="6" t="str">
        <f t="shared" si="232"/>
        <v>theater</v>
      </c>
      <c r="R2997" s="6" t="str">
        <f t="shared" si="233"/>
        <v>spaces</v>
      </c>
      <c r="S2997" s="14">
        <f t="shared" si="235"/>
        <v>42754.665173611109</v>
      </c>
      <c r="T2997" s="14">
        <f t="shared" si="234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Q2998" s="6" t="str">
        <f t="shared" si="232"/>
        <v>theater</v>
      </c>
      <c r="R2998" s="6" t="str">
        <f t="shared" si="233"/>
        <v>spaces</v>
      </c>
      <c r="S2998" s="14">
        <f t="shared" si="235"/>
        <v>42150.912500000006</v>
      </c>
      <c r="T2998" s="14">
        <f t="shared" si="234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Q2999" s="6" t="str">
        <f t="shared" si="232"/>
        <v>theater</v>
      </c>
      <c r="R2999" s="6" t="str">
        <f t="shared" si="233"/>
        <v>spaces</v>
      </c>
      <c r="S2999" s="14">
        <f t="shared" si="235"/>
        <v>42793.207638888889</v>
      </c>
      <c r="T2999" s="14">
        <f t="shared" si="234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Q3000" s="6" t="str">
        <f t="shared" si="232"/>
        <v>theater</v>
      </c>
      <c r="R3000" s="6" t="str">
        <f t="shared" si="233"/>
        <v>spaces</v>
      </c>
      <c r="S3000" s="14">
        <f t="shared" si="235"/>
        <v>41806.184027777781</v>
      </c>
      <c r="T3000" s="14">
        <f t="shared" si="234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Q3001" s="6" t="str">
        <f t="shared" si="232"/>
        <v>theater</v>
      </c>
      <c r="R3001" s="6" t="str">
        <f t="shared" si="233"/>
        <v>spaces</v>
      </c>
      <c r="S3001" s="14">
        <f t="shared" si="235"/>
        <v>42795.083333333328</v>
      </c>
      <c r="T3001" s="14">
        <f t="shared" si="234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Q3002" s="6" t="str">
        <f t="shared" si="232"/>
        <v>theater</v>
      </c>
      <c r="R3002" s="6" t="str">
        <f t="shared" si="233"/>
        <v>spaces</v>
      </c>
      <c r="S3002" s="14">
        <f t="shared" si="235"/>
        <v>42766.75</v>
      </c>
      <c r="T3002" s="14">
        <f t="shared" si="234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Q3003" s="6" t="str">
        <f t="shared" si="232"/>
        <v>theater</v>
      </c>
      <c r="R3003" s="6" t="str">
        <f t="shared" si="233"/>
        <v>spaces</v>
      </c>
      <c r="S3003" s="14">
        <f t="shared" si="235"/>
        <v>42564.895625000005</v>
      </c>
      <c r="T3003" s="14">
        <f t="shared" si="234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Q3004" s="6" t="str">
        <f t="shared" si="232"/>
        <v>theater</v>
      </c>
      <c r="R3004" s="6" t="str">
        <f t="shared" si="233"/>
        <v>spaces</v>
      </c>
      <c r="S3004" s="14">
        <f t="shared" si="235"/>
        <v>41269.83625</v>
      </c>
      <c r="T3004" s="14">
        <f t="shared" si="234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Q3005" s="6" t="str">
        <f t="shared" si="232"/>
        <v>theater</v>
      </c>
      <c r="R3005" s="6" t="str">
        <f t="shared" si="233"/>
        <v>spaces</v>
      </c>
      <c r="S3005" s="14">
        <f t="shared" si="235"/>
        <v>42430.249305555553</v>
      </c>
      <c r="T3005" s="14">
        <f t="shared" si="234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Q3006" s="6" t="str">
        <f t="shared" si="232"/>
        <v>theater</v>
      </c>
      <c r="R3006" s="6" t="str">
        <f t="shared" si="233"/>
        <v>spaces</v>
      </c>
      <c r="S3006" s="14">
        <f t="shared" si="235"/>
        <v>41958.922731481478</v>
      </c>
      <c r="T3006" s="14">
        <f t="shared" si="234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Q3007" s="6" t="str">
        <f t="shared" si="232"/>
        <v>theater</v>
      </c>
      <c r="R3007" s="6" t="str">
        <f t="shared" si="233"/>
        <v>spaces</v>
      </c>
      <c r="S3007" s="14">
        <f t="shared" si="235"/>
        <v>41918.674826388888</v>
      </c>
      <c r="T3007" s="14">
        <f t="shared" si="234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Q3008" s="6" t="str">
        <f t="shared" si="232"/>
        <v>theater</v>
      </c>
      <c r="R3008" s="6" t="str">
        <f t="shared" si="233"/>
        <v>spaces</v>
      </c>
      <c r="S3008" s="14">
        <f t="shared" si="235"/>
        <v>41987.756840277783</v>
      </c>
      <c r="T3008" s="14">
        <f t="shared" si="234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Q3009" s="6" t="str">
        <f t="shared" si="232"/>
        <v>theater</v>
      </c>
      <c r="R3009" s="6" t="str">
        <f t="shared" si="233"/>
        <v>spaces</v>
      </c>
      <c r="S3009" s="14">
        <f t="shared" si="235"/>
        <v>42119.216238425928</v>
      </c>
      <c r="T3009" s="14">
        <f t="shared" si="234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Q3010" s="6" t="str">
        <f t="shared" si="232"/>
        <v>theater</v>
      </c>
      <c r="R3010" s="6" t="str">
        <f t="shared" si="233"/>
        <v>spaces</v>
      </c>
      <c r="S3010" s="14">
        <f t="shared" si="235"/>
        <v>42390.212025462963</v>
      </c>
      <c r="T3010" s="14">
        <f t="shared" si="234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(E3011/D3011)*100</f>
        <v>119.756</v>
      </c>
      <c r="Q3011" s="6" t="str">
        <f t="shared" ref="Q3011:Q3074" si="237">LEFT(N3011,FIND("/",N3011)-1)</f>
        <v>theater</v>
      </c>
      <c r="R3011" s="6" t="str">
        <f t="shared" ref="R3011:R3074" si="238">RIGHT(N3011,LEN(N3011)-FIND("/",N3011))</f>
        <v>spaces</v>
      </c>
      <c r="S3011" s="14">
        <f t="shared" si="235"/>
        <v>41969.611574074079</v>
      </c>
      <c r="T3011" s="14">
        <f t="shared" ref="T3011:T3074" si="239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Q3012" s="6" t="str">
        <f t="shared" si="237"/>
        <v>theater</v>
      </c>
      <c r="R3012" s="6" t="str">
        <f t="shared" si="238"/>
        <v>spaces</v>
      </c>
      <c r="S3012" s="14">
        <f t="shared" si="235"/>
        <v>42056.832395833335</v>
      </c>
      <c r="T3012" s="14">
        <f t="shared" si="239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Q3013" s="6" t="str">
        <f t="shared" si="237"/>
        <v>theater</v>
      </c>
      <c r="R3013" s="6" t="str">
        <f t="shared" si="238"/>
        <v>spaces</v>
      </c>
      <c r="S3013" s="14">
        <f t="shared" si="235"/>
        <v>42361.957638888889</v>
      </c>
      <c r="T3013" s="14">
        <f t="shared" si="239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Q3014" s="6" t="str">
        <f t="shared" si="237"/>
        <v>theater</v>
      </c>
      <c r="R3014" s="6" t="str">
        <f t="shared" si="238"/>
        <v>spaces</v>
      </c>
      <c r="S3014" s="14">
        <f t="shared" si="235"/>
        <v>42045.702893518523</v>
      </c>
      <c r="T3014" s="14">
        <f t="shared" si="239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Q3015" s="6" t="str">
        <f t="shared" si="237"/>
        <v>theater</v>
      </c>
      <c r="R3015" s="6" t="str">
        <f t="shared" si="238"/>
        <v>spaces</v>
      </c>
      <c r="S3015" s="14">
        <f t="shared" si="235"/>
        <v>42176.836215277777</v>
      </c>
      <c r="T3015" s="14">
        <f t="shared" si="239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Q3016" s="6" t="str">
        <f t="shared" si="237"/>
        <v>theater</v>
      </c>
      <c r="R3016" s="6" t="str">
        <f t="shared" si="238"/>
        <v>spaces</v>
      </c>
      <c r="S3016" s="14">
        <f t="shared" si="235"/>
        <v>41948.208333333336</v>
      </c>
      <c r="T3016" s="14">
        <f t="shared" si="239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Q3017" s="6" t="str">
        <f t="shared" si="237"/>
        <v>theater</v>
      </c>
      <c r="R3017" s="6" t="str">
        <f t="shared" si="238"/>
        <v>spaces</v>
      </c>
      <c r="S3017" s="14">
        <f t="shared" si="235"/>
        <v>41801.166666666664</v>
      </c>
      <c r="T3017" s="14">
        <f t="shared" si="239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Q3018" s="6" t="str">
        <f t="shared" si="237"/>
        <v>theater</v>
      </c>
      <c r="R3018" s="6" t="str">
        <f t="shared" si="238"/>
        <v>spaces</v>
      </c>
      <c r="S3018" s="14">
        <f t="shared" si="235"/>
        <v>41838.548055555555</v>
      </c>
      <c r="T3018" s="14">
        <f t="shared" si="239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Q3019" s="6" t="str">
        <f t="shared" si="237"/>
        <v>theater</v>
      </c>
      <c r="R3019" s="6" t="str">
        <f t="shared" si="238"/>
        <v>spaces</v>
      </c>
      <c r="S3019" s="14">
        <f t="shared" si="235"/>
        <v>41871.850034722222</v>
      </c>
      <c r="T3019" s="14">
        <f t="shared" si="239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Q3020" s="6" t="str">
        <f t="shared" si="237"/>
        <v>theater</v>
      </c>
      <c r="R3020" s="6" t="str">
        <f t="shared" si="238"/>
        <v>spaces</v>
      </c>
      <c r="S3020" s="14">
        <f t="shared" si="235"/>
        <v>42205.916666666672</v>
      </c>
      <c r="T3020" s="14">
        <f t="shared" si="239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Q3021" s="6" t="str">
        <f t="shared" si="237"/>
        <v>theater</v>
      </c>
      <c r="R3021" s="6" t="str">
        <f t="shared" si="238"/>
        <v>spaces</v>
      </c>
      <c r="S3021" s="14">
        <f t="shared" si="235"/>
        <v>41786.125</v>
      </c>
      <c r="T3021" s="14">
        <f t="shared" si="239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Q3022" s="6" t="str">
        <f t="shared" si="237"/>
        <v>theater</v>
      </c>
      <c r="R3022" s="6" t="str">
        <f t="shared" si="238"/>
        <v>spaces</v>
      </c>
      <c r="S3022" s="14">
        <f t="shared" si="235"/>
        <v>42230.846446759257</v>
      </c>
      <c r="T3022" s="14">
        <f t="shared" si="239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Q3023" s="6" t="str">
        <f t="shared" si="237"/>
        <v>theater</v>
      </c>
      <c r="R3023" s="6" t="str">
        <f t="shared" si="238"/>
        <v>spaces</v>
      </c>
      <c r="S3023" s="14">
        <f t="shared" si="235"/>
        <v>42696.249305555553</v>
      </c>
      <c r="T3023" s="14">
        <f t="shared" si="239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Q3024" s="6" t="str">
        <f t="shared" si="237"/>
        <v>theater</v>
      </c>
      <c r="R3024" s="6" t="str">
        <f t="shared" si="238"/>
        <v>spaces</v>
      </c>
      <c r="S3024" s="14">
        <f t="shared" si="235"/>
        <v>42609.95380787037</v>
      </c>
      <c r="T3024" s="14">
        <f t="shared" si="239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Q3025" s="6" t="str">
        <f t="shared" si="237"/>
        <v>theater</v>
      </c>
      <c r="R3025" s="6" t="str">
        <f t="shared" si="238"/>
        <v>spaces</v>
      </c>
      <c r="S3025" s="14">
        <f t="shared" si="235"/>
        <v>42166.675763888896</v>
      </c>
      <c r="T3025" s="14">
        <f t="shared" si="239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Q3026" s="6" t="str">
        <f t="shared" si="237"/>
        <v>theater</v>
      </c>
      <c r="R3026" s="6" t="str">
        <f t="shared" si="238"/>
        <v>spaces</v>
      </c>
      <c r="S3026" s="14">
        <f t="shared" si="235"/>
        <v>41188.993923611109</v>
      </c>
      <c r="T3026" s="14">
        <f t="shared" si="239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Q3027" s="6" t="str">
        <f t="shared" si="237"/>
        <v>theater</v>
      </c>
      <c r="R3027" s="6" t="str">
        <f t="shared" si="238"/>
        <v>spaces</v>
      </c>
      <c r="S3027" s="14">
        <f t="shared" si="235"/>
        <v>41789.666666666664</v>
      </c>
      <c r="T3027" s="14">
        <f t="shared" si="239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Q3028" s="6" t="str">
        <f t="shared" si="237"/>
        <v>theater</v>
      </c>
      <c r="R3028" s="6" t="str">
        <f t="shared" si="238"/>
        <v>spaces</v>
      </c>
      <c r="S3028" s="14">
        <f t="shared" si="235"/>
        <v>42797.459398148145</v>
      </c>
      <c r="T3028" s="14">
        <f t="shared" si="239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Q3029" s="6" t="str">
        <f t="shared" si="237"/>
        <v>theater</v>
      </c>
      <c r="R3029" s="6" t="str">
        <f t="shared" si="238"/>
        <v>spaces</v>
      </c>
      <c r="S3029" s="14">
        <f t="shared" si="235"/>
        <v>42083.662627314814</v>
      </c>
      <c r="T3029" s="14">
        <f t="shared" si="239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Q3030" s="6" t="str">
        <f t="shared" si="237"/>
        <v>theater</v>
      </c>
      <c r="R3030" s="6" t="str">
        <f t="shared" si="238"/>
        <v>spaces</v>
      </c>
      <c r="S3030" s="14">
        <f t="shared" si="235"/>
        <v>42597.264178240745</v>
      </c>
      <c r="T3030" s="14">
        <f t="shared" si="239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Q3031" s="6" t="str">
        <f t="shared" si="237"/>
        <v>theater</v>
      </c>
      <c r="R3031" s="6" t="str">
        <f t="shared" si="238"/>
        <v>spaces</v>
      </c>
      <c r="S3031" s="14">
        <f t="shared" si="235"/>
        <v>41961.190972222219</v>
      </c>
      <c r="T3031" s="14">
        <f t="shared" si="239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Q3032" s="6" t="str">
        <f t="shared" si="237"/>
        <v>theater</v>
      </c>
      <c r="R3032" s="6" t="str">
        <f t="shared" si="238"/>
        <v>spaces</v>
      </c>
      <c r="S3032" s="14">
        <f t="shared" si="235"/>
        <v>42263.747349537036</v>
      </c>
      <c r="T3032" s="14">
        <f t="shared" si="239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Q3033" s="6" t="str">
        <f t="shared" si="237"/>
        <v>theater</v>
      </c>
      <c r="R3033" s="6" t="str">
        <f t="shared" si="238"/>
        <v>spaces</v>
      </c>
      <c r="S3033" s="14">
        <f t="shared" si="235"/>
        <v>42657.882488425923</v>
      </c>
      <c r="T3033" s="14">
        <f t="shared" si="239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Q3034" s="6" t="str">
        <f t="shared" si="237"/>
        <v>theater</v>
      </c>
      <c r="R3034" s="6" t="str">
        <f t="shared" si="238"/>
        <v>spaces</v>
      </c>
      <c r="S3034" s="14">
        <f t="shared" si="235"/>
        <v>42258.044664351852</v>
      </c>
      <c r="T3034" s="14">
        <f t="shared" si="239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Q3035" s="6" t="str">
        <f t="shared" si="237"/>
        <v>theater</v>
      </c>
      <c r="R3035" s="6" t="str">
        <f t="shared" si="238"/>
        <v>spaces</v>
      </c>
      <c r="S3035" s="14">
        <f t="shared" si="235"/>
        <v>42600.110243055555</v>
      </c>
      <c r="T3035" s="14">
        <f t="shared" si="239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Q3036" s="6" t="str">
        <f t="shared" si="237"/>
        <v>theater</v>
      </c>
      <c r="R3036" s="6" t="str">
        <f t="shared" si="238"/>
        <v>spaces</v>
      </c>
      <c r="S3036" s="14">
        <f t="shared" si="235"/>
        <v>42675.165972222225</v>
      </c>
      <c r="T3036" s="14">
        <f t="shared" si="239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Q3037" s="6" t="str">
        <f t="shared" si="237"/>
        <v>theater</v>
      </c>
      <c r="R3037" s="6" t="str">
        <f t="shared" si="238"/>
        <v>spaces</v>
      </c>
      <c r="S3037" s="14">
        <f t="shared" si="235"/>
        <v>41398.560289351852</v>
      </c>
      <c r="T3037" s="14">
        <f t="shared" si="239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Q3038" s="6" t="str">
        <f t="shared" si="237"/>
        <v>theater</v>
      </c>
      <c r="R3038" s="6" t="str">
        <f t="shared" si="238"/>
        <v>spaces</v>
      </c>
      <c r="S3038" s="14">
        <f t="shared" si="235"/>
        <v>41502.499305555553</v>
      </c>
      <c r="T3038" s="14">
        <f t="shared" si="239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Q3039" s="6" t="str">
        <f t="shared" si="237"/>
        <v>theater</v>
      </c>
      <c r="R3039" s="6" t="str">
        <f t="shared" si="238"/>
        <v>spaces</v>
      </c>
      <c r="S3039" s="14">
        <f t="shared" si="235"/>
        <v>40453.207638888889</v>
      </c>
      <c r="T3039" s="14">
        <f t="shared" si="239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Q3040" s="6" t="str">
        <f t="shared" si="237"/>
        <v>theater</v>
      </c>
      <c r="R3040" s="6" t="str">
        <f t="shared" si="238"/>
        <v>spaces</v>
      </c>
      <c r="S3040" s="14">
        <f t="shared" si="235"/>
        <v>42433.252280092594</v>
      </c>
      <c r="T3040" s="14">
        <f t="shared" si="239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Q3041" s="6" t="str">
        <f t="shared" si="237"/>
        <v>theater</v>
      </c>
      <c r="R3041" s="6" t="str">
        <f t="shared" si="238"/>
        <v>spaces</v>
      </c>
      <c r="S3041" s="14">
        <f t="shared" si="235"/>
        <v>41637.332638888889</v>
      </c>
      <c r="T3041" s="14">
        <f t="shared" si="239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Q3042" s="6" t="str">
        <f t="shared" si="237"/>
        <v>theater</v>
      </c>
      <c r="R3042" s="6" t="str">
        <f t="shared" si="238"/>
        <v>spaces</v>
      </c>
      <c r="S3042" s="14">
        <f t="shared" si="235"/>
        <v>42181.958333333328</v>
      </c>
      <c r="T3042" s="14">
        <f t="shared" si="239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Q3043" s="6" t="str">
        <f t="shared" si="237"/>
        <v>theater</v>
      </c>
      <c r="R3043" s="6" t="str">
        <f t="shared" si="238"/>
        <v>spaces</v>
      </c>
      <c r="S3043" s="14">
        <f t="shared" ref="S3043:S3106" si="240">(((I3043/60)/60)/24)+DATE(1970,1,1)</f>
        <v>42389.868611111116</v>
      </c>
      <c r="T3043" s="14">
        <f t="shared" si="239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Q3044" s="6" t="str">
        <f t="shared" si="237"/>
        <v>theater</v>
      </c>
      <c r="R3044" s="6" t="str">
        <f t="shared" si="238"/>
        <v>spaces</v>
      </c>
      <c r="S3044" s="14">
        <f t="shared" si="240"/>
        <v>42283.688043981485</v>
      </c>
      <c r="T3044" s="14">
        <f t="shared" si="239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Q3045" s="6" t="str">
        <f t="shared" si="237"/>
        <v>theater</v>
      </c>
      <c r="R3045" s="6" t="str">
        <f t="shared" si="238"/>
        <v>spaces</v>
      </c>
      <c r="S3045" s="14">
        <f t="shared" si="240"/>
        <v>42110.118055555555</v>
      </c>
      <c r="T3045" s="14">
        <f t="shared" si="239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Q3046" s="6" t="str">
        <f t="shared" si="237"/>
        <v>theater</v>
      </c>
      <c r="R3046" s="6" t="str">
        <f t="shared" si="238"/>
        <v>spaces</v>
      </c>
      <c r="S3046" s="14">
        <f t="shared" si="240"/>
        <v>42402.7268287037</v>
      </c>
      <c r="T3046" s="14">
        <f t="shared" si="239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Q3047" s="6" t="str">
        <f t="shared" si="237"/>
        <v>theater</v>
      </c>
      <c r="R3047" s="6" t="str">
        <f t="shared" si="238"/>
        <v>spaces</v>
      </c>
      <c r="S3047" s="14">
        <f t="shared" si="240"/>
        <v>41873.155729166669</v>
      </c>
      <c r="T3047" s="14">
        <f t="shared" si="239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Q3048" s="6" t="str">
        <f t="shared" si="237"/>
        <v>theater</v>
      </c>
      <c r="R3048" s="6" t="str">
        <f t="shared" si="238"/>
        <v>spaces</v>
      </c>
      <c r="S3048" s="14">
        <f t="shared" si="240"/>
        <v>41892.202777777777</v>
      </c>
      <c r="T3048" s="14">
        <f t="shared" si="239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Q3049" s="6" t="str">
        <f t="shared" si="237"/>
        <v>theater</v>
      </c>
      <c r="R3049" s="6" t="str">
        <f t="shared" si="238"/>
        <v>spaces</v>
      </c>
      <c r="S3049" s="14">
        <f t="shared" si="240"/>
        <v>42487.552777777775</v>
      </c>
      <c r="T3049" s="14">
        <f t="shared" si="239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Q3050" s="6" t="str">
        <f t="shared" si="237"/>
        <v>theater</v>
      </c>
      <c r="R3050" s="6" t="str">
        <f t="shared" si="238"/>
        <v>spaces</v>
      </c>
      <c r="S3050" s="14">
        <f t="shared" si="240"/>
        <v>42004.890277777777</v>
      </c>
      <c r="T3050" s="14">
        <f t="shared" si="239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Q3051" s="6" t="str">
        <f t="shared" si="237"/>
        <v>theater</v>
      </c>
      <c r="R3051" s="6" t="str">
        <f t="shared" si="238"/>
        <v>spaces</v>
      </c>
      <c r="S3051" s="14">
        <f t="shared" si="240"/>
        <v>42169.014525462961</v>
      </c>
      <c r="T3051" s="14">
        <f t="shared" si="239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Q3052" s="6" t="str">
        <f t="shared" si="237"/>
        <v>theater</v>
      </c>
      <c r="R3052" s="6" t="str">
        <f t="shared" si="238"/>
        <v>spaces</v>
      </c>
      <c r="S3052" s="14">
        <f t="shared" si="240"/>
        <v>42495.16851851852</v>
      </c>
      <c r="T3052" s="14">
        <f t="shared" si="239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Q3053" s="6" t="str">
        <f t="shared" si="237"/>
        <v>theater</v>
      </c>
      <c r="R3053" s="6" t="str">
        <f t="shared" si="238"/>
        <v>spaces</v>
      </c>
      <c r="S3053" s="14">
        <f t="shared" si="240"/>
        <v>42774.416030092587</v>
      </c>
      <c r="T3053" s="14">
        <f t="shared" si="239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Q3054" s="6" t="str">
        <f t="shared" si="237"/>
        <v>theater</v>
      </c>
      <c r="R3054" s="6" t="str">
        <f t="shared" si="238"/>
        <v>spaces</v>
      </c>
      <c r="S3054" s="14">
        <f t="shared" si="240"/>
        <v>42152.665972222225</v>
      </c>
      <c r="T3054" s="14">
        <f t="shared" si="239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Q3055" s="6" t="str">
        <f t="shared" si="237"/>
        <v>theater</v>
      </c>
      <c r="R3055" s="6" t="str">
        <f t="shared" si="238"/>
        <v>spaces</v>
      </c>
      <c r="S3055" s="14">
        <f t="shared" si="240"/>
        <v>41914.165972222225</v>
      </c>
      <c r="T3055" s="14">
        <f t="shared" si="239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Q3056" s="6" t="str">
        <f t="shared" si="237"/>
        <v>theater</v>
      </c>
      <c r="R3056" s="6" t="str">
        <f t="shared" si="238"/>
        <v>spaces</v>
      </c>
      <c r="S3056" s="14">
        <f t="shared" si="240"/>
        <v>42065.044444444444</v>
      </c>
      <c r="T3056" s="14">
        <f t="shared" si="239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Q3057" s="6" t="str">
        <f t="shared" si="237"/>
        <v>theater</v>
      </c>
      <c r="R3057" s="6" t="str">
        <f t="shared" si="238"/>
        <v>spaces</v>
      </c>
      <c r="S3057" s="14">
        <f t="shared" si="240"/>
        <v>42013.95821759259</v>
      </c>
      <c r="T3057" s="14">
        <f t="shared" si="239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Q3058" s="6" t="str">
        <f t="shared" si="237"/>
        <v>theater</v>
      </c>
      <c r="R3058" s="6" t="str">
        <f t="shared" si="238"/>
        <v>spaces</v>
      </c>
      <c r="S3058" s="14">
        <f t="shared" si="240"/>
        <v>41911.636388888888</v>
      </c>
      <c r="T3058" s="14">
        <f t="shared" si="239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Q3059" s="6" t="str">
        <f t="shared" si="237"/>
        <v>theater</v>
      </c>
      <c r="R3059" s="6" t="str">
        <f t="shared" si="238"/>
        <v>spaces</v>
      </c>
      <c r="S3059" s="14">
        <f t="shared" si="240"/>
        <v>42463.608923611115</v>
      </c>
      <c r="T3059" s="14">
        <f t="shared" si="239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Q3060" s="6" t="str">
        <f t="shared" si="237"/>
        <v>theater</v>
      </c>
      <c r="R3060" s="6" t="str">
        <f t="shared" si="238"/>
        <v>spaces</v>
      </c>
      <c r="S3060" s="14">
        <f t="shared" si="240"/>
        <v>42510.374305555553</v>
      </c>
      <c r="T3060" s="14">
        <f t="shared" si="239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Q3061" s="6" t="str">
        <f t="shared" si="237"/>
        <v>theater</v>
      </c>
      <c r="R3061" s="6" t="str">
        <f t="shared" si="238"/>
        <v>spaces</v>
      </c>
      <c r="S3061" s="14">
        <f t="shared" si="240"/>
        <v>41859.935717592591</v>
      </c>
      <c r="T3061" s="14">
        <f t="shared" si="239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Q3062" s="6" t="str">
        <f t="shared" si="237"/>
        <v>theater</v>
      </c>
      <c r="R3062" s="6" t="str">
        <f t="shared" si="238"/>
        <v>spaces</v>
      </c>
      <c r="S3062" s="14">
        <f t="shared" si="240"/>
        <v>42275.274699074071</v>
      </c>
      <c r="T3062" s="14">
        <f t="shared" si="239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Q3063" s="6" t="str">
        <f t="shared" si="237"/>
        <v>theater</v>
      </c>
      <c r="R3063" s="6" t="str">
        <f t="shared" si="238"/>
        <v>spaces</v>
      </c>
      <c r="S3063" s="14">
        <f t="shared" si="240"/>
        <v>41864.784120370372</v>
      </c>
      <c r="T3063" s="14">
        <f t="shared" si="239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Q3064" s="6" t="str">
        <f t="shared" si="237"/>
        <v>theater</v>
      </c>
      <c r="R3064" s="6" t="str">
        <f t="shared" si="238"/>
        <v>spaces</v>
      </c>
      <c r="S3064" s="14">
        <f t="shared" si="240"/>
        <v>42277.75</v>
      </c>
      <c r="T3064" s="14">
        <f t="shared" si="239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Q3065" s="6" t="str">
        <f t="shared" si="237"/>
        <v>theater</v>
      </c>
      <c r="R3065" s="6" t="str">
        <f t="shared" si="238"/>
        <v>spaces</v>
      </c>
      <c r="S3065" s="14">
        <f t="shared" si="240"/>
        <v>42665.922893518517</v>
      </c>
      <c r="T3065" s="14">
        <f t="shared" si="239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Q3066" s="6" t="str">
        <f t="shared" si="237"/>
        <v>theater</v>
      </c>
      <c r="R3066" s="6" t="str">
        <f t="shared" si="238"/>
        <v>spaces</v>
      </c>
      <c r="S3066" s="14">
        <f t="shared" si="240"/>
        <v>42330.290972222225</v>
      </c>
      <c r="T3066" s="14">
        <f t="shared" si="239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Q3067" s="6" t="str">
        <f t="shared" si="237"/>
        <v>theater</v>
      </c>
      <c r="R3067" s="6" t="str">
        <f t="shared" si="238"/>
        <v>spaces</v>
      </c>
      <c r="S3067" s="14">
        <f t="shared" si="240"/>
        <v>41850.055231481485</v>
      </c>
      <c r="T3067" s="14">
        <f t="shared" si="239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Q3068" s="6" t="str">
        <f t="shared" si="237"/>
        <v>theater</v>
      </c>
      <c r="R3068" s="6" t="str">
        <f t="shared" si="238"/>
        <v>spaces</v>
      </c>
      <c r="S3068" s="14">
        <f t="shared" si="240"/>
        <v>42561.228437500002</v>
      </c>
      <c r="T3068" s="14">
        <f t="shared" si="239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Q3069" s="6" t="str">
        <f t="shared" si="237"/>
        <v>theater</v>
      </c>
      <c r="R3069" s="6" t="str">
        <f t="shared" si="238"/>
        <v>spaces</v>
      </c>
      <c r="S3069" s="14">
        <f t="shared" si="240"/>
        <v>42256.938414351855</v>
      </c>
      <c r="T3069" s="14">
        <f t="shared" si="239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Q3070" s="6" t="str">
        <f t="shared" si="237"/>
        <v>theater</v>
      </c>
      <c r="R3070" s="6" t="str">
        <f t="shared" si="238"/>
        <v>spaces</v>
      </c>
      <c r="S3070" s="14">
        <f t="shared" si="240"/>
        <v>42293.691574074073</v>
      </c>
      <c r="T3070" s="14">
        <f t="shared" si="239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Q3071" s="6" t="str">
        <f t="shared" si="237"/>
        <v>theater</v>
      </c>
      <c r="R3071" s="6" t="str">
        <f t="shared" si="238"/>
        <v>spaces</v>
      </c>
      <c r="S3071" s="14">
        <f t="shared" si="240"/>
        <v>41987.833726851852</v>
      </c>
      <c r="T3071" s="14">
        <f t="shared" si="239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Q3072" s="6" t="str">
        <f t="shared" si="237"/>
        <v>theater</v>
      </c>
      <c r="R3072" s="6" t="str">
        <f t="shared" si="238"/>
        <v>spaces</v>
      </c>
      <c r="S3072" s="14">
        <f t="shared" si="240"/>
        <v>42711.733437499999</v>
      </c>
      <c r="T3072" s="14">
        <f t="shared" si="239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Q3073" s="6" t="str">
        <f t="shared" si="237"/>
        <v>theater</v>
      </c>
      <c r="R3073" s="6" t="str">
        <f t="shared" si="238"/>
        <v>spaces</v>
      </c>
      <c r="S3073" s="14">
        <f t="shared" si="240"/>
        <v>42115.249305555553</v>
      </c>
      <c r="T3073" s="14">
        <f t="shared" si="239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Q3074" s="6" t="str">
        <f t="shared" si="237"/>
        <v>theater</v>
      </c>
      <c r="R3074" s="6" t="str">
        <f t="shared" si="238"/>
        <v>spaces</v>
      </c>
      <c r="S3074" s="14">
        <f t="shared" si="240"/>
        <v>42673.073611111111</v>
      </c>
      <c r="T3074" s="14">
        <f t="shared" si="239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(E3075/D3075)*100</f>
        <v>2.3035714285714284E-2</v>
      </c>
      <c r="Q3075" s="6" t="str">
        <f t="shared" ref="Q3075:Q3138" si="242">LEFT(N3075,FIND("/",N3075)-1)</f>
        <v>theater</v>
      </c>
      <c r="R3075" s="6" t="str">
        <f t="shared" ref="R3075:R3138" si="243">RIGHT(N3075,LEN(N3075)-FIND("/",N3075))</f>
        <v>spaces</v>
      </c>
      <c r="S3075" s="14">
        <f t="shared" si="240"/>
        <v>42169.804861111115</v>
      </c>
      <c r="T3075" s="14">
        <f t="shared" ref="T3075:T3138" si="244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Q3076" s="6" t="str">
        <f t="shared" si="242"/>
        <v>theater</v>
      </c>
      <c r="R3076" s="6" t="str">
        <f t="shared" si="243"/>
        <v>spaces</v>
      </c>
      <c r="S3076" s="14">
        <f t="shared" si="240"/>
        <v>42439.571284722217</v>
      </c>
      <c r="T3076" s="14">
        <f t="shared" si="244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Q3077" s="6" t="str">
        <f t="shared" si="242"/>
        <v>theater</v>
      </c>
      <c r="R3077" s="6" t="str">
        <f t="shared" si="243"/>
        <v>spaces</v>
      </c>
      <c r="S3077" s="14">
        <f t="shared" si="240"/>
        <v>42601.102314814809</v>
      </c>
      <c r="T3077" s="14">
        <f t="shared" si="244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Q3078" s="6" t="str">
        <f t="shared" si="242"/>
        <v>theater</v>
      </c>
      <c r="R3078" s="6" t="str">
        <f t="shared" si="243"/>
        <v>spaces</v>
      </c>
      <c r="S3078" s="14">
        <f t="shared" si="240"/>
        <v>42286.651886574073</v>
      </c>
      <c r="T3078" s="14">
        <f t="shared" si="244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Q3079" s="6" t="str">
        <f t="shared" si="242"/>
        <v>theater</v>
      </c>
      <c r="R3079" s="6" t="str">
        <f t="shared" si="243"/>
        <v>spaces</v>
      </c>
      <c r="S3079" s="14">
        <f t="shared" si="240"/>
        <v>42796.956921296296</v>
      </c>
      <c r="T3079" s="14">
        <f t="shared" si="244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Q3080" s="6" t="str">
        <f t="shared" si="242"/>
        <v>theater</v>
      </c>
      <c r="R3080" s="6" t="str">
        <f t="shared" si="243"/>
        <v>spaces</v>
      </c>
      <c r="S3080" s="14">
        <f t="shared" si="240"/>
        <v>42061.138831018514</v>
      </c>
      <c r="T3080" s="14">
        <f t="shared" si="244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Q3081" s="6" t="str">
        <f t="shared" si="242"/>
        <v>theater</v>
      </c>
      <c r="R3081" s="6" t="str">
        <f t="shared" si="243"/>
        <v>spaces</v>
      </c>
      <c r="S3081" s="14">
        <f t="shared" si="240"/>
        <v>42085.671701388885</v>
      </c>
      <c r="T3081" s="14">
        <f t="shared" si="244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Q3082" s="6" t="str">
        <f t="shared" si="242"/>
        <v>theater</v>
      </c>
      <c r="R3082" s="6" t="str">
        <f t="shared" si="243"/>
        <v>spaces</v>
      </c>
      <c r="S3082" s="14">
        <f t="shared" si="240"/>
        <v>42000.0699537037</v>
      </c>
      <c r="T3082" s="14">
        <f t="shared" si="244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Q3083" s="6" t="str">
        <f t="shared" si="242"/>
        <v>theater</v>
      </c>
      <c r="R3083" s="6" t="str">
        <f t="shared" si="243"/>
        <v>spaces</v>
      </c>
      <c r="S3083" s="14">
        <f t="shared" si="240"/>
        <v>42267.181608796294</v>
      </c>
      <c r="T3083" s="14">
        <f t="shared" si="244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Q3084" s="6" t="str">
        <f t="shared" si="242"/>
        <v>theater</v>
      </c>
      <c r="R3084" s="6" t="str">
        <f t="shared" si="243"/>
        <v>spaces</v>
      </c>
      <c r="S3084" s="14">
        <f t="shared" si="240"/>
        <v>42323.96465277778</v>
      </c>
      <c r="T3084" s="14">
        <f t="shared" si="244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Q3085" s="6" t="str">
        <f t="shared" si="242"/>
        <v>theater</v>
      </c>
      <c r="R3085" s="6" t="str">
        <f t="shared" si="243"/>
        <v>spaces</v>
      </c>
      <c r="S3085" s="14">
        <f t="shared" si="240"/>
        <v>41883.208333333336</v>
      </c>
      <c r="T3085" s="14">
        <f t="shared" si="244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Q3086" s="6" t="str">
        <f t="shared" si="242"/>
        <v>theater</v>
      </c>
      <c r="R3086" s="6" t="str">
        <f t="shared" si="243"/>
        <v>spaces</v>
      </c>
      <c r="S3086" s="14">
        <f t="shared" si="240"/>
        <v>42129.783333333333</v>
      </c>
      <c r="T3086" s="14">
        <f t="shared" si="244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Q3087" s="6" t="str">
        <f t="shared" si="242"/>
        <v>theater</v>
      </c>
      <c r="R3087" s="6" t="str">
        <f t="shared" si="243"/>
        <v>spaces</v>
      </c>
      <c r="S3087" s="14">
        <f t="shared" si="240"/>
        <v>42276.883784722217</v>
      </c>
      <c r="T3087" s="14">
        <f t="shared" si="244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Q3088" s="6" t="str">
        <f t="shared" si="242"/>
        <v>theater</v>
      </c>
      <c r="R3088" s="6" t="str">
        <f t="shared" si="243"/>
        <v>spaces</v>
      </c>
      <c r="S3088" s="14">
        <f t="shared" si="240"/>
        <v>42233.67082175926</v>
      </c>
      <c r="T3088" s="14">
        <f t="shared" si="244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Q3089" s="6" t="str">
        <f t="shared" si="242"/>
        <v>theater</v>
      </c>
      <c r="R3089" s="6" t="str">
        <f t="shared" si="243"/>
        <v>spaces</v>
      </c>
      <c r="S3089" s="14">
        <f t="shared" si="240"/>
        <v>42725.192013888889</v>
      </c>
      <c r="T3089" s="14">
        <f t="shared" si="244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Q3090" s="6" t="str">
        <f t="shared" si="242"/>
        <v>theater</v>
      </c>
      <c r="R3090" s="6" t="str">
        <f t="shared" si="243"/>
        <v>spaces</v>
      </c>
      <c r="S3090" s="14">
        <f t="shared" si="240"/>
        <v>42012.570138888885</v>
      </c>
      <c r="T3090" s="14">
        <f t="shared" si="244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Q3091" s="6" t="str">
        <f t="shared" si="242"/>
        <v>theater</v>
      </c>
      <c r="R3091" s="6" t="str">
        <f t="shared" si="243"/>
        <v>spaces</v>
      </c>
      <c r="S3091" s="14">
        <f t="shared" si="240"/>
        <v>42560.082638888889</v>
      </c>
      <c r="T3091" s="14">
        <f t="shared" si="244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Q3092" s="6" t="str">
        <f t="shared" si="242"/>
        <v>theater</v>
      </c>
      <c r="R3092" s="6" t="str">
        <f t="shared" si="243"/>
        <v>spaces</v>
      </c>
      <c r="S3092" s="14">
        <f t="shared" si="240"/>
        <v>42125.777141203704</v>
      </c>
      <c r="T3092" s="14">
        <f t="shared" si="244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Q3093" s="6" t="str">
        <f t="shared" si="242"/>
        <v>theater</v>
      </c>
      <c r="R3093" s="6" t="str">
        <f t="shared" si="243"/>
        <v>spaces</v>
      </c>
      <c r="S3093" s="14">
        <f t="shared" si="240"/>
        <v>42596.948414351849</v>
      </c>
      <c r="T3093" s="14">
        <f t="shared" si="244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Q3094" s="6" t="str">
        <f t="shared" si="242"/>
        <v>theater</v>
      </c>
      <c r="R3094" s="6" t="str">
        <f t="shared" si="243"/>
        <v>spaces</v>
      </c>
      <c r="S3094" s="14">
        <f t="shared" si="240"/>
        <v>42292.916666666672</v>
      </c>
      <c r="T3094" s="14">
        <f t="shared" si="244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Q3095" s="6" t="str">
        <f t="shared" si="242"/>
        <v>theater</v>
      </c>
      <c r="R3095" s="6" t="str">
        <f t="shared" si="243"/>
        <v>spaces</v>
      </c>
      <c r="S3095" s="14">
        <f t="shared" si="240"/>
        <v>41791.165972222225</v>
      </c>
      <c r="T3095" s="14">
        <f t="shared" si="244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Q3096" s="6" t="str">
        <f t="shared" si="242"/>
        <v>theater</v>
      </c>
      <c r="R3096" s="6" t="str">
        <f t="shared" si="243"/>
        <v>spaces</v>
      </c>
      <c r="S3096" s="14">
        <f t="shared" si="240"/>
        <v>42267.795787037037</v>
      </c>
      <c r="T3096" s="14">
        <f t="shared" si="244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Q3097" s="6" t="str">
        <f t="shared" si="242"/>
        <v>theater</v>
      </c>
      <c r="R3097" s="6" t="str">
        <f t="shared" si="243"/>
        <v>spaces</v>
      </c>
      <c r="S3097" s="14">
        <f t="shared" si="240"/>
        <v>42583.025231481486</v>
      </c>
      <c r="T3097" s="14">
        <f t="shared" si="244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Q3098" s="6" t="str">
        <f t="shared" si="242"/>
        <v>theater</v>
      </c>
      <c r="R3098" s="6" t="str">
        <f t="shared" si="243"/>
        <v>spaces</v>
      </c>
      <c r="S3098" s="14">
        <f t="shared" si="240"/>
        <v>42144.825532407413</v>
      </c>
      <c r="T3098" s="14">
        <f t="shared" si="244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Q3099" s="6" t="str">
        <f t="shared" si="242"/>
        <v>theater</v>
      </c>
      <c r="R3099" s="6" t="str">
        <f t="shared" si="243"/>
        <v>spaces</v>
      </c>
      <c r="S3099" s="14">
        <f t="shared" si="240"/>
        <v>42650.583333333328</v>
      </c>
      <c r="T3099" s="14">
        <f t="shared" si="244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Q3100" s="6" t="str">
        <f t="shared" si="242"/>
        <v>theater</v>
      </c>
      <c r="R3100" s="6" t="str">
        <f t="shared" si="243"/>
        <v>spaces</v>
      </c>
      <c r="S3100" s="14">
        <f t="shared" si="240"/>
        <v>42408.01180555555</v>
      </c>
      <c r="T3100" s="14">
        <f t="shared" si="244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Q3101" s="6" t="str">
        <f t="shared" si="242"/>
        <v>theater</v>
      </c>
      <c r="R3101" s="6" t="str">
        <f t="shared" si="243"/>
        <v>spaces</v>
      </c>
      <c r="S3101" s="14">
        <f t="shared" si="240"/>
        <v>42412.189710648148</v>
      </c>
      <c r="T3101" s="14">
        <f t="shared" si="244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Q3102" s="6" t="str">
        <f t="shared" si="242"/>
        <v>theater</v>
      </c>
      <c r="R3102" s="6" t="str">
        <f t="shared" si="243"/>
        <v>spaces</v>
      </c>
      <c r="S3102" s="14">
        <f t="shared" si="240"/>
        <v>41932.622395833336</v>
      </c>
      <c r="T3102" s="14">
        <f t="shared" si="244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Q3103" s="6" t="str">
        <f t="shared" si="242"/>
        <v>theater</v>
      </c>
      <c r="R3103" s="6" t="str">
        <f t="shared" si="243"/>
        <v>spaces</v>
      </c>
      <c r="S3103" s="14">
        <f t="shared" si="240"/>
        <v>42201.330555555556</v>
      </c>
      <c r="T3103" s="14">
        <f t="shared" si="244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Q3104" s="6" t="str">
        <f t="shared" si="242"/>
        <v>theater</v>
      </c>
      <c r="R3104" s="6" t="str">
        <f t="shared" si="243"/>
        <v>spaces</v>
      </c>
      <c r="S3104" s="14">
        <f t="shared" si="240"/>
        <v>42605.340486111112</v>
      </c>
      <c r="T3104" s="14">
        <f t="shared" si="244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Q3105" s="6" t="str">
        <f t="shared" si="242"/>
        <v>theater</v>
      </c>
      <c r="R3105" s="6" t="str">
        <f t="shared" si="243"/>
        <v>spaces</v>
      </c>
      <c r="S3105" s="14">
        <f t="shared" si="240"/>
        <v>42167.156319444446</v>
      </c>
      <c r="T3105" s="14">
        <f t="shared" si="244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Q3106" s="6" t="str">
        <f t="shared" si="242"/>
        <v>theater</v>
      </c>
      <c r="R3106" s="6" t="str">
        <f t="shared" si="243"/>
        <v>spaces</v>
      </c>
      <c r="S3106" s="14">
        <f t="shared" si="240"/>
        <v>42038.083333333328</v>
      </c>
      <c r="T3106" s="14">
        <f t="shared" si="244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Q3107" s="6" t="str">
        <f t="shared" si="242"/>
        <v>theater</v>
      </c>
      <c r="R3107" s="6" t="str">
        <f t="shared" si="243"/>
        <v>spaces</v>
      </c>
      <c r="S3107" s="14">
        <f t="shared" ref="S3107:S3170" si="245">(((I3107/60)/60)/24)+DATE(1970,1,1)</f>
        <v>41931.208333333336</v>
      </c>
      <c r="T3107" s="14">
        <f t="shared" si="244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Q3108" s="6" t="str">
        <f t="shared" si="242"/>
        <v>theater</v>
      </c>
      <c r="R3108" s="6" t="str">
        <f t="shared" si="243"/>
        <v>spaces</v>
      </c>
      <c r="S3108" s="14">
        <f t="shared" si="245"/>
        <v>42263.916666666672</v>
      </c>
      <c r="T3108" s="14">
        <f t="shared" si="244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Q3109" s="6" t="str">
        <f t="shared" si="242"/>
        <v>theater</v>
      </c>
      <c r="R3109" s="6" t="str">
        <f t="shared" si="243"/>
        <v>spaces</v>
      </c>
      <c r="S3109" s="14">
        <f t="shared" si="245"/>
        <v>42135.814247685179</v>
      </c>
      <c r="T3109" s="14">
        <f t="shared" si="244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Q3110" s="6" t="str">
        <f t="shared" si="242"/>
        <v>theater</v>
      </c>
      <c r="R3110" s="6" t="str">
        <f t="shared" si="243"/>
        <v>spaces</v>
      </c>
      <c r="S3110" s="14">
        <f t="shared" si="245"/>
        <v>42122.638819444444</v>
      </c>
      <c r="T3110" s="14">
        <f t="shared" si="244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Q3111" s="6" t="str">
        <f t="shared" si="242"/>
        <v>theater</v>
      </c>
      <c r="R3111" s="6" t="str">
        <f t="shared" si="243"/>
        <v>spaces</v>
      </c>
      <c r="S3111" s="14">
        <f t="shared" si="245"/>
        <v>41879.125115740739</v>
      </c>
      <c r="T3111" s="14">
        <f t="shared" si="244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Q3112" s="6" t="str">
        <f t="shared" si="242"/>
        <v>theater</v>
      </c>
      <c r="R3112" s="6" t="str">
        <f t="shared" si="243"/>
        <v>spaces</v>
      </c>
      <c r="S3112" s="14">
        <f t="shared" si="245"/>
        <v>42785.031469907408</v>
      </c>
      <c r="T3112" s="14">
        <f t="shared" si="244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Q3113" s="6" t="str">
        <f t="shared" si="242"/>
        <v>theater</v>
      </c>
      <c r="R3113" s="6" t="str">
        <f t="shared" si="243"/>
        <v>spaces</v>
      </c>
      <c r="S3113" s="14">
        <f t="shared" si="245"/>
        <v>41916.595138888886</v>
      </c>
      <c r="T3113" s="14">
        <f t="shared" si="244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Q3114" s="6" t="str">
        <f t="shared" si="242"/>
        <v>theater</v>
      </c>
      <c r="R3114" s="6" t="str">
        <f t="shared" si="243"/>
        <v>spaces</v>
      </c>
      <c r="S3114" s="14">
        <f t="shared" si="245"/>
        <v>42675.121921296297</v>
      </c>
      <c r="T3114" s="14">
        <f t="shared" si="244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Q3115" s="6" t="str">
        <f t="shared" si="242"/>
        <v>theater</v>
      </c>
      <c r="R3115" s="6" t="str">
        <f t="shared" si="243"/>
        <v>spaces</v>
      </c>
      <c r="S3115" s="14">
        <f t="shared" si="245"/>
        <v>42111.731273148151</v>
      </c>
      <c r="T3115" s="14">
        <f t="shared" si="244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Q3116" s="6" t="str">
        <f t="shared" si="242"/>
        <v>theater</v>
      </c>
      <c r="R3116" s="6" t="str">
        <f t="shared" si="243"/>
        <v>spaces</v>
      </c>
      <c r="S3116" s="14">
        <f t="shared" si="245"/>
        <v>41903.632523148146</v>
      </c>
      <c r="T3116" s="14">
        <f t="shared" si="244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Q3117" s="6" t="str">
        <f t="shared" si="242"/>
        <v>theater</v>
      </c>
      <c r="R3117" s="6" t="str">
        <f t="shared" si="243"/>
        <v>spaces</v>
      </c>
      <c r="S3117" s="14">
        <f t="shared" si="245"/>
        <v>42526.447071759263</v>
      </c>
      <c r="T3117" s="14">
        <f t="shared" si="244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Q3118" s="6" t="str">
        <f t="shared" si="242"/>
        <v>theater</v>
      </c>
      <c r="R3118" s="6" t="str">
        <f t="shared" si="243"/>
        <v>spaces</v>
      </c>
      <c r="S3118" s="14">
        <f t="shared" si="245"/>
        <v>42095.515335648146</v>
      </c>
      <c r="T3118" s="14">
        <f t="shared" si="244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Q3119" s="6" t="str">
        <f t="shared" si="242"/>
        <v>theater</v>
      </c>
      <c r="R3119" s="6" t="str">
        <f t="shared" si="243"/>
        <v>spaces</v>
      </c>
      <c r="S3119" s="14">
        <f t="shared" si="245"/>
        <v>42517.55</v>
      </c>
      <c r="T3119" s="14">
        <f t="shared" si="244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Q3120" s="6" t="str">
        <f t="shared" si="242"/>
        <v>theater</v>
      </c>
      <c r="R3120" s="6" t="str">
        <f t="shared" si="243"/>
        <v>spaces</v>
      </c>
      <c r="S3120" s="14">
        <f t="shared" si="245"/>
        <v>42553.649571759262</v>
      </c>
      <c r="T3120" s="14">
        <f t="shared" si="244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Q3121" s="6" t="str">
        <f t="shared" si="242"/>
        <v>theater</v>
      </c>
      <c r="R3121" s="6" t="str">
        <f t="shared" si="243"/>
        <v>spaces</v>
      </c>
      <c r="S3121" s="14">
        <f t="shared" si="245"/>
        <v>42090.003842592589</v>
      </c>
      <c r="T3121" s="14">
        <f t="shared" si="244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Q3122" s="6" t="str">
        <f t="shared" si="242"/>
        <v>theater</v>
      </c>
      <c r="R3122" s="6" t="str">
        <f t="shared" si="243"/>
        <v>spaces</v>
      </c>
      <c r="S3122" s="14">
        <f t="shared" si="245"/>
        <v>42495.900416666671</v>
      </c>
      <c r="T3122" s="14">
        <f t="shared" si="244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Q3123" s="6" t="str">
        <f t="shared" si="242"/>
        <v>theater</v>
      </c>
      <c r="R3123" s="6" t="str">
        <f t="shared" si="243"/>
        <v>spaces</v>
      </c>
      <c r="S3123" s="14">
        <f t="shared" si="245"/>
        <v>41908.679803240739</v>
      </c>
      <c r="T3123" s="14">
        <f t="shared" si="244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Q3124" s="6" t="str">
        <f t="shared" si="242"/>
        <v>theater</v>
      </c>
      <c r="R3124" s="6" t="str">
        <f t="shared" si="243"/>
        <v>spaces</v>
      </c>
      <c r="S3124" s="14">
        <f t="shared" si="245"/>
        <v>42683.973750000005</v>
      </c>
      <c r="T3124" s="14">
        <f t="shared" si="244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Q3125" s="6" t="str">
        <f t="shared" si="242"/>
        <v>theater</v>
      </c>
      <c r="R3125" s="6" t="str">
        <f t="shared" si="243"/>
        <v>spaces</v>
      </c>
      <c r="S3125" s="14">
        <f t="shared" si="245"/>
        <v>42560.993032407408</v>
      </c>
      <c r="T3125" s="14">
        <f t="shared" si="244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Q3126" s="6" t="str">
        <f t="shared" si="242"/>
        <v>theater</v>
      </c>
      <c r="R3126" s="6" t="str">
        <f t="shared" si="243"/>
        <v>spaces</v>
      </c>
      <c r="S3126" s="14">
        <f t="shared" si="245"/>
        <v>42037.780104166668</v>
      </c>
      <c r="T3126" s="14">
        <f t="shared" si="244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Q3127" s="6" t="str">
        <f t="shared" si="242"/>
        <v>theater</v>
      </c>
      <c r="R3127" s="6" t="str">
        <f t="shared" si="243"/>
        <v>spaces</v>
      </c>
      <c r="S3127" s="14">
        <f t="shared" si="245"/>
        <v>42376.20685185185</v>
      </c>
      <c r="T3127" s="14">
        <f t="shared" si="244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Q3128" s="6" t="str">
        <f t="shared" si="242"/>
        <v>theater</v>
      </c>
      <c r="R3128" s="6" t="str">
        <f t="shared" si="243"/>
        <v>spaces</v>
      </c>
      <c r="S3128" s="14">
        <f t="shared" si="245"/>
        <v>42456.976412037038</v>
      </c>
      <c r="T3128" s="14">
        <f t="shared" si="244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Q3129" s="6" t="str">
        <f t="shared" si="242"/>
        <v>theater</v>
      </c>
      <c r="R3129" s="6" t="str">
        <f t="shared" si="243"/>
        <v>spaces</v>
      </c>
      <c r="S3129" s="14">
        <f t="shared" si="245"/>
        <v>42064.856817129628</v>
      </c>
      <c r="T3129" s="14">
        <f t="shared" si="244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Q3130" s="6" t="str">
        <f t="shared" si="242"/>
        <v>theater</v>
      </c>
      <c r="R3130" s="6" t="str">
        <f t="shared" si="243"/>
        <v>plays</v>
      </c>
      <c r="S3130" s="14">
        <f t="shared" si="245"/>
        <v>42810.784039351856</v>
      </c>
      <c r="T3130" s="14">
        <f t="shared" si="244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Q3131" s="6" t="str">
        <f t="shared" si="242"/>
        <v>theater</v>
      </c>
      <c r="R3131" s="6" t="str">
        <f t="shared" si="243"/>
        <v>plays</v>
      </c>
      <c r="S3131" s="14">
        <f t="shared" si="245"/>
        <v>42843.801145833335</v>
      </c>
      <c r="T3131" s="14">
        <f t="shared" si="244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Q3132" s="6" t="str">
        <f t="shared" si="242"/>
        <v>theater</v>
      </c>
      <c r="R3132" s="6" t="str">
        <f t="shared" si="243"/>
        <v>plays</v>
      </c>
      <c r="S3132" s="14">
        <f t="shared" si="245"/>
        <v>42839.207638888889</v>
      </c>
      <c r="T3132" s="14">
        <f t="shared" si="244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Q3133" s="6" t="str">
        <f t="shared" si="242"/>
        <v>theater</v>
      </c>
      <c r="R3133" s="6" t="str">
        <f t="shared" si="243"/>
        <v>plays</v>
      </c>
      <c r="S3133" s="14">
        <f t="shared" si="245"/>
        <v>42833.537557870368</v>
      </c>
      <c r="T3133" s="14">
        <f t="shared" si="244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Q3134" s="6" t="str">
        <f t="shared" si="242"/>
        <v>theater</v>
      </c>
      <c r="R3134" s="6" t="str">
        <f t="shared" si="243"/>
        <v>plays</v>
      </c>
      <c r="S3134" s="14">
        <f t="shared" si="245"/>
        <v>42846.308564814812</v>
      </c>
      <c r="T3134" s="14">
        <f t="shared" si="244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Q3135" s="6" t="str">
        <f t="shared" si="242"/>
        <v>theater</v>
      </c>
      <c r="R3135" s="6" t="str">
        <f t="shared" si="243"/>
        <v>plays</v>
      </c>
      <c r="S3135" s="14">
        <f t="shared" si="245"/>
        <v>42818.523541666669</v>
      </c>
      <c r="T3135" s="14">
        <f t="shared" si="244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Q3136" s="6" t="str">
        <f t="shared" si="242"/>
        <v>theater</v>
      </c>
      <c r="R3136" s="6" t="str">
        <f t="shared" si="243"/>
        <v>plays</v>
      </c>
      <c r="S3136" s="14">
        <f t="shared" si="245"/>
        <v>42821.678460648152</v>
      </c>
      <c r="T3136" s="14">
        <f t="shared" si="244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Q3137" s="6" t="str">
        <f t="shared" si="242"/>
        <v>theater</v>
      </c>
      <c r="R3137" s="6" t="str">
        <f t="shared" si="243"/>
        <v>plays</v>
      </c>
      <c r="S3137" s="14">
        <f t="shared" si="245"/>
        <v>42829.151863425926</v>
      </c>
      <c r="T3137" s="14">
        <f t="shared" si="244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Q3138" s="6" t="str">
        <f t="shared" si="242"/>
        <v>theater</v>
      </c>
      <c r="R3138" s="6" t="str">
        <f t="shared" si="243"/>
        <v>plays</v>
      </c>
      <c r="S3138" s="14">
        <f t="shared" si="245"/>
        <v>42825.957638888889</v>
      </c>
      <c r="T3138" s="14">
        <f t="shared" si="244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(E3139/D3139)*100</f>
        <v>3.3333333333333335</v>
      </c>
      <c r="Q3139" s="6" t="str">
        <f t="shared" ref="Q3139:Q3202" si="247">LEFT(N3139,FIND("/",N3139)-1)</f>
        <v>theater</v>
      </c>
      <c r="R3139" s="6" t="str">
        <f t="shared" ref="R3139:R3202" si="248">RIGHT(N3139,LEN(N3139)-FIND("/",N3139))</f>
        <v>plays</v>
      </c>
      <c r="S3139" s="14">
        <f t="shared" si="245"/>
        <v>42858.8</v>
      </c>
      <c r="T3139" s="14">
        <f t="shared" ref="T3139:T3202" si="24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Q3140" s="6" t="str">
        <f t="shared" si="247"/>
        <v>theater</v>
      </c>
      <c r="R3140" s="6" t="str">
        <f t="shared" si="248"/>
        <v>plays</v>
      </c>
      <c r="S3140" s="14">
        <f t="shared" si="245"/>
        <v>42828.645914351851</v>
      </c>
      <c r="T3140" s="14">
        <f t="shared" si="24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Q3141" s="6" t="str">
        <f t="shared" si="247"/>
        <v>theater</v>
      </c>
      <c r="R3141" s="6" t="str">
        <f t="shared" si="248"/>
        <v>plays</v>
      </c>
      <c r="S3141" s="14">
        <f t="shared" si="245"/>
        <v>42819.189583333333</v>
      </c>
      <c r="T3141" s="14">
        <f t="shared" si="24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Q3142" s="6" t="str">
        <f t="shared" si="247"/>
        <v>theater</v>
      </c>
      <c r="R3142" s="6" t="str">
        <f t="shared" si="248"/>
        <v>plays</v>
      </c>
      <c r="S3142" s="14">
        <f t="shared" si="245"/>
        <v>42832.677118055552</v>
      </c>
      <c r="T3142" s="14">
        <f t="shared" si="24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Q3143" s="6" t="str">
        <f t="shared" si="247"/>
        <v>theater</v>
      </c>
      <c r="R3143" s="6" t="str">
        <f t="shared" si="248"/>
        <v>plays</v>
      </c>
      <c r="S3143" s="14">
        <f t="shared" si="245"/>
        <v>42841.833333333328</v>
      </c>
      <c r="T3143" s="14">
        <f t="shared" si="24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Q3144" s="6" t="str">
        <f t="shared" si="247"/>
        <v>theater</v>
      </c>
      <c r="R3144" s="6" t="str">
        <f t="shared" si="248"/>
        <v>plays</v>
      </c>
      <c r="S3144" s="14">
        <f t="shared" si="245"/>
        <v>42813.471516203703</v>
      </c>
      <c r="T3144" s="14">
        <f t="shared" si="24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Q3145" s="6" t="str">
        <f t="shared" si="247"/>
        <v>theater</v>
      </c>
      <c r="R3145" s="6" t="str">
        <f t="shared" si="248"/>
        <v>plays</v>
      </c>
      <c r="S3145" s="14">
        <f t="shared" si="245"/>
        <v>42834.358287037037</v>
      </c>
      <c r="T3145" s="14">
        <f t="shared" si="24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Q3146" s="6" t="str">
        <f t="shared" si="247"/>
        <v>theater</v>
      </c>
      <c r="R3146" s="6" t="str">
        <f t="shared" si="248"/>
        <v>plays</v>
      </c>
      <c r="S3146" s="14">
        <f t="shared" si="245"/>
        <v>42813.25</v>
      </c>
      <c r="T3146" s="14">
        <f t="shared" si="24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Q3147" s="6" t="str">
        <f t="shared" si="247"/>
        <v>theater</v>
      </c>
      <c r="R3147" s="6" t="str">
        <f t="shared" si="248"/>
        <v>plays</v>
      </c>
      <c r="S3147" s="14">
        <f t="shared" si="245"/>
        <v>42821.999236111107</v>
      </c>
      <c r="T3147" s="14">
        <f t="shared" si="24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Q3148" s="6" t="str">
        <f t="shared" si="247"/>
        <v>theater</v>
      </c>
      <c r="R3148" s="6" t="str">
        <f t="shared" si="248"/>
        <v>plays</v>
      </c>
      <c r="S3148" s="14">
        <f t="shared" si="245"/>
        <v>42841.640810185185</v>
      </c>
      <c r="T3148" s="14">
        <f t="shared" si="24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Q3149" s="6" t="str">
        <f t="shared" si="247"/>
        <v>theater</v>
      </c>
      <c r="R3149" s="6" t="str">
        <f t="shared" si="248"/>
        <v>plays</v>
      </c>
      <c r="S3149" s="14">
        <f t="shared" si="245"/>
        <v>41950.011053240742</v>
      </c>
      <c r="T3149" s="14">
        <f t="shared" si="24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Q3150" s="6" t="str">
        <f t="shared" si="247"/>
        <v>theater</v>
      </c>
      <c r="R3150" s="6" t="str">
        <f t="shared" si="248"/>
        <v>plays</v>
      </c>
      <c r="S3150" s="14">
        <f t="shared" si="245"/>
        <v>41913.166666666664</v>
      </c>
      <c r="T3150" s="14">
        <f t="shared" si="24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Q3151" s="6" t="str">
        <f t="shared" si="247"/>
        <v>theater</v>
      </c>
      <c r="R3151" s="6" t="str">
        <f t="shared" si="248"/>
        <v>plays</v>
      </c>
      <c r="S3151" s="14">
        <f t="shared" si="245"/>
        <v>41250.083333333336</v>
      </c>
      <c r="T3151" s="14">
        <f t="shared" si="24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Q3152" s="6" t="str">
        <f t="shared" si="247"/>
        <v>theater</v>
      </c>
      <c r="R3152" s="6" t="str">
        <f t="shared" si="248"/>
        <v>plays</v>
      </c>
      <c r="S3152" s="14">
        <f t="shared" si="245"/>
        <v>40568.166666666664</v>
      </c>
      <c r="T3152" s="14">
        <f t="shared" si="24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Q3153" s="6" t="str">
        <f t="shared" si="247"/>
        <v>theater</v>
      </c>
      <c r="R3153" s="6" t="str">
        <f t="shared" si="248"/>
        <v>plays</v>
      </c>
      <c r="S3153" s="14">
        <f t="shared" si="245"/>
        <v>41892.83997685185</v>
      </c>
      <c r="T3153" s="14">
        <f t="shared" si="24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Q3154" s="6" t="str">
        <f t="shared" si="247"/>
        <v>theater</v>
      </c>
      <c r="R3154" s="6" t="str">
        <f t="shared" si="248"/>
        <v>plays</v>
      </c>
      <c r="S3154" s="14">
        <f t="shared" si="245"/>
        <v>41580.867673611108</v>
      </c>
      <c r="T3154" s="14">
        <f t="shared" si="24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Q3155" s="6" t="str">
        <f t="shared" si="247"/>
        <v>theater</v>
      </c>
      <c r="R3155" s="6" t="str">
        <f t="shared" si="248"/>
        <v>plays</v>
      </c>
      <c r="S3155" s="14">
        <f t="shared" si="245"/>
        <v>40664.207638888889</v>
      </c>
      <c r="T3155" s="14">
        <f t="shared" si="24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Q3156" s="6" t="str">
        <f t="shared" si="247"/>
        <v>theater</v>
      </c>
      <c r="R3156" s="6" t="str">
        <f t="shared" si="248"/>
        <v>plays</v>
      </c>
      <c r="S3156" s="14">
        <f t="shared" si="245"/>
        <v>41000.834004629629</v>
      </c>
      <c r="T3156" s="14">
        <f t="shared" si="24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Q3157" s="6" t="str">
        <f t="shared" si="247"/>
        <v>theater</v>
      </c>
      <c r="R3157" s="6" t="str">
        <f t="shared" si="248"/>
        <v>plays</v>
      </c>
      <c r="S3157" s="14">
        <f t="shared" si="245"/>
        <v>41263.499131944445</v>
      </c>
      <c r="T3157" s="14">
        <f t="shared" si="24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Q3158" s="6" t="str">
        <f t="shared" si="247"/>
        <v>theater</v>
      </c>
      <c r="R3158" s="6" t="str">
        <f t="shared" si="248"/>
        <v>plays</v>
      </c>
      <c r="S3158" s="14">
        <f t="shared" si="245"/>
        <v>41061.953055555554</v>
      </c>
      <c r="T3158" s="14">
        <f t="shared" si="24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Q3159" s="6" t="str">
        <f t="shared" si="247"/>
        <v>theater</v>
      </c>
      <c r="R3159" s="6" t="str">
        <f t="shared" si="248"/>
        <v>plays</v>
      </c>
      <c r="S3159" s="14">
        <f t="shared" si="245"/>
        <v>41839.208333333336</v>
      </c>
      <c r="T3159" s="14">
        <f t="shared" si="24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Q3160" s="6" t="str">
        <f t="shared" si="247"/>
        <v>theater</v>
      </c>
      <c r="R3160" s="6" t="str">
        <f t="shared" si="248"/>
        <v>plays</v>
      </c>
      <c r="S3160" s="14">
        <f t="shared" si="245"/>
        <v>41477.839722222219</v>
      </c>
      <c r="T3160" s="14">
        <f t="shared" si="24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Q3161" s="6" t="str">
        <f t="shared" si="247"/>
        <v>theater</v>
      </c>
      <c r="R3161" s="6" t="str">
        <f t="shared" si="248"/>
        <v>plays</v>
      </c>
      <c r="S3161" s="14">
        <f t="shared" si="245"/>
        <v>40926.958333333336</v>
      </c>
      <c r="T3161" s="14">
        <f t="shared" si="24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Q3162" s="6" t="str">
        <f t="shared" si="247"/>
        <v>theater</v>
      </c>
      <c r="R3162" s="6" t="str">
        <f t="shared" si="248"/>
        <v>plays</v>
      </c>
      <c r="S3162" s="14">
        <f t="shared" si="245"/>
        <v>41864.207638888889</v>
      </c>
      <c r="T3162" s="14">
        <f t="shared" si="24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Q3163" s="6" t="str">
        <f t="shared" si="247"/>
        <v>theater</v>
      </c>
      <c r="R3163" s="6" t="str">
        <f t="shared" si="248"/>
        <v>plays</v>
      </c>
      <c r="S3163" s="14">
        <f t="shared" si="245"/>
        <v>41927.536134259259</v>
      </c>
      <c r="T3163" s="14">
        <f t="shared" si="24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Q3164" s="6" t="str">
        <f t="shared" si="247"/>
        <v>theater</v>
      </c>
      <c r="R3164" s="6" t="str">
        <f t="shared" si="248"/>
        <v>plays</v>
      </c>
      <c r="S3164" s="14">
        <f t="shared" si="245"/>
        <v>41827.083333333336</v>
      </c>
      <c r="T3164" s="14">
        <f t="shared" si="24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Q3165" s="6" t="str">
        <f t="shared" si="247"/>
        <v>theater</v>
      </c>
      <c r="R3165" s="6" t="str">
        <f t="shared" si="248"/>
        <v>plays</v>
      </c>
      <c r="S3165" s="14">
        <f t="shared" si="245"/>
        <v>41805.753761574073</v>
      </c>
      <c r="T3165" s="14">
        <f t="shared" si="24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Q3166" s="6" t="str">
        <f t="shared" si="247"/>
        <v>theater</v>
      </c>
      <c r="R3166" s="6" t="str">
        <f t="shared" si="248"/>
        <v>plays</v>
      </c>
      <c r="S3166" s="14">
        <f t="shared" si="245"/>
        <v>41799.80572916667</v>
      </c>
      <c r="T3166" s="14">
        <f t="shared" si="24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Q3167" s="6" t="str">
        <f t="shared" si="247"/>
        <v>theater</v>
      </c>
      <c r="R3167" s="6" t="str">
        <f t="shared" si="248"/>
        <v>plays</v>
      </c>
      <c r="S3167" s="14">
        <f t="shared" si="245"/>
        <v>40666.165972222225</v>
      </c>
      <c r="T3167" s="14">
        <f t="shared" si="24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Q3168" s="6" t="str">
        <f t="shared" si="247"/>
        <v>theater</v>
      </c>
      <c r="R3168" s="6" t="str">
        <f t="shared" si="248"/>
        <v>plays</v>
      </c>
      <c r="S3168" s="14">
        <f t="shared" si="245"/>
        <v>41969.332638888889</v>
      </c>
      <c r="T3168" s="14">
        <f t="shared" si="24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Q3169" s="6" t="str">
        <f t="shared" si="247"/>
        <v>theater</v>
      </c>
      <c r="R3169" s="6" t="str">
        <f t="shared" si="248"/>
        <v>plays</v>
      </c>
      <c r="S3169" s="14">
        <f t="shared" si="245"/>
        <v>41853.175706018519</v>
      </c>
      <c r="T3169" s="14">
        <f t="shared" si="24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Q3170" s="6" t="str">
        <f t="shared" si="247"/>
        <v>theater</v>
      </c>
      <c r="R3170" s="6" t="str">
        <f t="shared" si="248"/>
        <v>plays</v>
      </c>
      <c r="S3170" s="14">
        <f t="shared" si="245"/>
        <v>41803.916666666664</v>
      </c>
      <c r="T3170" s="14">
        <f t="shared" si="24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Q3171" s="6" t="str">
        <f t="shared" si="247"/>
        <v>theater</v>
      </c>
      <c r="R3171" s="6" t="str">
        <f t="shared" si="248"/>
        <v>plays</v>
      </c>
      <c r="S3171" s="14">
        <f t="shared" ref="S3171:S3234" si="250">(((I3171/60)/60)/24)+DATE(1970,1,1)</f>
        <v>41621.207638888889</v>
      </c>
      <c r="T3171" s="14">
        <f t="shared" si="24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Q3172" s="6" t="str">
        <f t="shared" si="247"/>
        <v>theater</v>
      </c>
      <c r="R3172" s="6" t="str">
        <f t="shared" si="248"/>
        <v>plays</v>
      </c>
      <c r="S3172" s="14">
        <f t="shared" si="250"/>
        <v>41822.166666666664</v>
      </c>
      <c r="T3172" s="14">
        <f t="shared" si="24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Q3173" s="6" t="str">
        <f t="shared" si="247"/>
        <v>theater</v>
      </c>
      <c r="R3173" s="6" t="str">
        <f t="shared" si="248"/>
        <v>plays</v>
      </c>
      <c r="S3173" s="14">
        <f t="shared" si="250"/>
        <v>42496.608310185184</v>
      </c>
      <c r="T3173" s="14">
        <f t="shared" si="24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Q3174" s="6" t="str">
        <f t="shared" si="247"/>
        <v>theater</v>
      </c>
      <c r="R3174" s="6" t="str">
        <f t="shared" si="248"/>
        <v>plays</v>
      </c>
      <c r="S3174" s="14">
        <f t="shared" si="250"/>
        <v>40953.729953703703</v>
      </c>
      <c r="T3174" s="14">
        <f t="shared" si="24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Q3175" s="6" t="str">
        <f t="shared" si="247"/>
        <v>theater</v>
      </c>
      <c r="R3175" s="6" t="str">
        <f t="shared" si="248"/>
        <v>plays</v>
      </c>
      <c r="S3175" s="14">
        <f t="shared" si="250"/>
        <v>41908.878379629627</v>
      </c>
      <c r="T3175" s="14">
        <f t="shared" si="24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Q3176" s="6" t="str">
        <f t="shared" si="247"/>
        <v>theater</v>
      </c>
      <c r="R3176" s="6" t="str">
        <f t="shared" si="248"/>
        <v>plays</v>
      </c>
      <c r="S3176" s="14">
        <f t="shared" si="250"/>
        <v>41876.864675925928</v>
      </c>
      <c r="T3176" s="14">
        <f t="shared" si="24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Q3177" s="6" t="str">
        <f t="shared" si="247"/>
        <v>theater</v>
      </c>
      <c r="R3177" s="6" t="str">
        <f t="shared" si="248"/>
        <v>plays</v>
      </c>
      <c r="S3177" s="14">
        <f t="shared" si="250"/>
        <v>40591.886886574073</v>
      </c>
      <c r="T3177" s="14">
        <f t="shared" si="24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Q3178" s="6" t="str">
        <f t="shared" si="247"/>
        <v>theater</v>
      </c>
      <c r="R3178" s="6" t="str">
        <f t="shared" si="248"/>
        <v>plays</v>
      </c>
      <c r="S3178" s="14">
        <f t="shared" si="250"/>
        <v>41504.625</v>
      </c>
      <c r="T3178" s="14">
        <f t="shared" si="24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Q3179" s="6" t="str">
        <f t="shared" si="247"/>
        <v>theater</v>
      </c>
      <c r="R3179" s="6" t="str">
        <f t="shared" si="248"/>
        <v>plays</v>
      </c>
      <c r="S3179" s="14">
        <f t="shared" si="250"/>
        <v>41811.666770833333</v>
      </c>
      <c r="T3179" s="14">
        <f t="shared" si="24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Q3180" s="6" t="str">
        <f t="shared" si="247"/>
        <v>theater</v>
      </c>
      <c r="R3180" s="6" t="str">
        <f t="shared" si="248"/>
        <v>plays</v>
      </c>
      <c r="S3180" s="14">
        <f t="shared" si="250"/>
        <v>41836.605034722219</v>
      </c>
      <c r="T3180" s="14">
        <f t="shared" si="24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Q3181" s="6" t="str">
        <f t="shared" si="247"/>
        <v>theater</v>
      </c>
      <c r="R3181" s="6" t="str">
        <f t="shared" si="248"/>
        <v>plays</v>
      </c>
      <c r="S3181" s="14">
        <f t="shared" si="250"/>
        <v>41400.702210648145</v>
      </c>
      <c r="T3181" s="14">
        <f t="shared" si="24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Q3182" s="6" t="str">
        <f t="shared" si="247"/>
        <v>theater</v>
      </c>
      <c r="R3182" s="6" t="str">
        <f t="shared" si="248"/>
        <v>plays</v>
      </c>
      <c r="S3182" s="14">
        <f t="shared" si="250"/>
        <v>41810.412604166668</v>
      </c>
      <c r="T3182" s="14">
        <f t="shared" si="24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Q3183" s="6" t="str">
        <f t="shared" si="247"/>
        <v>theater</v>
      </c>
      <c r="R3183" s="6" t="str">
        <f t="shared" si="248"/>
        <v>plays</v>
      </c>
      <c r="S3183" s="14">
        <f t="shared" si="250"/>
        <v>41805.666666666664</v>
      </c>
      <c r="T3183" s="14">
        <f t="shared" si="24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Q3184" s="6" t="str">
        <f t="shared" si="247"/>
        <v>theater</v>
      </c>
      <c r="R3184" s="6" t="str">
        <f t="shared" si="248"/>
        <v>plays</v>
      </c>
      <c r="S3184" s="14">
        <f t="shared" si="250"/>
        <v>40939.708333333336</v>
      </c>
      <c r="T3184" s="14">
        <f t="shared" si="24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Q3185" s="6" t="str">
        <f t="shared" si="247"/>
        <v>theater</v>
      </c>
      <c r="R3185" s="6" t="str">
        <f t="shared" si="248"/>
        <v>plays</v>
      </c>
      <c r="S3185" s="14">
        <f t="shared" si="250"/>
        <v>41509.79478009259</v>
      </c>
      <c r="T3185" s="14">
        <f t="shared" si="24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Q3186" s="6" t="str">
        <f t="shared" si="247"/>
        <v>theater</v>
      </c>
      <c r="R3186" s="6" t="str">
        <f t="shared" si="248"/>
        <v>plays</v>
      </c>
      <c r="S3186" s="14">
        <f t="shared" si="250"/>
        <v>41821.993414351848</v>
      </c>
      <c r="T3186" s="14">
        <f t="shared" si="24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Q3187" s="6" t="str">
        <f t="shared" si="247"/>
        <v>theater</v>
      </c>
      <c r="R3187" s="6" t="str">
        <f t="shared" si="248"/>
        <v>plays</v>
      </c>
      <c r="S3187" s="14">
        <f t="shared" si="250"/>
        <v>41836.977326388893</v>
      </c>
      <c r="T3187" s="14">
        <f t="shared" si="24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Q3188" s="6" t="str">
        <f t="shared" si="247"/>
        <v>theater</v>
      </c>
      <c r="R3188" s="6" t="str">
        <f t="shared" si="248"/>
        <v>plays</v>
      </c>
      <c r="S3188" s="14">
        <f t="shared" si="250"/>
        <v>41898.875</v>
      </c>
      <c r="T3188" s="14">
        <f t="shared" si="24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Q3189" s="6" t="str">
        <f t="shared" si="247"/>
        <v>theater</v>
      </c>
      <c r="R3189" s="6" t="str">
        <f t="shared" si="248"/>
        <v>plays</v>
      </c>
      <c r="S3189" s="14">
        <f t="shared" si="250"/>
        <v>41855.666354166664</v>
      </c>
      <c r="T3189" s="14">
        <f t="shared" si="24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Q3190" s="6" t="str">
        <f t="shared" si="247"/>
        <v>theater</v>
      </c>
      <c r="R3190" s="6" t="str">
        <f t="shared" si="248"/>
        <v>musical</v>
      </c>
      <c r="S3190" s="14">
        <f t="shared" si="250"/>
        <v>42165.415532407409</v>
      </c>
      <c r="T3190" s="14">
        <f t="shared" si="24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Q3191" s="6" t="str">
        <f t="shared" si="247"/>
        <v>theater</v>
      </c>
      <c r="R3191" s="6" t="str">
        <f t="shared" si="248"/>
        <v>musical</v>
      </c>
      <c r="S3191" s="14">
        <f t="shared" si="250"/>
        <v>42148.346435185187</v>
      </c>
      <c r="T3191" s="14">
        <f t="shared" si="24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Q3192" s="6" t="str">
        <f t="shared" si="247"/>
        <v>theater</v>
      </c>
      <c r="R3192" s="6" t="str">
        <f t="shared" si="248"/>
        <v>musical</v>
      </c>
      <c r="S3192" s="14">
        <f t="shared" si="250"/>
        <v>42713.192997685182</v>
      </c>
      <c r="T3192" s="14">
        <f t="shared" si="24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Q3193" s="6" t="str">
        <f t="shared" si="247"/>
        <v>theater</v>
      </c>
      <c r="R3193" s="6" t="str">
        <f t="shared" si="248"/>
        <v>musical</v>
      </c>
      <c r="S3193" s="14">
        <f t="shared" si="250"/>
        <v>42598.755428240736</v>
      </c>
      <c r="T3193" s="14">
        <f t="shared" si="24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Q3194" s="6" t="str">
        <f t="shared" si="247"/>
        <v>theater</v>
      </c>
      <c r="R3194" s="6" t="str">
        <f t="shared" si="248"/>
        <v>musical</v>
      </c>
      <c r="S3194" s="14">
        <f t="shared" si="250"/>
        <v>42063.916666666672</v>
      </c>
      <c r="T3194" s="14">
        <f t="shared" si="24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Q3195" s="6" t="str">
        <f t="shared" si="247"/>
        <v>theater</v>
      </c>
      <c r="R3195" s="6" t="str">
        <f t="shared" si="248"/>
        <v>musical</v>
      </c>
      <c r="S3195" s="14">
        <f t="shared" si="250"/>
        <v>42055.968240740738</v>
      </c>
      <c r="T3195" s="14">
        <f t="shared" si="24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Q3196" s="6" t="str">
        <f t="shared" si="247"/>
        <v>theater</v>
      </c>
      <c r="R3196" s="6" t="str">
        <f t="shared" si="248"/>
        <v>musical</v>
      </c>
      <c r="S3196" s="14">
        <f t="shared" si="250"/>
        <v>42212.062476851846</v>
      </c>
      <c r="T3196" s="14">
        <f t="shared" si="24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Q3197" s="6" t="str">
        <f t="shared" si="247"/>
        <v>theater</v>
      </c>
      <c r="R3197" s="6" t="str">
        <f t="shared" si="248"/>
        <v>musical</v>
      </c>
      <c r="S3197" s="14">
        <f t="shared" si="250"/>
        <v>42047.594236111108</v>
      </c>
      <c r="T3197" s="14">
        <f t="shared" si="24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Q3198" s="6" t="str">
        <f t="shared" si="247"/>
        <v>theater</v>
      </c>
      <c r="R3198" s="6" t="str">
        <f t="shared" si="248"/>
        <v>musical</v>
      </c>
      <c r="S3198" s="14">
        <f t="shared" si="250"/>
        <v>42217.583333333328</v>
      </c>
      <c r="T3198" s="14">
        <f t="shared" si="24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Q3199" s="6" t="str">
        <f t="shared" si="247"/>
        <v>theater</v>
      </c>
      <c r="R3199" s="6" t="str">
        <f t="shared" si="248"/>
        <v>musical</v>
      </c>
      <c r="S3199" s="14">
        <f t="shared" si="250"/>
        <v>42039.493263888886</v>
      </c>
      <c r="T3199" s="14">
        <f t="shared" si="24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Q3200" s="6" t="str">
        <f t="shared" si="247"/>
        <v>theater</v>
      </c>
      <c r="R3200" s="6" t="str">
        <f t="shared" si="248"/>
        <v>musical</v>
      </c>
      <c r="S3200" s="14">
        <f t="shared" si="250"/>
        <v>42051.424502314811</v>
      </c>
      <c r="T3200" s="14">
        <f t="shared" si="24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Q3201" s="6" t="str">
        <f t="shared" si="247"/>
        <v>theater</v>
      </c>
      <c r="R3201" s="6" t="str">
        <f t="shared" si="248"/>
        <v>musical</v>
      </c>
      <c r="S3201" s="14">
        <f t="shared" si="250"/>
        <v>41888.875</v>
      </c>
      <c r="T3201" s="14">
        <f t="shared" si="24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Q3202" s="6" t="str">
        <f t="shared" si="247"/>
        <v>theater</v>
      </c>
      <c r="R3202" s="6" t="str">
        <f t="shared" si="248"/>
        <v>musical</v>
      </c>
      <c r="S3202" s="14">
        <f t="shared" si="250"/>
        <v>42490.231944444444</v>
      </c>
      <c r="T3202" s="14">
        <f t="shared" si="24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(E3203/D3203)*100</f>
        <v>1.25</v>
      </c>
      <c r="Q3203" s="6" t="str">
        <f t="shared" ref="Q3203:Q3266" si="252">LEFT(N3203,FIND("/",N3203)-1)</f>
        <v>theater</v>
      </c>
      <c r="R3203" s="6" t="str">
        <f t="shared" ref="R3203:R3266" si="253">RIGHT(N3203,LEN(N3203)-FIND("/",N3203))</f>
        <v>musical</v>
      </c>
      <c r="S3203" s="14">
        <f t="shared" si="250"/>
        <v>41882.767094907409</v>
      </c>
      <c r="T3203" s="14">
        <f t="shared" ref="T3203:T3266" si="254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Q3204" s="6" t="str">
        <f t="shared" si="252"/>
        <v>theater</v>
      </c>
      <c r="R3204" s="6" t="str">
        <f t="shared" si="253"/>
        <v>musical</v>
      </c>
      <c r="S3204" s="14">
        <f t="shared" si="250"/>
        <v>42352.249305555553</v>
      </c>
      <c r="T3204" s="14">
        <f t="shared" si="254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Q3205" s="6" t="str">
        <f t="shared" si="252"/>
        <v>theater</v>
      </c>
      <c r="R3205" s="6" t="str">
        <f t="shared" si="253"/>
        <v>musical</v>
      </c>
      <c r="S3205" s="14">
        <f t="shared" si="250"/>
        <v>42272.988680555558</v>
      </c>
      <c r="T3205" s="14">
        <f t="shared" si="254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Q3206" s="6" t="str">
        <f t="shared" si="252"/>
        <v>theater</v>
      </c>
      <c r="R3206" s="6" t="str">
        <f t="shared" si="253"/>
        <v>musical</v>
      </c>
      <c r="S3206" s="14">
        <f t="shared" si="250"/>
        <v>42202.676388888889</v>
      </c>
      <c r="T3206" s="14">
        <f t="shared" si="254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Q3207" s="6" t="str">
        <f t="shared" si="252"/>
        <v>theater</v>
      </c>
      <c r="R3207" s="6" t="str">
        <f t="shared" si="253"/>
        <v>musical</v>
      </c>
      <c r="S3207" s="14">
        <f t="shared" si="250"/>
        <v>42125.374675925923</v>
      </c>
      <c r="T3207" s="14">
        <f t="shared" si="254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Q3208" s="6" t="str">
        <f t="shared" si="252"/>
        <v>theater</v>
      </c>
      <c r="R3208" s="6" t="str">
        <f t="shared" si="253"/>
        <v>musical</v>
      </c>
      <c r="S3208" s="14">
        <f t="shared" si="250"/>
        <v>42266.276053240741</v>
      </c>
      <c r="T3208" s="14">
        <f t="shared" si="254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Q3209" s="6" t="str">
        <f t="shared" si="252"/>
        <v>theater</v>
      </c>
      <c r="R3209" s="6" t="str">
        <f t="shared" si="253"/>
        <v>musical</v>
      </c>
      <c r="S3209" s="14">
        <f t="shared" si="250"/>
        <v>42117.236192129625</v>
      </c>
      <c r="T3209" s="14">
        <f t="shared" si="254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Q3210" s="6" t="str">
        <f t="shared" si="252"/>
        <v>theater</v>
      </c>
      <c r="R3210" s="6" t="str">
        <f t="shared" si="253"/>
        <v>plays</v>
      </c>
      <c r="S3210" s="14">
        <f t="shared" si="250"/>
        <v>41848.605057870373</v>
      </c>
      <c r="T3210" s="14">
        <f t="shared" si="254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Q3211" s="6" t="str">
        <f t="shared" si="252"/>
        <v>theater</v>
      </c>
      <c r="R3211" s="6" t="str">
        <f t="shared" si="253"/>
        <v>plays</v>
      </c>
      <c r="S3211" s="14">
        <f t="shared" si="250"/>
        <v>41810.958333333336</v>
      </c>
      <c r="T3211" s="14">
        <f t="shared" si="254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Q3212" s="6" t="str">
        <f t="shared" si="252"/>
        <v>theater</v>
      </c>
      <c r="R3212" s="6" t="str">
        <f t="shared" si="253"/>
        <v>plays</v>
      </c>
      <c r="S3212" s="14">
        <f t="shared" si="250"/>
        <v>41061.165972222225</v>
      </c>
      <c r="T3212" s="14">
        <f t="shared" si="254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Q3213" s="6" t="str">
        <f t="shared" si="252"/>
        <v>theater</v>
      </c>
      <c r="R3213" s="6" t="str">
        <f t="shared" si="253"/>
        <v>plays</v>
      </c>
      <c r="S3213" s="14">
        <f t="shared" si="250"/>
        <v>41866.083333333336</v>
      </c>
      <c r="T3213" s="14">
        <f t="shared" si="254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Q3214" s="6" t="str">
        <f t="shared" si="252"/>
        <v>theater</v>
      </c>
      <c r="R3214" s="6" t="str">
        <f t="shared" si="253"/>
        <v>plays</v>
      </c>
      <c r="S3214" s="14">
        <f t="shared" si="250"/>
        <v>41859.795729166668</v>
      </c>
      <c r="T3214" s="14">
        <f t="shared" si="254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Q3215" s="6" t="str">
        <f t="shared" si="252"/>
        <v>theater</v>
      </c>
      <c r="R3215" s="6" t="str">
        <f t="shared" si="253"/>
        <v>plays</v>
      </c>
      <c r="S3215" s="14">
        <f t="shared" si="250"/>
        <v>42211.763414351852</v>
      </c>
      <c r="T3215" s="14">
        <f t="shared" si="254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Q3216" s="6" t="str">
        <f t="shared" si="252"/>
        <v>theater</v>
      </c>
      <c r="R3216" s="6" t="str">
        <f t="shared" si="253"/>
        <v>plays</v>
      </c>
      <c r="S3216" s="14">
        <f t="shared" si="250"/>
        <v>42374.996527777781</v>
      </c>
      <c r="T3216" s="14">
        <f t="shared" si="254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Q3217" s="6" t="str">
        <f t="shared" si="252"/>
        <v>theater</v>
      </c>
      <c r="R3217" s="6" t="str">
        <f t="shared" si="253"/>
        <v>plays</v>
      </c>
      <c r="S3217" s="14">
        <f t="shared" si="250"/>
        <v>42257.165972222225</v>
      </c>
      <c r="T3217" s="14">
        <f t="shared" si="254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Q3218" s="6" t="str">
        <f t="shared" si="252"/>
        <v>theater</v>
      </c>
      <c r="R3218" s="6" t="str">
        <f t="shared" si="253"/>
        <v>plays</v>
      </c>
      <c r="S3218" s="14">
        <f t="shared" si="250"/>
        <v>42196.604166666672</v>
      </c>
      <c r="T3218" s="14">
        <f t="shared" si="254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Q3219" s="6" t="str">
        <f t="shared" si="252"/>
        <v>theater</v>
      </c>
      <c r="R3219" s="6" t="str">
        <f t="shared" si="253"/>
        <v>plays</v>
      </c>
      <c r="S3219" s="14">
        <f t="shared" si="250"/>
        <v>42678.546111111107</v>
      </c>
      <c r="T3219" s="14">
        <f t="shared" si="254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Q3220" s="6" t="str">
        <f t="shared" si="252"/>
        <v>theater</v>
      </c>
      <c r="R3220" s="6" t="str">
        <f t="shared" si="253"/>
        <v>plays</v>
      </c>
      <c r="S3220" s="14">
        <f t="shared" si="250"/>
        <v>42004</v>
      </c>
      <c r="T3220" s="14">
        <f t="shared" si="254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Q3221" s="6" t="str">
        <f t="shared" si="252"/>
        <v>theater</v>
      </c>
      <c r="R3221" s="6" t="str">
        <f t="shared" si="253"/>
        <v>plays</v>
      </c>
      <c r="S3221" s="14">
        <f t="shared" si="250"/>
        <v>42085.941516203704</v>
      </c>
      <c r="T3221" s="14">
        <f t="shared" si="254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Q3222" s="6" t="str">
        <f t="shared" si="252"/>
        <v>theater</v>
      </c>
      <c r="R3222" s="6" t="str">
        <f t="shared" si="253"/>
        <v>plays</v>
      </c>
      <c r="S3222" s="14">
        <f t="shared" si="250"/>
        <v>42806.875</v>
      </c>
      <c r="T3222" s="14">
        <f t="shared" si="254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Q3223" s="6" t="str">
        <f t="shared" si="252"/>
        <v>theater</v>
      </c>
      <c r="R3223" s="6" t="str">
        <f t="shared" si="253"/>
        <v>plays</v>
      </c>
      <c r="S3223" s="14">
        <f t="shared" si="250"/>
        <v>42190.696793981479</v>
      </c>
      <c r="T3223" s="14">
        <f t="shared" si="254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Q3224" s="6" t="str">
        <f t="shared" si="252"/>
        <v>theater</v>
      </c>
      <c r="R3224" s="6" t="str">
        <f t="shared" si="253"/>
        <v>plays</v>
      </c>
      <c r="S3224" s="14">
        <f t="shared" si="250"/>
        <v>42301.895138888889</v>
      </c>
      <c r="T3224" s="14">
        <f t="shared" si="254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Q3225" s="6" t="str">
        <f t="shared" si="252"/>
        <v>theater</v>
      </c>
      <c r="R3225" s="6" t="str">
        <f t="shared" si="253"/>
        <v>plays</v>
      </c>
      <c r="S3225" s="14">
        <f t="shared" si="250"/>
        <v>42236.835370370376</v>
      </c>
      <c r="T3225" s="14">
        <f t="shared" si="254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Q3226" s="6" t="str">
        <f t="shared" si="252"/>
        <v>theater</v>
      </c>
      <c r="R3226" s="6" t="str">
        <f t="shared" si="253"/>
        <v>plays</v>
      </c>
      <c r="S3226" s="14">
        <f t="shared" si="250"/>
        <v>42745.208333333328</v>
      </c>
      <c r="T3226" s="14">
        <f t="shared" si="254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Q3227" s="6" t="str">
        <f t="shared" si="252"/>
        <v>theater</v>
      </c>
      <c r="R3227" s="6" t="str">
        <f t="shared" si="253"/>
        <v>plays</v>
      </c>
      <c r="S3227" s="14">
        <f t="shared" si="250"/>
        <v>42524.875</v>
      </c>
      <c r="T3227" s="14">
        <f t="shared" si="254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Q3228" s="6" t="str">
        <f t="shared" si="252"/>
        <v>theater</v>
      </c>
      <c r="R3228" s="6" t="str">
        <f t="shared" si="253"/>
        <v>plays</v>
      </c>
      <c r="S3228" s="14">
        <f t="shared" si="250"/>
        <v>42307.583472222221</v>
      </c>
      <c r="T3228" s="14">
        <f t="shared" si="254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Q3229" s="6" t="str">
        <f t="shared" si="252"/>
        <v>theater</v>
      </c>
      <c r="R3229" s="6" t="str">
        <f t="shared" si="253"/>
        <v>plays</v>
      </c>
      <c r="S3229" s="14">
        <f t="shared" si="250"/>
        <v>42752.882361111115</v>
      </c>
      <c r="T3229" s="14">
        <f t="shared" si="254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Q3230" s="6" t="str">
        <f t="shared" si="252"/>
        <v>theater</v>
      </c>
      <c r="R3230" s="6" t="str">
        <f t="shared" si="253"/>
        <v>plays</v>
      </c>
      <c r="S3230" s="14">
        <f t="shared" si="250"/>
        <v>42355.207638888889</v>
      </c>
      <c r="T3230" s="14">
        <f t="shared" si="254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Q3231" s="6" t="str">
        <f t="shared" si="252"/>
        <v>theater</v>
      </c>
      <c r="R3231" s="6" t="str">
        <f t="shared" si="253"/>
        <v>plays</v>
      </c>
      <c r="S3231" s="14">
        <f t="shared" si="250"/>
        <v>41963.333310185189</v>
      </c>
      <c r="T3231" s="14">
        <f t="shared" si="254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Q3232" s="6" t="str">
        <f t="shared" si="252"/>
        <v>theater</v>
      </c>
      <c r="R3232" s="6" t="str">
        <f t="shared" si="253"/>
        <v>plays</v>
      </c>
      <c r="S3232" s="14">
        <f t="shared" si="250"/>
        <v>41913.165972222225</v>
      </c>
      <c r="T3232" s="14">
        <f t="shared" si="254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Q3233" s="6" t="str">
        <f t="shared" si="252"/>
        <v>theater</v>
      </c>
      <c r="R3233" s="6" t="str">
        <f t="shared" si="253"/>
        <v>plays</v>
      </c>
      <c r="S3233" s="14">
        <f t="shared" si="250"/>
        <v>42476.943831018521</v>
      </c>
      <c r="T3233" s="14">
        <f t="shared" si="254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Q3234" s="6" t="str">
        <f t="shared" si="252"/>
        <v>theater</v>
      </c>
      <c r="R3234" s="6" t="str">
        <f t="shared" si="253"/>
        <v>plays</v>
      </c>
      <c r="S3234" s="14">
        <f t="shared" si="250"/>
        <v>42494.165972222225</v>
      </c>
      <c r="T3234" s="14">
        <f t="shared" si="254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Q3235" s="6" t="str">
        <f t="shared" si="252"/>
        <v>theater</v>
      </c>
      <c r="R3235" s="6" t="str">
        <f t="shared" si="253"/>
        <v>plays</v>
      </c>
      <c r="S3235" s="14">
        <f t="shared" ref="S3235:S3298" si="255">(((I3235/60)/60)/24)+DATE(1970,1,1)</f>
        <v>42796.805034722223</v>
      </c>
      <c r="T3235" s="14">
        <f t="shared" si="254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Q3236" s="6" t="str">
        <f t="shared" si="252"/>
        <v>theater</v>
      </c>
      <c r="R3236" s="6" t="str">
        <f t="shared" si="253"/>
        <v>plays</v>
      </c>
      <c r="S3236" s="14">
        <f t="shared" si="255"/>
        <v>42767.979861111111</v>
      </c>
      <c r="T3236" s="14">
        <f t="shared" si="254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Q3237" s="6" t="str">
        <f t="shared" si="252"/>
        <v>theater</v>
      </c>
      <c r="R3237" s="6" t="str">
        <f t="shared" si="253"/>
        <v>plays</v>
      </c>
      <c r="S3237" s="14">
        <f t="shared" si="255"/>
        <v>42552.347812499997</v>
      </c>
      <c r="T3237" s="14">
        <f t="shared" si="254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Q3238" s="6" t="str">
        <f t="shared" si="252"/>
        <v>theater</v>
      </c>
      <c r="R3238" s="6" t="str">
        <f t="shared" si="253"/>
        <v>plays</v>
      </c>
      <c r="S3238" s="14">
        <f t="shared" si="255"/>
        <v>42732.917048611111</v>
      </c>
      <c r="T3238" s="14">
        <f t="shared" si="254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Q3239" s="6" t="str">
        <f t="shared" si="252"/>
        <v>theater</v>
      </c>
      <c r="R3239" s="6" t="str">
        <f t="shared" si="253"/>
        <v>plays</v>
      </c>
      <c r="S3239" s="14">
        <f t="shared" si="255"/>
        <v>42276.165972222225</v>
      </c>
      <c r="T3239" s="14">
        <f t="shared" si="254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Q3240" s="6" t="str">
        <f t="shared" si="252"/>
        <v>theater</v>
      </c>
      <c r="R3240" s="6" t="str">
        <f t="shared" si="253"/>
        <v>plays</v>
      </c>
      <c r="S3240" s="14">
        <f t="shared" si="255"/>
        <v>42186.510393518518</v>
      </c>
      <c r="T3240" s="14">
        <f t="shared" si="254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Q3241" s="6" t="str">
        <f t="shared" si="252"/>
        <v>theater</v>
      </c>
      <c r="R3241" s="6" t="str">
        <f t="shared" si="253"/>
        <v>plays</v>
      </c>
      <c r="S3241" s="14">
        <f t="shared" si="255"/>
        <v>42302.999305555553</v>
      </c>
      <c r="T3241" s="14">
        <f t="shared" si="254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Q3242" s="6" t="str">
        <f t="shared" si="252"/>
        <v>theater</v>
      </c>
      <c r="R3242" s="6" t="str">
        <f t="shared" si="253"/>
        <v>plays</v>
      </c>
      <c r="S3242" s="14">
        <f t="shared" si="255"/>
        <v>42782.958333333328</v>
      </c>
      <c r="T3242" s="14">
        <f t="shared" si="254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Q3243" s="6" t="str">
        <f t="shared" si="252"/>
        <v>theater</v>
      </c>
      <c r="R3243" s="6" t="str">
        <f t="shared" si="253"/>
        <v>plays</v>
      </c>
      <c r="S3243" s="14">
        <f t="shared" si="255"/>
        <v>41926.290972222225</v>
      </c>
      <c r="T3243" s="14">
        <f t="shared" si="254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Q3244" s="6" t="str">
        <f t="shared" si="252"/>
        <v>theater</v>
      </c>
      <c r="R3244" s="6" t="str">
        <f t="shared" si="253"/>
        <v>plays</v>
      </c>
      <c r="S3244" s="14">
        <f t="shared" si="255"/>
        <v>41901.755694444444</v>
      </c>
      <c r="T3244" s="14">
        <f t="shared" si="254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Q3245" s="6" t="str">
        <f t="shared" si="252"/>
        <v>theater</v>
      </c>
      <c r="R3245" s="6" t="str">
        <f t="shared" si="253"/>
        <v>plays</v>
      </c>
      <c r="S3245" s="14">
        <f t="shared" si="255"/>
        <v>42286</v>
      </c>
      <c r="T3245" s="14">
        <f t="shared" si="254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Q3246" s="6" t="str">
        <f t="shared" si="252"/>
        <v>theater</v>
      </c>
      <c r="R3246" s="6" t="str">
        <f t="shared" si="253"/>
        <v>plays</v>
      </c>
      <c r="S3246" s="14">
        <f t="shared" si="255"/>
        <v>42705.735902777778</v>
      </c>
      <c r="T3246" s="14">
        <f t="shared" si="254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Q3247" s="6" t="str">
        <f t="shared" si="252"/>
        <v>theater</v>
      </c>
      <c r="R3247" s="6" t="str">
        <f t="shared" si="253"/>
        <v>plays</v>
      </c>
      <c r="S3247" s="14">
        <f t="shared" si="255"/>
        <v>42167.083333333328</v>
      </c>
      <c r="T3247" s="14">
        <f t="shared" si="254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Q3248" s="6" t="str">
        <f t="shared" si="252"/>
        <v>theater</v>
      </c>
      <c r="R3248" s="6" t="str">
        <f t="shared" si="253"/>
        <v>plays</v>
      </c>
      <c r="S3248" s="14">
        <f t="shared" si="255"/>
        <v>42259.165972222225</v>
      </c>
      <c r="T3248" s="14">
        <f t="shared" si="254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Q3249" s="6" t="str">
        <f t="shared" si="252"/>
        <v>theater</v>
      </c>
      <c r="R3249" s="6" t="str">
        <f t="shared" si="253"/>
        <v>plays</v>
      </c>
      <c r="S3249" s="14">
        <f t="shared" si="255"/>
        <v>42197.434166666666</v>
      </c>
      <c r="T3249" s="14">
        <f t="shared" si="254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Q3250" s="6" t="str">
        <f t="shared" si="252"/>
        <v>theater</v>
      </c>
      <c r="R3250" s="6" t="str">
        <f t="shared" si="253"/>
        <v>plays</v>
      </c>
      <c r="S3250" s="14">
        <f t="shared" si="255"/>
        <v>42098.846724537041</v>
      </c>
      <c r="T3250" s="14">
        <f t="shared" si="254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Q3251" s="6" t="str">
        <f t="shared" si="252"/>
        <v>theater</v>
      </c>
      <c r="R3251" s="6" t="str">
        <f t="shared" si="253"/>
        <v>plays</v>
      </c>
      <c r="S3251" s="14">
        <f t="shared" si="255"/>
        <v>42175.746689814812</v>
      </c>
      <c r="T3251" s="14">
        <f t="shared" si="254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Q3252" s="6" t="str">
        <f t="shared" si="252"/>
        <v>theater</v>
      </c>
      <c r="R3252" s="6" t="str">
        <f t="shared" si="253"/>
        <v>plays</v>
      </c>
      <c r="S3252" s="14">
        <f t="shared" si="255"/>
        <v>41948.783842592595</v>
      </c>
      <c r="T3252" s="14">
        <f t="shared" si="254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Q3253" s="6" t="str">
        <f t="shared" si="252"/>
        <v>theater</v>
      </c>
      <c r="R3253" s="6" t="str">
        <f t="shared" si="253"/>
        <v>plays</v>
      </c>
      <c r="S3253" s="14">
        <f t="shared" si="255"/>
        <v>42176.731087962966</v>
      </c>
      <c r="T3253" s="14">
        <f t="shared" si="254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Q3254" s="6" t="str">
        <f t="shared" si="252"/>
        <v>theater</v>
      </c>
      <c r="R3254" s="6" t="str">
        <f t="shared" si="253"/>
        <v>plays</v>
      </c>
      <c r="S3254" s="14">
        <f t="shared" si="255"/>
        <v>42620.472685185188</v>
      </c>
      <c r="T3254" s="14">
        <f t="shared" si="254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Q3255" s="6" t="str">
        <f t="shared" si="252"/>
        <v>theater</v>
      </c>
      <c r="R3255" s="6" t="str">
        <f t="shared" si="253"/>
        <v>plays</v>
      </c>
      <c r="S3255" s="14">
        <f t="shared" si="255"/>
        <v>42621.15625</v>
      </c>
      <c r="T3255" s="14">
        <f t="shared" si="254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Q3256" s="6" t="str">
        <f t="shared" si="252"/>
        <v>theater</v>
      </c>
      <c r="R3256" s="6" t="str">
        <f t="shared" si="253"/>
        <v>plays</v>
      </c>
      <c r="S3256" s="14">
        <f t="shared" si="255"/>
        <v>42089.044085648144</v>
      </c>
      <c r="T3256" s="14">
        <f t="shared" si="254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Q3257" s="6" t="str">
        <f t="shared" si="252"/>
        <v>theater</v>
      </c>
      <c r="R3257" s="6" t="str">
        <f t="shared" si="253"/>
        <v>plays</v>
      </c>
      <c r="S3257" s="14">
        <f t="shared" si="255"/>
        <v>41919.768229166664</v>
      </c>
      <c r="T3257" s="14">
        <f t="shared" si="254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Q3258" s="6" t="str">
        <f t="shared" si="252"/>
        <v>theater</v>
      </c>
      <c r="R3258" s="6" t="str">
        <f t="shared" si="253"/>
        <v>plays</v>
      </c>
      <c r="S3258" s="14">
        <f t="shared" si="255"/>
        <v>42166.165972222225</v>
      </c>
      <c r="T3258" s="14">
        <f t="shared" si="254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Q3259" s="6" t="str">
        <f t="shared" si="252"/>
        <v>theater</v>
      </c>
      <c r="R3259" s="6" t="str">
        <f t="shared" si="253"/>
        <v>plays</v>
      </c>
      <c r="S3259" s="14">
        <f t="shared" si="255"/>
        <v>42788.559629629628</v>
      </c>
      <c r="T3259" s="14">
        <f t="shared" si="254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Q3260" s="6" t="str">
        <f t="shared" si="252"/>
        <v>theater</v>
      </c>
      <c r="R3260" s="6" t="str">
        <f t="shared" si="253"/>
        <v>plays</v>
      </c>
      <c r="S3260" s="14">
        <f t="shared" si="255"/>
        <v>42012.887280092589</v>
      </c>
      <c r="T3260" s="14">
        <f t="shared" si="254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Q3261" s="6" t="str">
        <f t="shared" si="252"/>
        <v>theater</v>
      </c>
      <c r="R3261" s="6" t="str">
        <f t="shared" si="253"/>
        <v>plays</v>
      </c>
      <c r="S3261" s="14">
        <f t="shared" si="255"/>
        <v>42644.165972222225</v>
      </c>
      <c r="T3261" s="14">
        <f t="shared" si="254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Q3262" s="6" t="str">
        <f t="shared" si="252"/>
        <v>theater</v>
      </c>
      <c r="R3262" s="6" t="str">
        <f t="shared" si="253"/>
        <v>plays</v>
      </c>
      <c r="S3262" s="14">
        <f t="shared" si="255"/>
        <v>42338.714328703703</v>
      </c>
      <c r="T3262" s="14">
        <f t="shared" si="254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Q3263" s="6" t="str">
        <f t="shared" si="252"/>
        <v>theater</v>
      </c>
      <c r="R3263" s="6" t="str">
        <f t="shared" si="253"/>
        <v>plays</v>
      </c>
      <c r="S3263" s="14">
        <f t="shared" si="255"/>
        <v>42201.725416666668</v>
      </c>
      <c r="T3263" s="14">
        <f t="shared" si="254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Q3264" s="6" t="str">
        <f t="shared" si="252"/>
        <v>theater</v>
      </c>
      <c r="R3264" s="6" t="str">
        <f t="shared" si="253"/>
        <v>plays</v>
      </c>
      <c r="S3264" s="14">
        <f t="shared" si="255"/>
        <v>41995.166666666672</v>
      </c>
      <c r="T3264" s="14">
        <f t="shared" si="254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Q3265" s="6" t="str">
        <f t="shared" si="252"/>
        <v>theater</v>
      </c>
      <c r="R3265" s="6" t="str">
        <f t="shared" si="253"/>
        <v>plays</v>
      </c>
      <c r="S3265" s="14">
        <f t="shared" si="255"/>
        <v>42307.875</v>
      </c>
      <c r="T3265" s="14">
        <f t="shared" si="254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Q3266" s="6" t="str">
        <f t="shared" si="252"/>
        <v>theater</v>
      </c>
      <c r="R3266" s="6" t="str">
        <f t="shared" si="253"/>
        <v>plays</v>
      </c>
      <c r="S3266" s="14">
        <f t="shared" si="255"/>
        <v>42032.916666666672</v>
      </c>
      <c r="T3266" s="14">
        <f t="shared" si="254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(E3267/D3267)*100</f>
        <v>164</v>
      </c>
      <c r="Q3267" s="6" t="str">
        <f t="shared" ref="Q3267:Q3330" si="257">LEFT(N3267,FIND("/",N3267)-1)</f>
        <v>theater</v>
      </c>
      <c r="R3267" s="6" t="str">
        <f t="shared" ref="R3267:R3330" si="258">RIGHT(N3267,LEN(N3267)-FIND("/",N3267))</f>
        <v>plays</v>
      </c>
      <c r="S3267" s="14">
        <f t="shared" si="255"/>
        <v>42341.708333333328</v>
      </c>
      <c r="T3267" s="14">
        <f t="shared" ref="T3267:T3330" si="259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Q3268" s="6" t="str">
        <f t="shared" si="257"/>
        <v>theater</v>
      </c>
      <c r="R3268" s="6" t="str">
        <f t="shared" si="258"/>
        <v>plays</v>
      </c>
      <c r="S3268" s="14">
        <f t="shared" si="255"/>
        <v>42167.875</v>
      </c>
      <c r="T3268" s="14">
        <f t="shared" si="259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Q3269" s="6" t="str">
        <f t="shared" si="257"/>
        <v>theater</v>
      </c>
      <c r="R3269" s="6" t="str">
        <f t="shared" si="258"/>
        <v>plays</v>
      </c>
      <c r="S3269" s="14">
        <f t="shared" si="255"/>
        <v>42202.757638888885</v>
      </c>
      <c r="T3269" s="14">
        <f t="shared" si="259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Q3270" s="6" t="str">
        <f t="shared" si="257"/>
        <v>theater</v>
      </c>
      <c r="R3270" s="6" t="str">
        <f t="shared" si="258"/>
        <v>plays</v>
      </c>
      <c r="S3270" s="14">
        <f t="shared" si="255"/>
        <v>42606.90425925926</v>
      </c>
      <c r="T3270" s="14">
        <f t="shared" si="259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Q3271" s="6" t="str">
        <f t="shared" si="257"/>
        <v>theater</v>
      </c>
      <c r="R3271" s="6" t="str">
        <f t="shared" si="258"/>
        <v>plays</v>
      </c>
      <c r="S3271" s="14">
        <f t="shared" si="255"/>
        <v>42171.458333333328</v>
      </c>
      <c r="T3271" s="14">
        <f t="shared" si="259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Q3272" s="6" t="str">
        <f t="shared" si="257"/>
        <v>theater</v>
      </c>
      <c r="R3272" s="6" t="str">
        <f t="shared" si="258"/>
        <v>plays</v>
      </c>
      <c r="S3272" s="14">
        <f t="shared" si="255"/>
        <v>42197.533159722225</v>
      </c>
      <c r="T3272" s="14">
        <f t="shared" si="259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Q3273" s="6" t="str">
        <f t="shared" si="257"/>
        <v>theater</v>
      </c>
      <c r="R3273" s="6" t="str">
        <f t="shared" si="258"/>
        <v>plays</v>
      </c>
      <c r="S3273" s="14">
        <f t="shared" si="255"/>
        <v>41945.478877314818</v>
      </c>
      <c r="T3273" s="14">
        <f t="shared" si="259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Q3274" s="6" t="str">
        <f t="shared" si="257"/>
        <v>theater</v>
      </c>
      <c r="R3274" s="6" t="str">
        <f t="shared" si="258"/>
        <v>plays</v>
      </c>
      <c r="S3274" s="14">
        <f t="shared" si="255"/>
        <v>42314.541770833333</v>
      </c>
      <c r="T3274" s="14">
        <f t="shared" si="259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Q3275" s="6" t="str">
        <f t="shared" si="257"/>
        <v>theater</v>
      </c>
      <c r="R3275" s="6" t="str">
        <f t="shared" si="258"/>
        <v>plays</v>
      </c>
      <c r="S3275" s="14">
        <f t="shared" si="255"/>
        <v>42627.791666666672</v>
      </c>
      <c r="T3275" s="14">
        <f t="shared" si="259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Q3276" s="6" t="str">
        <f t="shared" si="257"/>
        <v>theater</v>
      </c>
      <c r="R3276" s="6" t="str">
        <f t="shared" si="258"/>
        <v>plays</v>
      </c>
      <c r="S3276" s="14">
        <f t="shared" si="255"/>
        <v>42444.875</v>
      </c>
      <c r="T3276" s="14">
        <f t="shared" si="259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Q3277" s="6" t="str">
        <f t="shared" si="257"/>
        <v>theater</v>
      </c>
      <c r="R3277" s="6" t="str">
        <f t="shared" si="258"/>
        <v>plays</v>
      </c>
      <c r="S3277" s="14">
        <f t="shared" si="255"/>
        <v>42044.1875</v>
      </c>
      <c r="T3277" s="14">
        <f t="shared" si="259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Q3278" s="6" t="str">
        <f t="shared" si="257"/>
        <v>theater</v>
      </c>
      <c r="R3278" s="6" t="str">
        <f t="shared" si="258"/>
        <v>plays</v>
      </c>
      <c r="S3278" s="14">
        <f t="shared" si="255"/>
        <v>42461.165972222225</v>
      </c>
      <c r="T3278" s="14">
        <f t="shared" si="259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Q3279" s="6" t="str">
        <f t="shared" si="257"/>
        <v>theater</v>
      </c>
      <c r="R3279" s="6" t="str">
        <f t="shared" si="258"/>
        <v>plays</v>
      </c>
      <c r="S3279" s="14">
        <f t="shared" si="255"/>
        <v>41961.724606481483</v>
      </c>
      <c r="T3279" s="14">
        <f t="shared" si="259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Q3280" s="6" t="str">
        <f t="shared" si="257"/>
        <v>theater</v>
      </c>
      <c r="R3280" s="6" t="str">
        <f t="shared" si="258"/>
        <v>plays</v>
      </c>
      <c r="S3280" s="14">
        <f t="shared" si="255"/>
        <v>42154.848414351851</v>
      </c>
      <c r="T3280" s="14">
        <f t="shared" si="259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Q3281" s="6" t="str">
        <f t="shared" si="257"/>
        <v>theater</v>
      </c>
      <c r="R3281" s="6" t="str">
        <f t="shared" si="258"/>
        <v>plays</v>
      </c>
      <c r="S3281" s="14">
        <f t="shared" si="255"/>
        <v>42461.06086805556</v>
      </c>
      <c r="T3281" s="14">
        <f t="shared" si="259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Q3282" s="6" t="str">
        <f t="shared" si="257"/>
        <v>theater</v>
      </c>
      <c r="R3282" s="6" t="str">
        <f t="shared" si="258"/>
        <v>plays</v>
      </c>
      <c r="S3282" s="14">
        <f t="shared" si="255"/>
        <v>42156.208333333328</v>
      </c>
      <c r="T3282" s="14">
        <f t="shared" si="259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Q3283" s="6" t="str">
        <f t="shared" si="257"/>
        <v>theater</v>
      </c>
      <c r="R3283" s="6" t="str">
        <f t="shared" si="258"/>
        <v>plays</v>
      </c>
      <c r="S3283" s="14">
        <f t="shared" si="255"/>
        <v>42249.019733796296</v>
      </c>
      <c r="T3283" s="14">
        <f t="shared" si="259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Q3284" s="6" t="str">
        <f t="shared" si="257"/>
        <v>theater</v>
      </c>
      <c r="R3284" s="6" t="str">
        <f t="shared" si="258"/>
        <v>plays</v>
      </c>
      <c r="S3284" s="14">
        <f t="shared" si="255"/>
        <v>42489.19430555556</v>
      </c>
      <c r="T3284" s="14">
        <f t="shared" si="259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Q3285" s="6" t="str">
        <f t="shared" si="257"/>
        <v>theater</v>
      </c>
      <c r="R3285" s="6" t="str">
        <f t="shared" si="258"/>
        <v>plays</v>
      </c>
      <c r="S3285" s="14">
        <f t="shared" si="255"/>
        <v>42410.875</v>
      </c>
      <c r="T3285" s="14">
        <f t="shared" si="259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Q3286" s="6" t="str">
        <f t="shared" si="257"/>
        <v>theater</v>
      </c>
      <c r="R3286" s="6" t="str">
        <f t="shared" si="258"/>
        <v>plays</v>
      </c>
      <c r="S3286" s="14">
        <f t="shared" si="255"/>
        <v>42398.249305555553</v>
      </c>
      <c r="T3286" s="14">
        <f t="shared" si="259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Q3287" s="6" t="str">
        <f t="shared" si="257"/>
        <v>theater</v>
      </c>
      <c r="R3287" s="6" t="str">
        <f t="shared" si="258"/>
        <v>plays</v>
      </c>
      <c r="S3287" s="14">
        <f t="shared" si="255"/>
        <v>42794.208333333328</v>
      </c>
      <c r="T3287" s="14">
        <f t="shared" si="259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Q3288" s="6" t="str">
        <f t="shared" si="257"/>
        <v>theater</v>
      </c>
      <c r="R3288" s="6" t="str">
        <f t="shared" si="258"/>
        <v>plays</v>
      </c>
      <c r="S3288" s="14">
        <f t="shared" si="255"/>
        <v>42597.840069444443</v>
      </c>
      <c r="T3288" s="14">
        <f t="shared" si="259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Q3289" s="6" t="str">
        <f t="shared" si="257"/>
        <v>theater</v>
      </c>
      <c r="R3289" s="6" t="str">
        <f t="shared" si="258"/>
        <v>plays</v>
      </c>
      <c r="S3289" s="14">
        <f t="shared" si="255"/>
        <v>42336.750324074077</v>
      </c>
      <c r="T3289" s="14">
        <f t="shared" si="259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Q3290" s="6" t="str">
        <f t="shared" si="257"/>
        <v>theater</v>
      </c>
      <c r="R3290" s="6" t="str">
        <f t="shared" si="258"/>
        <v>plays</v>
      </c>
      <c r="S3290" s="14">
        <f t="shared" si="255"/>
        <v>42541.958333333328</v>
      </c>
      <c r="T3290" s="14">
        <f t="shared" si="259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Q3291" s="6" t="str">
        <f t="shared" si="257"/>
        <v>theater</v>
      </c>
      <c r="R3291" s="6" t="str">
        <f t="shared" si="258"/>
        <v>plays</v>
      </c>
      <c r="S3291" s="14">
        <f t="shared" si="255"/>
        <v>42786.368078703701</v>
      </c>
      <c r="T3291" s="14">
        <f t="shared" si="259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Q3292" s="6" t="str">
        <f t="shared" si="257"/>
        <v>theater</v>
      </c>
      <c r="R3292" s="6" t="str">
        <f t="shared" si="258"/>
        <v>plays</v>
      </c>
      <c r="S3292" s="14">
        <f t="shared" si="255"/>
        <v>42805.51494212963</v>
      </c>
      <c r="T3292" s="14">
        <f t="shared" si="259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Q3293" s="6" t="str">
        <f t="shared" si="257"/>
        <v>theater</v>
      </c>
      <c r="R3293" s="6" t="str">
        <f t="shared" si="258"/>
        <v>plays</v>
      </c>
      <c r="S3293" s="14">
        <f t="shared" si="255"/>
        <v>42264.165972222225</v>
      </c>
      <c r="T3293" s="14">
        <f t="shared" si="259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Q3294" s="6" t="str">
        <f t="shared" si="257"/>
        <v>theater</v>
      </c>
      <c r="R3294" s="6" t="str">
        <f t="shared" si="258"/>
        <v>plays</v>
      </c>
      <c r="S3294" s="14">
        <f t="shared" si="255"/>
        <v>42342.811898148153</v>
      </c>
      <c r="T3294" s="14">
        <f t="shared" si="259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Q3295" s="6" t="str">
        <f t="shared" si="257"/>
        <v>theater</v>
      </c>
      <c r="R3295" s="6" t="str">
        <f t="shared" si="258"/>
        <v>plays</v>
      </c>
      <c r="S3295" s="14">
        <f t="shared" si="255"/>
        <v>42798.425370370373</v>
      </c>
      <c r="T3295" s="14">
        <f t="shared" si="259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Q3296" s="6" t="str">
        <f t="shared" si="257"/>
        <v>theater</v>
      </c>
      <c r="R3296" s="6" t="str">
        <f t="shared" si="258"/>
        <v>plays</v>
      </c>
      <c r="S3296" s="14">
        <f t="shared" si="255"/>
        <v>42171.541134259256</v>
      </c>
      <c r="T3296" s="14">
        <f t="shared" si="259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Q3297" s="6" t="str">
        <f t="shared" si="257"/>
        <v>theater</v>
      </c>
      <c r="R3297" s="6" t="str">
        <f t="shared" si="258"/>
        <v>plays</v>
      </c>
      <c r="S3297" s="14">
        <f t="shared" si="255"/>
        <v>42639.442465277782</v>
      </c>
      <c r="T3297" s="14">
        <f t="shared" si="259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Q3298" s="6" t="str">
        <f t="shared" si="257"/>
        <v>theater</v>
      </c>
      <c r="R3298" s="6" t="str">
        <f t="shared" si="258"/>
        <v>plays</v>
      </c>
      <c r="S3298" s="14">
        <f t="shared" si="255"/>
        <v>42330.916666666672</v>
      </c>
      <c r="T3298" s="14">
        <f t="shared" si="259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Q3299" s="6" t="str">
        <f t="shared" si="257"/>
        <v>theater</v>
      </c>
      <c r="R3299" s="6" t="str">
        <f t="shared" si="258"/>
        <v>plays</v>
      </c>
      <c r="S3299" s="14">
        <f t="shared" ref="S3299:S3362" si="260">(((I3299/60)/60)/24)+DATE(1970,1,1)</f>
        <v>42212.957638888889</v>
      </c>
      <c r="T3299" s="14">
        <f t="shared" si="259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Q3300" s="6" t="str">
        <f t="shared" si="257"/>
        <v>theater</v>
      </c>
      <c r="R3300" s="6" t="str">
        <f t="shared" si="258"/>
        <v>plays</v>
      </c>
      <c r="S3300" s="14">
        <f t="shared" si="260"/>
        <v>42260</v>
      </c>
      <c r="T3300" s="14">
        <f t="shared" si="259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Q3301" s="6" t="str">
        <f t="shared" si="257"/>
        <v>theater</v>
      </c>
      <c r="R3301" s="6" t="str">
        <f t="shared" si="258"/>
        <v>plays</v>
      </c>
      <c r="S3301" s="14">
        <f t="shared" si="260"/>
        <v>42291.917395833334</v>
      </c>
      <c r="T3301" s="14">
        <f t="shared" si="259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Q3302" s="6" t="str">
        <f t="shared" si="257"/>
        <v>theater</v>
      </c>
      <c r="R3302" s="6" t="str">
        <f t="shared" si="258"/>
        <v>plays</v>
      </c>
      <c r="S3302" s="14">
        <f t="shared" si="260"/>
        <v>42123.743773148148</v>
      </c>
      <c r="T3302" s="14">
        <f t="shared" si="259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Q3303" s="6" t="str">
        <f t="shared" si="257"/>
        <v>theater</v>
      </c>
      <c r="R3303" s="6" t="str">
        <f t="shared" si="258"/>
        <v>plays</v>
      </c>
      <c r="S3303" s="14">
        <f t="shared" si="260"/>
        <v>42583.290972222225</v>
      </c>
      <c r="T3303" s="14">
        <f t="shared" si="259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Q3304" s="6" t="str">
        <f t="shared" si="257"/>
        <v>theater</v>
      </c>
      <c r="R3304" s="6" t="str">
        <f t="shared" si="258"/>
        <v>plays</v>
      </c>
      <c r="S3304" s="14">
        <f t="shared" si="260"/>
        <v>42711.35157407407</v>
      </c>
      <c r="T3304" s="14">
        <f t="shared" si="259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Q3305" s="6" t="str">
        <f t="shared" si="257"/>
        <v>theater</v>
      </c>
      <c r="R3305" s="6" t="str">
        <f t="shared" si="258"/>
        <v>plays</v>
      </c>
      <c r="S3305" s="14">
        <f t="shared" si="260"/>
        <v>42091.609768518523</v>
      </c>
      <c r="T3305" s="14">
        <f t="shared" si="259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Q3306" s="6" t="str">
        <f t="shared" si="257"/>
        <v>theater</v>
      </c>
      <c r="R3306" s="6" t="str">
        <f t="shared" si="258"/>
        <v>plays</v>
      </c>
      <c r="S3306" s="14">
        <f t="shared" si="260"/>
        <v>42726.624444444446</v>
      </c>
      <c r="T3306" s="14">
        <f t="shared" si="259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Q3307" s="6" t="str">
        <f t="shared" si="257"/>
        <v>theater</v>
      </c>
      <c r="R3307" s="6" t="str">
        <f t="shared" si="258"/>
        <v>plays</v>
      </c>
      <c r="S3307" s="14">
        <f t="shared" si="260"/>
        <v>42216.855879629627</v>
      </c>
      <c r="T3307" s="14">
        <f t="shared" si="259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Q3308" s="6" t="str">
        <f t="shared" si="257"/>
        <v>theater</v>
      </c>
      <c r="R3308" s="6" t="str">
        <f t="shared" si="258"/>
        <v>plays</v>
      </c>
      <c r="S3308" s="14">
        <f t="shared" si="260"/>
        <v>42531.125</v>
      </c>
      <c r="T3308" s="14">
        <f t="shared" si="259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Q3309" s="6" t="str">
        <f t="shared" si="257"/>
        <v>theater</v>
      </c>
      <c r="R3309" s="6" t="str">
        <f t="shared" si="258"/>
        <v>plays</v>
      </c>
      <c r="S3309" s="14">
        <f t="shared" si="260"/>
        <v>42505.057164351849</v>
      </c>
      <c r="T3309" s="14">
        <f t="shared" si="259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Q3310" s="6" t="str">
        <f t="shared" si="257"/>
        <v>theater</v>
      </c>
      <c r="R3310" s="6" t="str">
        <f t="shared" si="258"/>
        <v>plays</v>
      </c>
      <c r="S3310" s="14">
        <f t="shared" si="260"/>
        <v>42473.876909722225</v>
      </c>
      <c r="T3310" s="14">
        <f t="shared" si="259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Q3311" s="6" t="str">
        <f t="shared" si="257"/>
        <v>theater</v>
      </c>
      <c r="R3311" s="6" t="str">
        <f t="shared" si="258"/>
        <v>plays</v>
      </c>
      <c r="S3311" s="14">
        <f t="shared" si="260"/>
        <v>42659.650208333333</v>
      </c>
      <c r="T3311" s="14">
        <f t="shared" si="259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Q3312" s="6" t="str">
        <f t="shared" si="257"/>
        <v>theater</v>
      </c>
      <c r="R3312" s="6" t="str">
        <f t="shared" si="258"/>
        <v>plays</v>
      </c>
      <c r="S3312" s="14">
        <f t="shared" si="260"/>
        <v>42283.928530092591</v>
      </c>
      <c r="T3312" s="14">
        <f t="shared" si="259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Q3313" s="6" t="str">
        <f t="shared" si="257"/>
        <v>theater</v>
      </c>
      <c r="R3313" s="6" t="str">
        <f t="shared" si="258"/>
        <v>plays</v>
      </c>
      <c r="S3313" s="14">
        <f t="shared" si="260"/>
        <v>42294.29178240741</v>
      </c>
      <c r="T3313" s="14">
        <f t="shared" si="259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Q3314" s="6" t="str">
        <f t="shared" si="257"/>
        <v>theater</v>
      </c>
      <c r="R3314" s="6" t="str">
        <f t="shared" si="258"/>
        <v>plays</v>
      </c>
      <c r="S3314" s="14">
        <f t="shared" si="260"/>
        <v>42685.916666666672</v>
      </c>
      <c r="T3314" s="14">
        <f t="shared" si="259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Q3315" s="6" t="str">
        <f t="shared" si="257"/>
        <v>theater</v>
      </c>
      <c r="R3315" s="6" t="str">
        <f t="shared" si="258"/>
        <v>plays</v>
      </c>
      <c r="S3315" s="14">
        <f t="shared" si="260"/>
        <v>42396.041666666672</v>
      </c>
      <c r="T3315" s="14">
        <f t="shared" si="259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Q3316" s="6" t="str">
        <f t="shared" si="257"/>
        <v>theater</v>
      </c>
      <c r="R3316" s="6" t="str">
        <f t="shared" si="258"/>
        <v>plays</v>
      </c>
      <c r="S3316" s="14">
        <f t="shared" si="260"/>
        <v>42132.836805555555</v>
      </c>
      <c r="T3316" s="14">
        <f t="shared" si="259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Q3317" s="6" t="str">
        <f t="shared" si="257"/>
        <v>theater</v>
      </c>
      <c r="R3317" s="6" t="str">
        <f t="shared" si="258"/>
        <v>plays</v>
      </c>
      <c r="S3317" s="14">
        <f t="shared" si="260"/>
        <v>42496.303715277783</v>
      </c>
      <c r="T3317" s="14">
        <f t="shared" si="259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Q3318" s="6" t="str">
        <f t="shared" si="257"/>
        <v>theater</v>
      </c>
      <c r="R3318" s="6" t="str">
        <f t="shared" si="258"/>
        <v>plays</v>
      </c>
      <c r="S3318" s="14">
        <f t="shared" si="260"/>
        <v>41859.57916666667</v>
      </c>
      <c r="T3318" s="14">
        <f t="shared" si="259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Q3319" s="6" t="str">
        <f t="shared" si="257"/>
        <v>theater</v>
      </c>
      <c r="R3319" s="6" t="str">
        <f t="shared" si="258"/>
        <v>plays</v>
      </c>
      <c r="S3319" s="14">
        <f t="shared" si="260"/>
        <v>42529.039629629624</v>
      </c>
      <c r="T3319" s="14">
        <f t="shared" si="259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Q3320" s="6" t="str">
        <f t="shared" si="257"/>
        <v>theater</v>
      </c>
      <c r="R3320" s="6" t="str">
        <f t="shared" si="258"/>
        <v>plays</v>
      </c>
      <c r="S3320" s="14">
        <f t="shared" si="260"/>
        <v>42471.104166666672</v>
      </c>
      <c r="T3320" s="14">
        <f t="shared" si="259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Q3321" s="6" t="str">
        <f t="shared" si="257"/>
        <v>theater</v>
      </c>
      <c r="R3321" s="6" t="str">
        <f t="shared" si="258"/>
        <v>plays</v>
      </c>
      <c r="S3321" s="14">
        <f t="shared" si="260"/>
        <v>42035.585486111115</v>
      </c>
      <c r="T3321" s="14">
        <f t="shared" si="259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Q3322" s="6" t="str">
        <f t="shared" si="257"/>
        <v>theater</v>
      </c>
      <c r="R3322" s="6" t="str">
        <f t="shared" si="258"/>
        <v>plays</v>
      </c>
      <c r="S3322" s="14">
        <f t="shared" si="260"/>
        <v>42543.045798611114</v>
      </c>
      <c r="T3322" s="14">
        <f t="shared" si="259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Q3323" s="6" t="str">
        <f t="shared" si="257"/>
        <v>theater</v>
      </c>
      <c r="R3323" s="6" t="str">
        <f t="shared" si="258"/>
        <v>plays</v>
      </c>
      <c r="S3323" s="14">
        <f t="shared" si="260"/>
        <v>41928.165972222225</v>
      </c>
      <c r="T3323" s="14">
        <f t="shared" si="259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Q3324" s="6" t="str">
        <f t="shared" si="257"/>
        <v>theater</v>
      </c>
      <c r="R3324" s="6" t="str">
        <f t="shared" si="258"/>
        <v>plays</v>
      </c>
      <c r="S3324" s="14">
        <f t="shared" si="260"/>
        <v>42543.163194444445</v>
      </c>
      <c r="T3324" s="14">
        <f t="shared" si="259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Q3325" s="6" t="str">
        <f t="shared" si="257"/>
        <v>theater</v>
      </c>
      <c r="R3325" s="6" t="str">
        <f t="shared" si="258"/>
        <v>plays</v>
      </c>
      <c r="S3325" s="14">
        <f t="shared" si="260"/>
        <v>42638.36583333333</v>
      </c>
      <c r="T3325" s="14">
        <f t="shared" si="259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Q3326" s="6" t="str">
        <f t="shared" si="257"/>
        <v>theater</v>
      </c>
      <c r="R3326" s="6" t="str">
        <f t="shared" si="258"/>
        <v>plays</v>
      </c>
      <c r="S3326" s="14">
        <f t="shared" si="260"/>
        <v>42526.58321759259</v>
      </c>
      <c r="T3326" s="14">
        <f t="shared" si="259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Q3327" s="6" t="str">
        <f t="shared" si="257"/>
        <v>theater</v>
      </c>
      <c r="R3327" s="6" t="str">
        <f t="shared" si="258"/>
        <v>plays</v>
      </c>
      <c r="S3327" s="14">
        <f t="shared" si="260"/>
        <v>42099.743946759263</v>
      </c>
      <c r="T3327" s="14">
        <f t="shared" si="259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Q3328" s="6" t="str">
        <f t="shared" si="257"/>
        <v>theater</v>
      </c>
      <c r="R3328" s="6" t="str">
        <f t="shared" si="258"/>
        <v>plays</v>
      </c>
      <c r="S3328" s="14">
        <f t="shared" si="260"/>
        <v>42071.67251157407</v>
      </c>
      <c r="T3328" s="14">
        <f t="shared" si="259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Q3329" s="6" t="str">
        <f t="shared" si="257"/>
        <v>theater</v>
      </c>
      <c r="R3329" s="6" t="str">
        <f t="shared" si="258"/>
        <v>plays</v>
      </c>
      <c r="S3329" s="14">
        <f t="shared" si="260"/>
        <v>42498.374606481477</v>
      </c>
      <c r="T3329" s="14">
        <f t="shared" si="259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Q3330" s="6" t="str">
        <f t="shared" si="257"/>
        <v>theater</v>
      </c>
      <c r="R3330" s="6" t="str">
        <f t="shared" si="258"/>
        <v>plays</v>
      </c>
      <c r="S3330" s="14">
        <f t="shared" si="260"/>
        <v>41825.041666666664</v>
      </c>
      <c r="T3330" s="14">
        <f t="shared" si="259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(E3331/D3331)*100</f>
        <v>116.8</v>
      </c>
      <c r="Q3331" s="6" t="str">
        <f t="shared" ref="Q3331:Q3394" si="262">LEFT(N3331,FIND("/",N3331)-1)</f>
        <v>theater</v>
      </c>
      <c r="R3331" s="6" t="str">
        <f t="shared" ref="R3331:R3394" si="263">RIGHT(N3331,LEN(N3331)-FIND("/",N3331))</f>
        <v>plays</v>
      </c>
      <c r="S3331" s="14">
        <f t="shared" si="260"/>
        <v>41847.958333333336</v>
      </c>
      <c r="T3331" s="14">
        <f t="shared" ref="T3331:T3394" si="264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Q3332" s="6" t="str">
        <f t="shared" si="262"/>
        <v>theater</v>
      </c>
      <c r="R3332" s="6" t="str">
        <f t="shared" si="263"/>
        <v>plays</v>
      </c>
      <c r="S3332" s="14">
        <f t="shared" si="260"/>
        <v>42095.845694444448</v>
      </c>
      <c r="T3332" s="14">
        <f t="shared" si="264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Q3333" s="6" t="str">
        <f t="shared" si="262"/>
        <v>theater</v>
      </c>
      <c r="R3333" s="6" t="str">
        <f t="shared" si="263"/>
        <v>plays</v>
      </c>
      <c r="S3333" s="14">
        <f t="shared" si="260"/>
        <v>42283.697754629626</v>
      </c>
      <c r="T3333" s="14">
        <f t="shared" si="264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Q3334" s="6" t="str">
        <f t="shared" si="262"/>
        <v>theater</v>
      </c>
      <c r="R3334" s="6" t="str">
        <f t="shared" si="263"/>
        <v>plays</v>
      </c>
      <c r="S3334" s="14">
        <f t="shared" si="260"/>
        <v>41839.860300925924</v>
      </c>
      <c r="T3334" s="14">
        <f t="shared" si="264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Q3335" s="6" t="str">
        <f t="shared" si="262"/>
        <v>theater</v>
      </c>
      <c r="R3335" s="6" t="str">
        <f t="shared" si="263"/>
        <v>plays</v>
      </c>
      <c r="S3335" s="14">
        <f t="shared" si="260"/>
        <v>42170.676851851851</v>
      </c>
      <c r="T3335" s="14">
        <f t="shared" si="264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Q3336" s="6" t="str">
        <f t="shared" si="262"/>
        <v>theater</v>
      </c>
      <c r="R3336" s="6" t="str">
        <f t="shared" si="263"/>
        <v>plays</v>
      </c>
      <c r="S3336" s="14">
        <f t="shared" si="260"/>
        <v>42215.521087962959</v>
      </c>
      <c r="T3336" s="14">
        <f t="shared" si="264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Q3337" s="6" t="str">
        <f t="shared" si="262"/>
        <v>theater</v>
      </c>
      <c r="R3337" s="6" t="str">
        <f t="shared" si="263"/>
        <v>plays</v>
      </c>
      <c r="S3337" s="14">
        <f t="shared" si="260"/>
        <v>41854.958333333336</v>
      </c>
      <c r="T3337" s="14">
        <f t="shared" si="264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Q3338" s="6" t="str">
        <f t="shared" si="262"/>
        <v>theater</v>
      </c>
      <c r="R3338" s="6" t="str">
        <f t="shared" si="263"/>
        <v>plays</v>
      </c>
      <c r="S3338" s="14">
        <f t="shared" si="260"/>
        <v>42465.35701388889</v>
      </c>
      <c r="T3338" s="14">
        <f t="shared" si="264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Q3339" s="6" t="str">
        <f t="shared" si="262"/>
        <v>theater</v>
      </c>
      <c r="R3339" s="6" t="str">
        <f t="shared" si="263"/>
        <v>plays</v>
      </c>
      <c r="S3339" s="14">
        <f t="shared" si="260"/>
        <v>41922.875</v>
      </c>
      <c r="T3339" s="14">
        <f t="shared" si="264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Q3340" s="6" t="str">
        <f t="shared" si="262"/>
        <v>theater</v>
      </c>
      <c r="R3340" s="6" t="str">
        <f t="shared" si="263"/>
        <v>plays</v>
      </c>
      <c r="S3340" s="14">
        <f t="shared" si="260"/>
        <v>42790.574999999997</v>
      </c>
      <c r="T3340" s="14">
        <f t="shared" si="264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Q3341" s="6" t="str">
        <f t="shared" si="262"/>
        <v>theater</v>
      </c>
      <c r="R3341" s="6" t="str">
        <f t="shared" si="263"/>
        <v>plays</v>
      </c>
      <c r="S3341" s="14">
        <f t="shared" si="260"/>
        <v>42579.665717592594</v>
      </c>
      <c r="T3341" s="14">
        <f t="shared" si="264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Q3342" s="6" t="str">
        <f t="shared" si="262"/>
        <v>theater</v>
      </c>
      <c r="R3342" s="6" t="str">
        <f t="shared" si="263"/>
        <v>plays</v>
      </c>
      <c r="S3342" s="14">
        <f t="shared" si="260"/>
        <v>42710.974004629628</v>
      </c>
      <c r="T3342" s="14">
        <f t="shared" si="264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Q3343" s="6" t="str">
        <f t="shared" si="262"/>
        <v>theater</v>
      </c>
      <c r="R3343" s="6" t="str">
        <f t="shared" si="263"/>
        <v>plays</v>
      </c>
      <c r="S3343" s="14">
        <f t="shared" si="260"/>
        <v>42533.708333333328</v>
      </c>
      <c r="T3343" s="14">
        <f t="shared" si="264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Q3344" s="6" t="str">
        <f t="shared" si="262"/>
        <v>theater</v>
      </c>
      <c r="R3344" s="6" t="str">
        <f t="shared" si="263"/>
        <v>plays</v>
      </c>
      <c r="S3344" s="14">
        <f t="shared" si="260"/>
        <v>42095.207638888889</v>
      </c>
      <c r="T3344" s="14">
        <f t="shared" si="264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Q3345" s="6" t="str">
        <f t="shared" si="262"/>
        <v>theater</v>
      </c>
      <c r="R3345" s="6" t="str">
        <f t="shared" si="263"/>
        <v>plays</v>
      </c>
      <c r="S3345" s="14">
        <f t="shared" si="260"/>
        <v>42473.554166666669</v>
      </c>
      <c r="T3345" s="14">
        <f t="shared" si="264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Q3346" s="6" t="str">
        <f t="shared" si="262"/>
        <v>theater</v>
      </c>
      <c r="R3346" s="6" t="str">
        <f t="shared" si="263"/>
        <v>plays</v>
      </c>
      <c r="S3346" s="14">
        <f t="shared" si="260"/>
        <v>41881.200150462959</v>
      </c>
      <c r="T3346" s="14">
        <f t="shared" si="264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Q3347" s="6" t="str">
        <f t="shared" si="262"/>
        <v>theater</v>
      </c>
      <c r="R3347" s="6" t="str">
        <f t="shared" si="263"/>
        <v>plays</v>
      </c>
      <c r="S3347" s="14">
        <f t="shared" si="260"/>
        <v>42112.025694444441</v>
      </c>
      <c r="T3347" s="14">
        <f t="shared" si="264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Q3348" s="6" t="str">
        <f t="shared" si="262"/>
        <v>theater</v>
      </c>
      <c r="R3348" s="6" t="str">
        <f t="shared" si="263"/>
        <v>plays</v>
      </c>
      <c r="S3348" s="14">
        <f t="shared" si="260"/>
        <v>42061.024421296301</v>
      </c>
      <c r="T3348" s="14">
        <f t="shared" si="264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Q3349" s="6" t="str">
        <f t="shared" si="262"/>
        <v>theater</v>
      </c>
      <c r="R3349" s="6" t="str">
        <f t="shared" si="263"/>
        <v>plays</v>
      </c>
      <c r="S3349" s="14">
        <f t="shared" si="260"/>
        <v>42498.875</v>
      </c>
      <c r="T3349" s="14">
        <f t="shared" si="264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Q3350" s="6" t="str">
        <f t="shared" si="262"/>
        <v>theater</v>
      </c>
      <c r="R3350" s="6" t="str">
        <f t="shared" si="263"/>
        <v>plays</v>
      </c>
      <c r="S3350" s="14">
        <f t="shared" si="260"/>
        <v>42490.165972222225</v>
      </c>
      <c r="T3350" s="14">
        <f t="shared" si="264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Q3351" s="6" t="str">
        <f t="shared" si="262"/>
        <v>theater</v>
      </c>
      <c r="R3351" s="6" t="str">
        <f t="shared" si="263"/>
        <v>plays</v>
      </c>
      <c r="S3351" s="14">
        <f t="shared" si="260"/>
        <v>42534.708333333328</v>
      </c>
      <c r="T3351" s="14">
        <f t="shared" si="264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Q3352" s="6" t="str">
        <f t="shared" si="262"/>
        <v>theater</v>
      </c>
      <c r="R3352" s="6" t="str">
        <f t="shared" si="263"/>
        <v>plays</v>
      </c>
      <c r="S3352" s="14">
        <f t="shared" si="260"/>
        <v>42337.958333333328</v>
      </c>
      <c r="T3352" s="14">
        <f t="shared" si="264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Q3353" s="6" t="str">
        <f t="shared" si="262"/>
        <v>theater</v>
      </c>
      <c r="R3353" s="6" t="str">
        <f t="shared" si="263"/>
        <v>plays</v>
      </c>
      <c r="S3353" s="14">
        <f t="shared" si="260"/>
        <v>41843.458333333336</v>
      </c>
      <c r="T3353" s="14">
        <f t="shared" si="264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Q3354" s="6" t="str">
        <f t="shared" si="262"/>
        <v>theater</v>
      </c>
      <c r="R3354" s="6" t="str">
        <f t="shared" si="263"/>
        <v>plays</v>
      </c>
      <c r="S3354" s="14">
        <f t="shared" si="260"/>
        <v>42552.958333333328</v>
      </c>
      <c r="T3354" s="14">
        <f t="shared" si="264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Q3355" s="6" t="str">
        <f t="shared" si="262"/>
        <v>theater</v>
      </c>
      <c r="R3355" s="6" t="str">
        <f t="shared" si="263"/>
        <v>plays</v>
      </c>
      <c r="S3355" s="14">
        <f t="shared" si="260"/>
        <v>42492.958333333328</v>
      </c>
      <c r="T3355" s="14">
        <f t="shared" si="264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Q3356" s="6" t="str">
        <f t="shared" si="262"/>
        <v>theater</v>
      </c>
      <c r="R3356" s="6" t="str">
        <f t="shared" si="263"/>
        <v>plays</v>
      </c>
      <c r="S3356" s="14">
        <f t="shared" si="260"/>
        <v>42306.167361111111</v>
      </c>
      <c r="T3356" s="14">
        <f t="shared" si="264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Q3357" s="6" t="str">
        <f t="shared" si="262"/>
        <v>theater</v>
      </c>
      <c r="R3357" s="6" t="str">
        <f t="shared" si="263"/>
        <v>plays</v>
      </c>
      <c r="S3357" s="14">
        <f t="shared" si="260"/>
        <v>42500.470138888893</v>
      </c>
      <c r="T3357" s="14">
        <f t="shared" si="264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Q3358" s="6" t="str">
        <f t="shared" si="262"/>
        <v>theater</v>
      </c>
      <c r="R3358" s="6" t="str">
        <f t="shared" si="263"/>
        <v>plays</v>
      </c>
      <c r="S3358" s="14">
        <f t="shared" si="260"/>
        <v>42566.815648148149</v>
      </c>
      <c r="T3358" s="14">
        <f t="shared" si="264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Q3359" s="6" t="str">
        <f t="shared" si="262"/>
        <v>theater</v>
      </c>
      <c r="R3359" s="6" t="str">
        <f t="shared" si="263"/>
        <v>plays</v>
      </c>
      <c r="S3359" s="14">
        <f t="shared" si="260"/>
        <v>41852.417939814812</v>
      </c>
      <c r="T3359" s="14">
        <f t="shared" si="264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Q3360" s="6" t="str">
        <f t="shared" si="262"/>
        <v>theater</v>
      </c>
      <c r="R3360" s="6" t="str">
        <f t="shared" si="263"/>
        <v>plays</v>
      </c>
      <c r="S3360" s="14">
        <f t="shared" si="260"/>
        <v>41962.352766203709</v>
      </c>
      <c r="T3360" s="14">
        <f t="shared" si="264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Q3361" s="6" t="str">
        <f t="shared" si="262"/>
        <v>theater</v>
      </c>
      <c r="R3361" s="6" t="str">
        <f t="shared" si="263"/>
        <v>plays</v>
      </c>
      <c r="S3361" s="14">
        <f t="shared" si="260"/>
        <v>42791.057106481487</v>
      </c>
      <c r="T3361" s="14">
        <f t="shared" si="264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Q3362" s="6" t="str">
        <f t="shared" si="262"/>
        <v>theater</v>
      </c>
      <c r="R3362" s="6" t="str">
        <f t="shared" si="263"/>
        <v>plays</v>
      </c>
      <c r="S3362" s="14">
        <f t="shared" si="260"/>
        <v>42718.665972222225</v>
      </c>
      <c r="T3362" s="14">
        <f t="shared" si="264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Q3363" s="6" t="str">
        <f t="shared" si="262"/>
        <v>theater</v>
      </c>
      <c r="R3363" s="6" t="str">
        <f t="shared" si="263"/>
        <v>plays</v>
      </c>
      <c r="S3363" s="14">
        <f t="shared" ref="S3363:S3426" si="265">(((I3363/60)/60)/24)+DATE(1970,1,1)</f>
        <v>41883.665972222225</v>
      </c>
      <c r="T3363" s="14">
        <f t="shared" si="264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Q3364" s="6" t="str">
        <f t="shared" si="262"/>
        <v>theater</v>
      </c>
      <c r="R3364" s="6" t="str">
        <f t="shared" si="263"/>
        <v>plays</v>
      </c>
      <c r="S3364" s="14">
        <f t="shared" si="265"/>
        <v>42070.204861111109</v>
      </c>
      <c r="T3364" s="14">
        <f t="shared" si="264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Q3365" s="6" t="str">
        <f t="shared" si="262"/>
        <v>theater</v>
      </c>
      <c r="R3365" s="6" t="str">
        <f t="shared" si="263"/>
        <v>plays</v>
      </c>
      <c r="S3365" s="14">
        <f t="shared" si="265"/>
        <v>41870.666666666664</v>
      </c>
      <c r="T3365" s="14">
        <f t="shared" si="264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Q3366" s="6" t="str">
        <f t="shared" si="262"/>
        <v>theater</v>
      </c>
      <c r="R3366" s="6" t="str">
        <f t="shared" si="263"/>
        <v>plays</v>
      </c>
      <c r="S3366" s="14">
        <f t="shared" si="265"/>
        <v>42444.875</v>
      </c>
      <c r="T3366" s="14">
        <f t="shared" si="264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Q3367" s="6" t="str">
        <f t="shared" si="262"/>
        <v>theater</v>
      </c>
      <c r="R3367" s="6" t="str">
        <f t="shared" si="263"/>
        <v>plays</v>
      </c>
      <c r="S3367" s="14">
        <f t="shared" si="265"/>
        <v>42351.101759259262</v>
      </c>
      <c r="T3367" s="14">
        <f t="shared" si="264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Q3368" s="6" t="str">
        <f t="shared" si="262"/>
        <v>theater</v>
      </c>
      <c r="R3368" s="6" t="str">
        <f t="shared" si="263"/>
        <v>plays</v>
      </c>
      <c r="S3368" s="14">
        <f t="shared" si="265"/>
        <v>42137.067557870367</v>
      </c>
      <c r="T3368" s="14">
        <f t="shared" si="264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Q3369" s="6" t="str">
        <f t="shared" si="262"/>
        <v>theater</v>
      </c>
      <c r="R3369" s="6" t="str">
        <f t="shared" si="263"/>
        <v>plays</v>
      </c>
      <c r="S3369" s="14">
        <f t="shared" si="265"/>
        <v>42217.933958333335</v>
      </c>
      <c r="T3369" s="14">
        <f t="shared" si="264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Q3370" s="6" t="str">
        <f t="shared" si="262"/>
        <v>theater</v>
      </c>
      <c r="R3370" s="6" t="str">
        <f t="shared" si="263"/>
        <v>plays</v>
      </c>
      <c r="S3370" s="14">
        <f t="shared" si="265"/>
        <v>42005.208333333328</v>
      </c>
      <c r="T3370" s="14">
        <f t="shared" si="264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Q3371" s="6" t="str">
        <f t="shared" si="262"/>
        <v>theater</v>
      </c>
      <c r="R3371" s="6" t="str">
        <f t="shared" si="263"/>
        <v>plays</v>
      </c>
      <c r="S3371" s="14">
        <f t="shared" si="265"/>
        <v>42750.041435185187</v>
      </c>
      <c r="T3371" s="14">
        <f t="shared" si="264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Q3372" s="6" t="str">
        <f t="shared" si="262"/>
        <v>theater</v>
      </c>
      <c r="R3372" s="6" t="str">
        <f t="shared" si="263"/>
        <v>plays</v>
      </c>
      <c r="S3372" s="14">
        <f t="shared" si="265"/>
        <v>42721.333333333328</v>
      </c>
      <c r="T3372" s="14">
        <f t="shared" si="264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Q3373" s="6" t="str">
        <f t="shared" si="262"/>
        <v>theater</v>
      </c>
      <c r="R3373" s="6" t="str">
        <f t="shared" si="263"/>
        <v>plays</v>
      </c>
      <c r="S3373" s="14">
        <f t="shared" si="265"/>
        <v>42340.874594907407</v>
      </c>
      <c r="T3373" s="14">
        <f t="shared" si="264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Q3374" s="6" t="str">
        <f t="shared" si="262"/>
        <v>theater</v>
      </c>
      <c r="R3374" s="6" t="str">
        <f t="shared" si="263"/>
        <v>plays</v>
      </c>
      <c r="S3374" s="14">
        <f t="shared" si="265"/>
        <v>41876.207638888889</v>
      </c>
      <c r="T3374" s="14">
        <f t="shared" si="264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Q3375" s="6" t="str">
        <f t="shared" si="262"/>
        <v>theater</v>
      </c>
      <c r="R3375" s="6" t="str">
        <f t="shared" si="263"/>
        <v>plays</v>
      </c>
      <c r="S3375" s="14">
        <f t="shared" si="265"/>
        <v>42203.666666666672</v>
      </c>
      <c r="T3375" s="14">
        <f t="shared" si="264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Q3376" s="6" t="str">
        <f t="shared" si="262"/>
        <v>theater</v>
      </c>
      <c r="R3376" s="6" t="str">
        <f t="shared" si="263"/>
        <v>plays</v>
      </c>
      <c r="S3376" s="14">
        <f t="shared" si="265"/>
        <v>42305.731666666667</v>
      </c>
      <c r="T3376" s="14">
        <f t="shared" si="264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Q3377" s="6" t="str">
        <f t="shared" si="262"/>
        <v>theater</v>
      </c>
      <c r="R3377" s="6" t="str">
        <f t="shared" si="263"/>
        <v>plays</v>
      </c>
      <c r="S3377" s="14">
        <f t="shared" si="265"/>
        <v>41777.610798611109</v>
      </c>
      <c r="T3377" s="14">
        <f t="shared" si="264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Q3378" s="6" t="str">
        <f t="shared" si="262"/>
        <v>theater</v>
      </c>
      <c r="R3378" s="6" t="str">
        <f t="shared" si="263"/>
        <v>plays</v>
      </c>
      <c r="S3378" s="14">
        <f t="shared" si="265"/>
        <v>42119.659652777773</v>
      </c>
      <c r="T3378" s="14">
        <f t="shared" si="264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Q3379" s="6" t="str">
        <f t="shared" si="262"/>
        <v>theater</v>
      </c>
      <c r="R3379" s="6" t="str">
        <f t="shared" si="263"/>
        <v>plays</v>
      </c>
      <c r="S3379" s="14">
        <f t="shared" si="265"/>
        <v>42083.705555555556</v>
      </c>
      <c r="T3379" s="14">
        <f t="shared" si="264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Q3380" s="6" t="str">
        <f t="shared" si="262"/>
        <v>theater</v>
      </c>
      <c r="R3380" s="6" t="str">
        <f t="shared" si="263"/>
        <v>plays</v>
      </c>
      <c r="S3380" s="14">
        <f t="shared" si="265"/>
        <v>41882.547222222223</v>
      </c>
      <c r="T3380" s="14">
        <f t="shared" si="264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Q3381" s="6" t="str">
        <f t="shared" si="262"/>
        <v>theater</v>
      </c>
      <c r="R3381" s="6" t="str">
        <f t="shared" si="263"/>
        <v>plays</v>
      </c>
      <c r="S3381" s="14">
        <f t="shared" si="265"/>
        <v>42242.958333333328</v>
      </c>
      <c r="T3381" s="14">
        <f t="shared" si="264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Q3382" s="6" t="str">
        <f t="shared" si="262"/>
        <v>theater</v>
      </c>
      <c r="R3382" s="6" t="str">
        <f t="shared" si="263"/>
        <v>plays</v>
      </c>
      <c r="S3382" s="14">
        <f t="shared" si="265"/>
        <v>41972.995115740734</v>
      </c>
      <c r="T3382" s="14">
        <f t="shared" si="264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Q3383" s="6" t="str">
        <f t="shared" si="262"/>
        <v>theater</v>
      </c>
      <c r="R3383" s="6" t="str">
        <f t="shared" si="263"/>
        <v>plays</v>
      </c>
      <c r="S3383" s="14">
        <f t="shared" si="265"/>
        <v>42074.143321759257</v>
      </c>
      <c r="T3383" s="14">
        <f t="shared" si="264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Q3384" s="6" t="str">
        <f t="shared" si="262"/>
        <v>theater</v>
      </c>
      <c r="R3384" s="6" t="str">
        <f t="shared" si="263"/>
        <v>plays</v>
      </c>
      <c r="S3384" s="14">
        <f t="shared" si="265"/>
        <v>42583.957638888889</v>
      </c>
      <c r="T3384" s="14">
        <f t="shared" si="264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Q3385" s="6" t="str">
        <f t="shared" si="262"/>
        <v>theater</v>
      </c>
      <c r="R3385" s="6" t="str">
        <f t="shared" si="263"/>
        <v>plays</v>
      </c>
      <c r="S3385" s="14">
        <f t="shared" si="265"/>
        <v>42544.782638888893</v>
      </c>
      <c r="T3385" s="14">
        <f t="shared" si="264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Q3386" s="6" t="str">
        <f t="shared" si="262"/>
        <v>theater</v>
      </c>
      <c r="R3386" s="6" t="str">
        <f t="shared" si="263"/>
        <v>plays</v>
      </c>
      <c r="S3386" s="14">
        <f t="shared" si="265"/>
        <v>42329.125</v>
      </c>
      <c r="T3386" s="14">
        <f t="shared" si="264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Q3387" s="6" t="str">
        <f t="shared" si="262"/>
        <v>theater</v>
      </c>
      <c r="R3387" s="6" t="str">
        <f t="shared" si="263"/>
        <v>plays</v>
      </c>
      <c r="S3387" s="14">
        <f t="shared" si="265"/>
        <v>41983.8675</v>
      </c>
      <c r="T3387" s="14">
        <f t="shared" si="264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Q3388" s="6" t="str">
        <f t="shared" si="262"/>
        <v>theater</v>
      </c>
      <c r="R3388" s="6" t="str">
        <f t="shared" si="263"/>
        <v>plays</v>
      </c>
      <c r="S3388" s="14">
        <f t="shared" si="265"/>
        <v>41976.644745370373</v>
      </c>
      <c r="T3388" s="14">
        <f t="shared" si="264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Q3389" s="6" t="str">
        <f t="shared" si="262"/>
        <v>theater</v>
      </c>
      <c r="R3389" s="6" t="str">
        <f t="shared" si="263"/>
        <v>plays</v>
      </c>
      <c r="S3389" s="14">
        <f t="shared" si="265"/>
        <v>41987.762592592597</v>
      </c>
      <c r="T3389" s="14">
        <f t="shared" si="264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Q3390" s="6" t="str">
        <f t="shared" si="262"/>
        <v>theater</v>
      </c>
      <c r="R3390" s="6" t="str">
        <f t="shared" si="263"/>
        <v>plays</v>
      </c>
      <c r="S3390" s="14">
        <f t="shared" si="265"/>
        <v>42173.461122685185</v>
      </c>
      <c r="T3390" s="14">
        <f t="shared" si="264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Q3391" s="6" t="str">
        <f t="shared" si="262"/>
        <v>theater</v>
      </c>
      <c r="R3391" s="6" t="str">
        <f t="shared" si="263"/>
        <v>plays</v>
      </c>
      <c r="S3391" s="14">
        <f t="shared" si="265"/>
        <v>42524.563449074078</v>
      </c>
      <c r="T3391" s="14">
        <f t="shared" si="264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Q3392" s="6" t="str">
        <f t="shared" si="262"/>
        <v>theater</v>
      </c>
      <c r="R3392" s="6" t="str">
        <f t="shared" si="263"/>
        <v>plays</v>
      </c>
      <c r="S3392" s="14">
        <f t="shared" si="265"/>
        <v>41830.774826388886</v>
      </c>
      <c r="T3392" s="14">
        <f t="shared" si="264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Q3393" s="6" t="str">
        <f t="shared" si="262"/>
        <v>theater</v>
      </c>
      <c r="R3393" s="6" t="str">
        <f t="shared" si="263"/>
        <v>plays</v>
      </c>
      <c r="S3393" s="14">
        <f t="shared" si="265"/>
        <v>41859.936111111114</v>
      </c>
      <c r="T3393" s="14">
        <f t="shared" si="264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Q3394" s="6" t="str">
        <f t="shared" si="262"/>
        <v>theater</v>
      </c>
      <c r="R3394" s="6" t="str">
        <f t="shared" si="263"/>
        <v>plays</v>
      </c>
      <c r="S3394" s="14">
        <f t="shared" si="265"/>
        <v>42496.845543981486</v>
      </c>
      <c r="T3394" s="14">
        <f t="shared" si="264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(E3395/D3395)*100</f>
        <v>105.80000000000001</v>
      </c>
      <c r="Q3395" s="6" t="str">
        <f t="shared" ref="Q3395:Q3458" si="267">LEFT(N3395,FIND("/",N3395)-1)</f>
        <v>theater</v>
      </c>
      <c r="R3395" s="6" t="str">
        <f t="shared" ref="R3395:R3458" si="268">RIGHT(N3395,LEN(N3395)-FIND("/",N3395))</f>
        <v>plays</v>
      </c>
      <c r="S3395" s="14">
        <f t="shared" si="265"/>
        <v>41949.031944444447</v>
      </c>
      <c r="T3395" s="14">
        <f t="shared" ref="T3395:T3458" si="269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Q3396" s="6" t="str">
        <f t="shared" si="267"/>
        <v>theater</v>
      </c>
      <c r="R3396" s="6" t="str">
        <f t="shared" si="268"/>
        <v>plays</v>
      </c>
      <c r="S3396" s="14">
        <f t="shared" si="265"/>
        <v>41847.59542824074</v>
      </c>
      <c r="T3396" s="14">
        <f t="shared" si="269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Q3397" s="6" t="str">
        <f t="shared" si="267"/>
        <v>theater</v>
      </c>
      <c r="R3397" s="6" t="str">
        <f t="shared" si="268"/>
        <v>plays</v>
      </c>
      <c r="S3397" s="14">
        <f t="shared" si="265"/>
        <v>42154.756944444445</v>
      </c>
      <c r="T3397" s="14">
        <f t="shared" si="269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Q3398" s="6" t="str">
        <f t="shared" si="267"/>
        <v>theater</v>
      </c>
      <c r="R3398" s="6" t="str">
        <f t="shared" si="268"/>
        <v>plays</v>
      </c>
      <c r="S3398" s="14">
        <f t="shared" si="265"/>
        <v>41791.165972222225</v>
      </c>
      <c r="T3398" s="14">
        <f t="shared" si="269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Q3399" s="6" t="str">
        <f t="shared" si="267"/>
        <v>theater</v>
      </c>
      <c r="R3399" s="6" t="str">
        <f t="shared" si="268"/>
        <v>plays</v>
      </c>
      <c r="S3399" s="14">
        <f t="shared" si="265"/>
        <v>42418.916666666672</v>
      </c>
      <c r="T3399" s="14">
        <f t="shared" si="269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Q3400" s="6" t="str">
        <f t="shared" si="267"/>
        <v>theater</v>
      </c>
      <c r="R3400" s="6" t="str">
        <f t="shared" si="268"/>
        <v>plays</v>
      </c>
      <c r="S3400" s="14">
        <f t="shared" si="265"/>
        <v>41964.708333333328</v>
      </c>
      <c r="T3400" s="14">
        <f t="shared" si="269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Q3401" s="6" t="str">
        <f t="shared" si="267"/>
        <v>theater</v>
      </c>
      <c r="R3401" s="6" t="str">
        <f t="shared" si="268"/>
        <v>plays</v>
      </c>
      <c r="S3401" s="14">
        <f t="shared" si="265"/>
        <v>42056.920428240745</v>
      </c>
      <c r="T3401" s="14">
        <f t="shared" si="269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Q3402" s="6" t="str">
        <f t="shared" si="267"/>
        <v>theater</v>
      </c>
      <c r="R3402" s="6" t="str">
        <f t="shared" si="268"/>
        <v>plays</v>
      </c>
      <c r="S3402" s="14">
        <f t="shared" si="265"/>
        <v>41879.953865740739</v>
      </c>
      <c r="T3402" s="14">
        <f t="shared" si="269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Q3403" s="6" t="str">
        <f t="shared" si="267"/>
        <v>theater</v>
      </c>
      <c r="R3403" s="6" t="str">
        <f t="shared" si="268"/>
        <v>plays</v>
      </c>
      <c r="S3403" s="14">
        <f t="shared" si="265"/>
        <v>42223.723912037036</v>
      </c>
      <c r="T3403" s="14">
        <f t="shared" si="269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Q3404" s="6" t="str">
        <f t="shared" si="267"/>
        <v>theater</v>
      </c>
      <c r="R3404" s="6" t="str">
        <f t="shared" si="268"/>
        <v>plays</v>
      </c>
      <c r="S3404" s="14">
        <f t="shared" si="265"/>
        <v>42320.104861111111</v>
      </c>
      <c r="T3404" s="14">
        <f t="shared" si="269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Q3405" s="6" t="str">
        <f t="shared" si="267"/>
        <v>theater</v>
      </c>
      <c r="R3405" s="6" t="str">
        <f t="shared" si="268"/>
        <v>plays</v>
      </c>
      <c r="S3405" s="14">
        <f t="shared" si="265"/>
        <v>42180.462083333332</v>
      </c>
      <c r="T3405" s="14">
        <f t="shared" si="269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Q3406" s="6" t="str">
        <f t="shared" si="267"/>
        <v>theater</v>
      </c>
      <c r="R3406" s="6" t="str">
        <f t="shared" si="268"/>
        <v>plays</v>
      </c>
      <c r="S3406" s="14">
        <f t="shared" si="265"/>
        <v>42172.503495370373</v>
      </c>
      <c r="T3406" s="14">
        <f t="shared" si="269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Q3407" s="6" t="str">
        <f t="shared" si="267"/>
        <v>theater</v>
      </c>
      <c r="R3407" s="6" t="str">
        <f t="shared" si="268"/>
        <v>plays</v>
      </c>
      <c r="S3407" s="14">
        <f t="shared" si="265"/>
        <v>42430.999305555553</v>
      </c>
      <c r="T3407" s="14">
        <f t="shared" si="269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Q3408" s="6" t="str">
        <f t="shared" si="267"/>
        <v>theater</v>
      </c>
      <c r="R3408" s="6" t="str">
        <f t="shared" si="268"/>
        <v>plays</v>
      </c>
      <c r="S3408" s="14">
        <f t="shared" si="265"/>
        <v>41836.492777777778</v>
      </c>
      <c r="T3408" s="14">
        <f t="shared" si="269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Q3409" s="6" t="str">
        <f t="shared" si="267"/>
        <v>theater</v>
      </c>
      <c r="R3409" s="6" t="str">
        <f t="shared" si="268"/>
        <v>plays</v>
      </c>
      <c r="S3409" s="14">
        <f t="shared" si="265"/>
        <v>41826.422326388885</v>
      </c>
      <c r="T3409" s="14">
        <f t="shared" si="269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Q3410" s="6" t="str">
        <f t="shared" si="267"/>
        <v>theater</v>
      </c>
      <c r="R3410" s="6" t="str">
        <f t="shared" si="268"/>
        <v>plays</v>
      </c>
      <c r="S3410" s="14">
        <f t="shared" si="265"/>
        <v>41838.991944444446</v>
      </c>
      <c r="T3410" s="14">
        <f t="shared" si="269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Q3411" s="6" t="str">
        <f t="shared" si="267"/>
        <v>theater</v>
      </c>
      <c r="R3411" s="6" t="str">
        <f t="shared" si="268"/>
        <v>plays</v>
      </c>
      <c r="S3411" s="14">
        <f t="shared" si="265"/>
        <v>42582.873611111107</v>
      </c>
      <c r="T3411" s="14">
        <f t="shared" si="269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Q3412" s="6" t="str">
        <f t="shared" si="267"/>
        <v>theater</v>
      </c>
      <c r="R3412" s="6" t="str">
        <f t="shared" si="268"/>
        <v>plays</v>
      </c>
      <c r="S3412" s="14">
        <f t="shared" si="265"/>
        <v>42527.291666666672</v>
      </c>
      <c r="T3412" s="14">
        <f t="shared" si="269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Q3413" s="6" t="str">
        <f t="shared" si="267"/>
        <v>theater</v>
      </c>
      <c r="R3413" s="6" t="str">
        <f t="shared" si="268"/>
        <v>plays</v>
      </c>
      <c r="S3413" s="14">
        <f t="shared" si="265"/>
        <v>42285.022824074069</v>
      </c>
      <c r="T3413" s="14">
        <f t="shared" si="269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Q3414" s="6" t="str">
        <f t="shared" si="267"/>
        <v>theater</v>
      </c>
      <c r="R3414" s="6" t="str">
        <f t="shared" si="268"/>
        <v>plays</v>
      </c>
      <c r="S3414" s="14">
        <f t="shared" si="265"/>
        <v>41909.959050925929</v>
      </c>
      <c r="T3414" s="14">
        <f t="shared" si="269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Q3415" s="6" t="str">
        <f t="shared" si="267"/>
        <v>theater</v>
      </c>
      <c r="R3415" s="6" t="str">
        <f t="shared" si="268"/>
        <v>plays</v>
      </c>
      <c r="S3415" s="14">
        <f t="shared" si="265"/>
        <v>42063.207638888889</v>
      </c>
      <c r="T3415" s="14">
        <f t="shared" si="269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Q3416" s="6" t="str">
        <f t="shared" si="267"/>
        <v>theater</v>
      </c>
      <c r="R3416" s="6" t="str">
        <f t="shared" si="268"/>
        <v>plays</v>
      </c>
      <c r="S3416" s="14">
        <f t="shared" si="265"/>
        <v>42705.332638888889</v>
      </c>
      <c r="T3416" s="14">
        <f t="shared" si="269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Q3417" s="6" t="str">
        <f t="shared" si="267"/>
        <v>theater</v>
      </c>
      <c r="R3417" s="6" t="str">
        <f t="shared" si="268"/>
        <v>plays</v>
      </c>
      <c r="S3417" s="14">
        <f t="shared" si="265"/>
        <v>42477.979166666672</v>
      </c>
      <c r="T3417" s="14">
        <f t="shared" si="269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Q3418" s="6" t="str">
        <f t="shared" si="267"/>
        <v>theater</v>
      </c>
      <c r="R3418" s="6" t="str">
        <f t="shared" si="268"/>
        <v>plays</v>
      </c>
      <c r="S3418" s="14">
        <f t="shared" si="265"/>
        <v>42117.770833333328</v>
      </c>
      <c r="T3418" s="14">
        <f t="shared" si="269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Q3419" s="6" t="str">
        <f t="shared" si="267"/>
        <v>theater</v>
      </c>
      <c r="R3419" s="6" t="str">
        <f t="shared" si="268"/>
        <v>plays</v>
      </c>
      <c r="S3419" s="14">
        <f t="shared" si="265"/>
        <v>41938.029861111114</v>
      </c>
      <c r="T3419" s="14">
        <f t="shared" si="269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Q3420" s="6" t="str">
        <f t="shared" si="267"/>
        <v>theater</v>
      </c>
      <c r="R3420" s="6" t="str">
        <f t="shared" si="268"/>
        <v>plays</v>
      </c>
      <c r="S3420" s="14">
        <f t="shared" si="265"/>
        <v>41782.83457175926</v>
      </c>
      <c r="T3420" s="14">
        <f t="shared" si="269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Q3421" s="6" t="str">
        <f t="shared" si="267"/>
        <v>theater</v>
      </c>
      <c r="R3421" s="6" t="str">
        <f t="shared" si="268"/>
        <v>plays</v>
      </c>
      <c r="S3421" s="14">
        <f t="shared" si="265"/>
        <v>42466.895833333328</v>
      </c>
      <c r="T3421" s="14">
        <f t="shared" si="269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Q3422" s="6" t="str">
        <f t="shared" si="267"/>
        <v>theater</v>
      </c>
      <c r="R3422" s="6" t="str">
        <f t="shared" si="268"/>
        <v>plays</v>
      </c>
      <c r="S3422" s="14">
        <f t="shared" si="265"/>
        <v>42414</v>
      </c>
      <c r="T3422" s="14">
        <f t="shared" si="269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Q3423" s="6" t="str">
        <f t="shared" si="267"/>
        <v>theater</v>
      </c>
      <c r="R3423" s="6" t="str">
        <f t="shared" si="268"/>
        <v>plays</v>
      </c>
      <c r="S3423" s="14">
        <f t="shared" si="265"/>
        <v>42067.791238425925</v>
      </c>
      <c r="T3423" s="14">
        <f t="shared" si="269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Q3424" s="6" t="str">
        <f t="shared" si="267"/>
        <v>theater</v>
      </c>
      <c r="R3424" s="6" t="str">
        <f t="shared" si="268"/>
        <v>plays</v>
      </c>
      <c r="S3424" s="14">
        <f t="shared" si="265"/>
        <v>42352</v>
      </c>
      <c r="T3424" s="14">
        <f t="shared" si="269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Q3425" s="6" t="str">
        <f t="shared" si="267"/>
        <v>theater</v>
      </c>
      <c r="R3425" s="6" t="str">
        <f t="shared" si="268"/>
        <v>plays</v>
      </c>
      <c r="S3425" s="14">
        <f t="shared" si="265"/>
        <v>42118.911354166667</v>
      </c>
      <c r="T3425" s="14">
        <f t="shared" si="269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Q3426" s="6" t="str">
        <f t="shared" si="267"/>
        <v>theater</v>
      </c>
      <c r="R3426" s="6" t="str">
        <f t="shared" si="268"/>
        <v>plays</v>
      </c>
      <c r="S3426" s="14">
        <f t="shared" si="265"/>
        <v>42040.290972222225</v>
      </c>
      <c r="T3426" s="14">
        <f t="shared" si="269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Q3427" s="6" t="str">
        <f t="shared" si="267"/>
        <v>theater</v>
      </c>
      <c r="R3427" s="6" t="str">
        <f t="shared" si="268"/>
        <v>plays</v>
      </c>
      <c r="S3427" s="14">
        <f t="shared" ref="S3427:S3490" si="270">(((I3427/60)/60)/24)+DATE(1970,1,1)</f>
        <v>41916.617314814815</v>
      </c>
      <c r="T3427" s="14">
        <f t="shared" si="269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Q3428" s="6" t="str">
        <f t="shared" si="267"/>
        <v>theater</v>
      </c>
      <c r="R3428" s="6" t="str">
        <f t="shared" si="268"/>
        <v>plays</v>
      </c>
      <c r="S3428" s="14">
        <f t="shared" si="270"/>
        <v>41903.083333333336</v>
      </c>
      <c r="T3428" s="14">
        <f t="shared" si="269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Q3429" s="6" t="str">
        <f t="shared" si="267"/>
        <v>theater</v>
      </c>
      <c r="R3429" s="6" t="str">
        <f t="shared" si="268"/>
        <v>plays</v>
      </c>
      <c r="S3429" s="14">
        <f t="shared" si="270"/>
        <v>41822.645277777774</v>
      </c>
      <c r="T3429" s="14">
        <f t="shared" si="269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Q3430" s="6" t="str">
        <f t="shared" si="267"/>
        <v>theater</v>
      </c>
      <c r="R3430" s="6" t="str">
        <f t="shared" si="268"/>
        <v>plays</v>
      </c>
      <c r="S3430" s="14">
        <f t="shared" si="270"/>
        <v>42063.708333333328</v>
      </c>
      <c r="T3430" s="14">
        <f t="shared" si="269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Q3431" s="6" t="str">
        <f t="shared" si="267"/>
        <v>theater</v>
      </c>
      <c r="R3431" s="6" t="str">
        <f t="shared" si="268"/>
        <v>plays</v>
      </c>
      <c r="S3431" s="14">
        <f t="shared" si="270"/>
        <v>42676.021539351852</v>
      </c>
      <c r="T3431" s="14">
        <f t="shared" si="269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Q3432" s="6" t="str">
        <f t="shared" si="267"/>
        <v>theater</v>
      </c>
      <c r="R3432" s="6" t="str">
        <f t="shared" si="268"/>
        <v>plays</v>
      </c>
      <c r="S3432" s="14">
        <f t="shared" si="270"/>
        <v>41850.945613425924</v>
      </c>
      <c r="T3432" s="14">
        <f t="shared" si="269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Q3433" s="6" t="str">
        <f t="shared" si="267"/>
        <v>theater</v>
      </c>
      <c r="R3433" s="6" t="str">
        <f t="shared" si="268"/>
        <v>plays</v>
      </c>
      <c r="S3433" s="14">
        <f t="shared" si="270"/>
        <v>41869.730937500004</v>
      </c>
      <c r="T3433" s="14">
        <f t="shared" si="269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Q3434" s="6" t="str">
        <f t="shared" si="267"/>
        <v>theater</v>
      </c>
      <c r="R3434" s="6" t="str">
        <f t="shared" si="268"/>
        <v>plays</v>
      </c>
      <c r="S3434" s="14">
        <f t="shared" si="270"/>
        <v>42405.916666666672</v>
      </c>
      <c r="T3434" s="14">
        <f t="shared" si="269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Q3435" s="6" t="str">
        <f t="shared" si="267"/>
        <v>theater</v>
      </c>
      <c r="R3435" s="6" t="str">
        <f t="shared" si="268"/>
        <v>plays</v>
      </c>
      <c r="S3435" s="14">
        <f t="shared" si="270"/>
        <v>41807.125</v>
      </c>
      <c r="T3435" s="14">
        <f t="shared" si="269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Q3436" s="6" t="str">
        <f t="shared" si="267"/>
        <v>theater</v>
      </c>
      <c r="R3436" s="6" t="str">
        <f t="shared" si="268"/>
        <v>plays</v>
      </c>
      <c r="S3436" s="14">
        <f t="shared" si="270"/>
        <v>41830.380428240744</v>
      </c>
      <c r="T3436" s="14">
        <f t="shared" si="269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Q3437" s="6" t="str">
        <f t="shared" si="267"/>
        <v>theater</v>
      </c>
      <c r="R3437" s="6" t="str">
        <f t="shared" si="268"/>
        <v>plays</v>
      </c>
      <c r="S3437" s="14">
        <f t="shared" si="270"/>
        <v>42589.125</v>
      </c>
      <c r="T3437" s="14">
        <f t="shared" si="269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Q3438" s="6" t="str">
        <f t="shared" si="267"/>
        <v>theater</v>
      </c>
      <c r="R3438" s="6" t="str">
        <f t="shared" si="268"/>
        <v>plays</v>
      </c>
      <c r="S3438" s="14">
        <f t="shared" si="270"/>
        <v>41872.686111111114</v>
      </c>
      <c r="T3438" s="14">
        <f t="shared" si="269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Q3439" s="6" t="str">
        <f t="shared" si="267"/>
        <v>theater</v>
      </c>
      <c r="R3439" s="6" t="str">
        <f t="shared" si="268"/>
        <v>plays</v>
      </c>
      <c r="S3439" s="14">
        <f t="shared" si="270"/>
        <v>42235.710879629631</v>
      </c>
      <c r="T3439" s="14">
        <f t="shared" si="269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Q3440" s="6" t="str">
        <f t="shared" si="267"/>
        <v>theater</v>
      </c>
      <c r="R3440" s="6" t="str">
        <f t="shared" si="268"/>
        <v>plays</v>
      </c>
      <c r="S3440" s="14">
        <f t="shared" si="270"/>
        <v>42126.875</v>
      </c>
      <c r="T3440" s="14">
        <f t="shared" si="269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Q3441" s="6" t="str">
        <f t="shared" si="267"/>
        <v>theater</v>
      </c>
      <c r="R3441" s="6" t="str">
        <f t="shared" si="268"/>
        <v>plays</v>
      </c>
      <c r="S3441" s="14">
        <f t="shared" si="270"/>
        <v>42388.207638888889</v>
      </c>
      <c r="T3441" s="14">
        <f t="shared" si="269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Q3442" s="6" t="str">
        <f t="shared" si="267"/>
        <v>theater</v>
      </c>
      <c r="R3442" s="6" t="str">
        <f t="shared" si="268"/>
        <v>plays</v>
      </c>
      <c r="S3442" s="14">
        <f t="shared" si="270"/>
        <v>41831.677083333336</v>
      </c>
      <c r="T3442" s="14">
        <f t="shared" si="269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Q3443" s="6" t="str">
        <f t="shared" si="267"/>
        <v>theater</v>
      </c>
      <c r="R3443" s="6" t="str">
        <f t="shared" si="268"/>
        <v>plays</v>
      </c>
      <c r="S3443" s="14">
        <f t="shared" si="270"/>
        <v>42321.845138888893</v>
      </c>
      <c r="T3443" s="14">
        <f t="shared" si="269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Q3444" s="6" t="str">
        <f t="shared" si="267"/>
        <v>theater</v>
      </c>
      <c r="R3444" s="6" t="str">
        <f t="shared" si="268"/>
        <v>plays</v>
      </c>
      <c r="S3444" s="14">
        <f t="shared" si="270"/>
        <v>42154.841111111105</v>
      </c>
      <c r="T3444" s="14">
        <f t="shared" si="269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Q3445" s="6" t="str">
        <f t="shared" si="267"/>
        <v>theater</v>
      </c>
      <c r="R3445" s="6" t="str">
        <f t="shared" si="268"/>
        <v>plays</v>
      </c>
      <c r="S3445" s="14">
        <f t="shared" si="270"/>
        <v>41891.524837962963</v>
      </c>
      <c r="T3445" s="14">
        <f t="shared" si="269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Q3446" s="6" t="str">
        <f t="shared" si="267"/>
        <v>theater</v>
      </c>
      <c r="R3446" s="6" t="str">
        <f t="shared" si="268"/>
        <v>plays</v>
      </c>
      <c r="S3446" s="14">
        <f t="shared" si="270"/>
        <v>42529.582638888889</v>
      </c>
      <c r="T3446" s="14">
        <f t="shared" si="269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Q3447" s="6" t="str">
        <f t="shared" si="267"/>
        <v>theater</v>
      </c>
      <c r="R3447" s="6" t="str">
        <f t="shared" si="268"/>
        <v>plays</v>
      </c>
      <c r="S3447" s="14">
        <f t="shared" si="270"/>
        <v>42300.530509259261</v>
      </c>
      <c r="T3447" s="14">
        <f t="shared" si="269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Q3448" s="6" t="str">
        <f t="shared" si="267"/>
        <v>theater</v>
      </c>
      <c r="R3448" s="6" t="str">
        <f t="shared" si="268"/>
        <v>plays</v>
      </c>
      <c r="S3448" s="14">
        <f t="shared" si="270"/>
        <v>42040.513888888891</v>
      </c>
      <c r="T3448" s="14">
        <f t="shared" si="269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Q3449" s="6" t="str">
        <f t="shared" si="267"/>
        <v>theater</v>
      </c>
      <c r="R3449" s="6" t="str">
        <f t="shared" si="268"/>
        <v>plays</v>
      </c>
      <c r="S3449" s="14">
        <f t="shared" si="270"/>
        <v>42447.847361111111</v>
      </c>
      <c r="T3449" s="14">
        <f t="shared" si="269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Q3450" s="6" t="str">
        <f t="shared" si="267"/>
        <v>theater</v>
      </c>
      <c r="R3450" s="6" t="str">
        <f t="shared" si="268"/>
        <v>plays</v>
      </c>
      <c r="S3450" s="14">
        <f t="shared" si="270"/>
        <v>41990.119085648148</v>
      </c>
      <c r="T3450" s="14">
        <f t="shared" si="269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Q3451" s="6" t="str">
        <f t="shared" si="267"/>
        <v>theater</v>
      </c>
      <c r="R3451" s="6" t="str">
        <f t="shared" si="268"/>
        <v>plays</v>
      </c>
      <c r="S3451" s="14">
        <f t="shared" si="270"/>
        <v>42560.166666666672</v>
      </c>
      <c r="T3451" s="14">
        <f t="shared" si="269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Q3452" s="6" t="str">
        <f t="shared" si="267"/>
        <v>theater</v>
      </c>
      <c r="R3452" s="6" t="str">
        <f t="shared" si="268"/>
        <v>plays</v>
      </c>
      <c r="S3452" s="14">
        <f t="shared" si="270"/>
        <v>42096.662858796291</v>
      </c>
      <c r="T3452" s="14">
        <f t="shared" si="269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Q3453" s="6" t="str">
        <f t="shared" si="267"/>
        <v>theater</v>
      </c>
      <c r="R3453" s="6" t="str">
        <f t="shared" si="268"/>
        <v>plays</v>
      </c>
      <c r="S3453" s="14">
        <f t="shared" si="270"/>
        <v>42115.723692129628</v>
      </c>
      <c r="T3453" s="14">
        <f t="shared" si="269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Q3454" s="6" t="str">
        <f t="shared" si="267"/>
        <v>theater</v>
      </c>
      <c r="R3454" s="6" t="str">
        <f t="shared" si="268"/>
        <v>plays</v>
      </c>
      <c r="S3454" s="14">
        <f t="shared" si="270"/>
        <v>41843.165972222225</v>
      </c>
      <c r="T3454" s="14">
        <f t="shared" si="269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Q3455" s="6" t="str">
        <f t="shared" si="267"/>
        <v>theater</v>
      </c>
      <c r="R3455" s="6" t="str">
        <f t="shared" si="268"/>
        <v>plays</v>
      </c>
      <c r="S3455" s="14">
        <f t="shared" si="270"/>
        <v>42595.97865740741</v>
      </c>
      <c r="T3455" s="14">
        <f t="shared" si="269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Q3456" s="6" t="str">
        <f t="shared" si="267"/>
        <v>theater</v>
      </c>
      <c r="R3456" s="6" t="str">
        <f t="shared" si="268"/>
        <v>plays</v>
      </c>
      <c r="S3456" s="14">
        <f t="shared" si="270"/>
        <v>41851.698599537034</v>
      </c>
      <c r="T3456" s="14">
        <f t="shared" si="269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Q3457" s="6" t="str">
        <f t="shared" si="267"/>
        <v>theater</v>
      </c>
      <c r="R3457" s="6" t="str">
        <f t="shared" si="268"/>
        <v>plays</v>
      </c>
      <c r="S3457" s="14">
        <f t="shared" si="270"/>
        <v>42656.7503125</v>
      </c>
      <c r="T3457" s="14">
        <f t="shared" si="269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Q3458" s="6" t="str">
        <f t="shared" si="267"/>
        <v>theater</v>
      </c>
      <c r="R3458" s="6" t="str">
        <f t="shared" si="268"/>
        <v>plays</v>
      </c>
      <c r="S3458" s="14">
        <f t="shared" si="270"/>
        <v>41852.290972222225</v>
      </c>
      <c r="T3458" s="14">
        <f t="shared" si="269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(E3459/D3459)*100</f>
        <v>140.19999999999999</v>
      </c>
      <c r="Q3459" s="6" t="str">
        <f t="shared" ref="Q3459:Q3522" si="272">LEFT(N3459,FIND("/",N3459)-1)</f>
        <v>theater</v>
      </c>
      <c r="R3459" s="6" t="str">
        <f t="shared" ref="R3459:R3522" si="273">RIGHT(N3459,LEN(N3459)-FIND("/",N3459))</f>
        <v>plays</v>
      </c>
      <c r="S3459" s="14">
        <f t="shared" si="270"/>
        <v>42047.249305555553</v>
      </c>
      <c r="T3459" s="14">
        <f t="shared" ref="T3459:T3522" si="274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Q3460" s="6" t="str">
        <f t="shared" si="272"/>
        <v>theater</v>
      </c>
      <c r="R3460" s="6" t="str">
        <f t="shared" si="273"/>
        <v>plays</v>
      </c>
      <c r="S3460" s="14">
        <f t="shared" si="270"/>
        <v>42038.185416666667</v>
      </c>
      <c r="T3460" s="14">
        <f t="shared" si="274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Q3461" s="6" t="str">
        <f t="shared" si="272"/>
        <v>theater</v>
      </c>
      <c r="R3461" s="6" t="str">
        <f t="shared" si="273"/>
        <v>plays</v>
      </c>
      <c r="S3461" s="14">
        <f t="shared" si="270"/>
        <v>42510.479861111111</v>
      </c>
      <c r="T3461" s="14">
        <f t="shared" si="274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Q3462" s="6" t="str">
        <f t="shared" si="272"/>
        <v>theater</v>
      </c>
      <c r="R3462" s="6" t="str">
        <f t="shared" si="273"/>
        <v>plays</v>
      </c>
      <c r="S3462" s="14">
        <f t="shared" si="270"/>
        <v>41866.527222222219</v>
      </c>
      <c r="T3462" s="14">
        <f t="shared" si="274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Q3463" s="6" t="str">
        <f t="shared" si="272"/>
        <v>theater</v>
      </c>
      <c r="R3463" s="6" t="str">
        <f t="shared" si="273"/>
        <v>plays</v>
      </c>
      <c r="S3463" s="14">
        <f t="shared" si="270"/>
        <v>42672.125</v>
      </c>
      <c r="T3463" s="14">
        <f t="shared" si="274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Q3464" s="6" t="str">
        <f t="shared" si="272"/>
        <v>theater</v>
      </c>
      <c r="R3464" s="6" t="str">
        <f t="shared" si="273"/>
        <v>plays</v>
      </c>
      <c r="S3464" s="14">
        <f t="shared" si="270"/>
        <v>42195.75</v>
      </c>
      <c r="T3464" s="14">
        <f t="shared" si="274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Q3465" s="6" t="str">
        <f t="shared" si="272"/>
        <v>theater</v>
      </c>
      <c r="R3465" s="6" t="str">
        <f t="shared" si="273"/>
        <v>plays</v>
      </c>
      <c r="S3465" s="14">
        <f t="shared" si="270"/>
        <v>42654.165972222225</v>
      </c>
      <c r="T3465" s="14">
        <f t="shared" si="274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Q3466" s="6" t="str">
        <f t="shared" si="272"/>
        <v>theater</v>
      </c>
      <c r="R3466" s="6" t="str">
        <f t="shared" si="273"/>
        <v>plays</v>
      </c>
      <c r="S3466" s="14">
        <f t="shared" si="270"/>
        <v>42605.130057870367</v>
      </c>
      <c r="T3466" s="14">
        <f t="shared" si="274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Q3467" s="6" t="str">
        <f t="shared" si="272"/>
        <v>theater</v>
      </c>
      <c r="R3467" s="6" t="str">
        <f t="shared" si="273"/>
        <v>plays</v>
      </c>
      <c r="S3467" s="14">
        <f t="shared" si="270"/>
        <v>42225.666666666672</v>
      </c>
      <c r="T3467" s="14">
        <f t="shared" si="274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Q3468" s="6" t="str">
        <f t="shared" si="272"/>
        <v>theater</v>
      </c>
      <c r="R3468" s="6" t="str">
        <f t="shared" si="273"/>
        <v>plays</v>
      </c>
      <c r="S3468" s="14">
        <f t="shared" si="270"/>
        <v>42479.977430555555</v>
      </c>
      <c r="T3468" s="14">
        <f t="shared" si="274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Q3469" s="6" t="str">
        <f t="shared" si="272"/>
        <v>theater</v>
      </c>
      <c r="R3469" s="6" t="str">
        <f t="shared" si="273"/>
        <v>plays</v>
      </c>
      <c r="S3469" s="14">
        <f t="shared" si="270"/>
        <v>42083.630000000005</v>
      </c>
      <c r="T3469" s="14">
        <f t="shared" si="274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Q3470" s="6" t="str">
        <f t="shared" si="272"/>
        <v>theater</v>
      </c>
      <c r="R3470" s="6" t="str">
        <f t="shared" si="273"/>
        <v>plays</v>
      </c>
      <c r="S3470" s="14">
        <f t="shared" si="270"/>
        <v>42634.125</v>
      </c>
      <c r="T3470" s="14">
        <f t="shared" si="274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Q3471" s="6" t="str">
        <f t="shared" si="272"/>
        <v>theater</v>
      </c>
      <c r="R3471" s="6" t="str">
        <f t="shared" si="273"/>
        <v>plays</v>
      </c>
      <c r="S3471" s="14">
        <f t="shared" si="270"/>
        <v>42488.641724537039</v>
      </c>
      <c r="T3471" s="14">
        <f t="shared" si="274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Q3472" s="6" t="str">
        <f t="shared" si="272"/>
        <v>theater</v>
      </c>
      <c r="R3472" s="6" t="str">
        <f t="shared" si="273"/>
        <v>plays</v>
      </c>
      <c r="S3472" s="14">
        <f t="shared" si="270"/>
        <v>42566.901388888888</v>
      </c>
      <c r="T3472" s="14">
        <f t="shared" si="274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Q3473" s="6" t="str">
        <f t="shared" si="272"/>
        <v>theater</v>
      </c>
      <c r="R3473" s="6" t="str">
        <f t="shared" si="273"/>
        <v>plays</v>
      </c>
      <c r="S3473" s="14">
        <f t="shared" si="270"/>
        <v>41882.833333333336</v>
      </c>
      <c r="T3473" s="14">
        <f t="shared" si="274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Q3474" s="6" t="str">
        <f t="shared" si="272"/>
        <v>theater</v>
      </c>
      <c r="R3474" s="6" t="str">
        <f t="shared" si="273"/>
        <v>plays</v>
      </c>
      <c r="S3474" s="14">
        <f t="shared" si="270"/>
        <v>41949.249305555553</v>
      </c>
      <c r="T3474" s="14">
        <f t="shared" si="274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Q3475" s="6" t="str">
        <f t="shared" si="272"/>
        <v>theater</v>
      </c>
      <c r="R3475" s="6" t="str">
        <f t="shared" si="273"/>
        <v>plays</v>
      </c>
      <c r="S3475" s="14">
        <f t="shared" si="270"/>
        <v>42083.852083333331</v>
      </c>
      <c r="T3475" s="14">
        <f t="shared" si="274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Q3476" s="6" t="str">
        <f t="shared" si="272"/>
        <v>theater</v>
      </c>
      <c r="R3476" s="6" t="str">
        <f t="shared" si="273"/>
        <v>plays</v>
      </c>
      <c r="S3476" s="14">
        <f t="shared" si="270"/>
        <v>42571.501516203702</v>
      </c>
      <c r="T3476" s="14">
        <f t="shared" si="274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Q3477" s="6" t="str">
        <f t="shared" si="272"/>
        <v>theater</v>
      </c>
      <c r="R3477" s="6" t="str">
        <f t="shared" si="273"/>
        <v>plays</v>
      </c>
      <c r="S3477" s="14">
        <f t="shared" si="270"/>
        <v>41946</v>
      </c>
      <c r="T3477" s="14">
        <f t="shared" si="274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Q3478" s="6" t="str">
        <f t="shared" si="272"/>
        <v>theater</v>
      </c>
      <c r="R3478" s="6" t="str">
        <f t="shared" si="273"/>
        <v>plays</v>
      </c>
      <c r="S3478" s="14">
        <f t="shared" si="270"/>
        <v>41939.125</v>
      </c>
      <c r="T3478" s="14">
        <f t="shared" si="274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Q3479" s="6" t="str">
        <f t="shared" si="272"/>
        <v>theater</v>
      </c>
      <c r="R3479" s="6" t="str">
        <f t="shared" si="273"/>
        <v>plays</v>
      </c>
      <c r="S3479" s="14">
        <f t="shared" si="270"/>
        <v>42141.125</v>
      </c>
      <c r="T3479" s="14">
        <f t="shared" si="274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Q3480" s="6" t="str">
        <f t="shared" si="272"/>
        <v>theater</v>
      </c>
      <c r="R3480" s="6" t="str">
        <f t="shared" si="273"/>
        <v>plays</v>
      </c>
      <c r="S3480" s="14">
        <f t="shared" si="270"/>
        <v>42079.875</v>
      </c>
      <c r="T3480" s="14">
        <f t="shared" si="274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Q3481" s="6" t="str">
        <f t="shared" si="272"/>
        <v>theater</v>
      </c>
      <c r="R3481" s="6" t="str">
        <f t="shared" si="273"/>
        <v>plays</v>
      </c>
      <c r="S3481" s="14">
        <f t="shared" si="270"/>
        <v>41811.855092592588</v>
      </c>
      <c r="T3481" s="14">
        <f t="shared" si="274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Q3482" s="6" t="str">
        <f t="shared" si="272"/>
        <v>theater</v>
      </c>
      <c r="R3482" s="6" t="str">
        <f t="shared" si="273"/>
        <v>plays</v>
      </c>
      <c r="S3482" s="14">
        <f t="shared" si="270"/>
        <v>42195.875</v>
      </c>
      <c r="T3482" s="14">
        <f t="shared" si="274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Q3483" s="6" t="str">
        <f t="shared" si="272"/>
        <v>theater</v>
      </c>
      <c r="R3483" s="6" t="str">
        <f t="shared" si="273"/>
        <v>plays</v>
      </c>
      <c r="S3483" s="14">
        <f t="shared" si="270"/>
        <v>42006.24754629629</v>
      </c>
      <c r="T3483" s="14">
        <f t="shared" si="274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Q3484" s="6" t="str">
        <f t="shared" si="272"/>
        <v>theater</v>
      </c>
      <c r="R3484" s="6" t="str">
        <f t="shared" si="273"/>
        <v>plays</v>
      </c>
      <c r="S3484" s="14">
        <f t="shared" si="270"/>
        <v>41826.771597222221</v>
      </c>
      <c r="T3484" s="14">
        <f t="shared" si="274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Q3485" s="6" t="str">
        <f t="shared" si="272"/>
        <v>theater</v>
      </c>
      <c r="R3485" s="6" t="str">
        <f t="shared" si="273"/>
        <v>plays</v>
      </c>
      <c r="S3485" s="14">
        <f t="shared" si="270"/>
        <v>41823.668761574074</v>
      </c>
      <c r="T3485" s="14">
        <f t="shared" si="274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Q3486" s="6" t="str">
        <f t="shared" si="272"/>
        <v>theater</v>
      </c>
      <c r="R3486" s="6" t="str">
        <f t="shared" si="273"/>
        <v>plays</v>
      </c>
      <c r="S3486" s="14">
        <f t="shared" si="270"/>
        <v>42536.760405092587</v>
      </c>
      <c r="T3486" s="14">
        <f t="shared" si="274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Q3487" s="6" t="str">
        <f t="shared" si="272"/>
        <v>theater</v>
      </c>
      <c r="R3487" s="6" t="str">
        <f t="shared" si="273"/>
        <v>plays</v>
      </c>
      <c r="S3487" s="14">
        <f t="shared" si="270"/>
        <v>42402.693055555559</v>
      </c>
      <c r="T3487" s="14">
        <f t="shared" si="274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Q3488" s="6" t="str">
        <f t="shared" si="272"/>
        <v>theater</v>
      </c>
      <c r="R3488" s="6" t="str">
        <f t="shared" si="273"/>
        <v>plays</v>
      </c>
      <c r="S3488" s="14">
        <f t="shared" si="270"/>
        <v>42158.290972222225</v>
      </c>
      <c r="T3488" s="14">
        <f t="shared" si="274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Q3489" s="6" t="str">
        <f t="shared" si="272"/>
        <v>theater</v>
      </c>
      <c r="R3489" s="6" t="str">
        <f t="shared" si="273"/>
        <v>plays</v>
      </c>
      <c r="S3489" s="14">
        <f t="shared" si="270"/>
        <v>42179.940416666665</v>
      </c>
      <c r="T3489" s="14">
        <f t="shared" si="274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Q3490" s="6" t="str">
        <f t="shared" si="272"/>
        <v>theater</v>
      </c>
      <c r="R3490" s="6" t="str">
        <f t="shared" si="273"/>
        <v>plays</v>
      </c>
      <c r="S3490" s="14">
        <f t="shared" si="270"/>
        <v>42111.666666666672</v>
      </c>
      <c r="T3490" s="14">
        <f t="shared" si="274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Q3491" s="6" t="str">
        <f t="shared" si="272"/>
        <v>theater</v>
      </c>
      <c r="R3491" s="6" t="str">
        <f t="shared" si="273"/>
        <v>plays</v>
      </c>
      <c r="S3491" s="14">
        <f t="shared" ref="S3491:S3554" si="275">(((I3491/60)/60)/24)+DATE(1970,1,1)</f>
        <v>41783.875</v>
      </c>
      <c r="T3491" s="14">
        <f t="shared" si="274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Q3492" s="6" t="str">
        <f t="shared" si="272"/>
        <v>theater</v>
      </c>
      <c r="R3492" s="6" t="str">
        <f t="shared" si="273"/>
        <v>plays</v>
      </c>
      <c r="S3492" s="14">
        <f t="shared" si="275"/>
        <v>42473.802361111113</v>
      </c>
      <c r="T3492" s="14">
        <f t="shared" si="274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Q3493" s="6" t="str">
        <f t="shared" si="272"/>
        <v>theater</v>
      </c>
      <c r="R3493" s="6" t="str">
        <f t="shared" si="273"/>
        <v>plays</v>
      </c>
      <c r="S3493" s="14">
        <f t="shared" si="275"/>
        <v>42142.249814814815</v>
      </c>
      <c r="T3493" s="14">
        <f t="shared" si="274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Q3494" s="6" t="str">
        <f t="shared" si="272"/>
        <v>theater</v>
      </c>
      <c r="R3494" s="6" t="str">
        <f t="shared" si="273"/>
        <v>plays</v>
      </c>
      <c r="S3494" s="14">
        <f t="shared" si="275"/>
        <v>42303.009224537032</v>
      </c>
      <c r="T3494" s="14">
        <f t="shared" si="274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Q3495" s="6" t="str">
        <f t="shared" si="272"/>
        <v>theater</v>
      </c>
      <c r="R3495" s="6" t="str">
        <f t="shared" si="273"/>
        <v>plays</v>
      </c>
      <c r="S3495" s="14">
        <f t="shared" si="275"/>
        <v>41868.21597222222</v>
      </c>
      <c r="T3495" s="14">
        <f t="shared" si="274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Q3496" s="6" t="str">
        <f t="shared" si="272"/>
        <v>theater</v>
      </c>
      <c r="R3496" s="6" t="str">
        <f t="shared" si="273"/>
        <v>plays</v>
      </c>
      <c r="S3496" s="14">
        <f t="shared" si="275"/>
        <v>42700.25</v>
      </c>
      <c r="T3496" s="14">
        <f t="shared" si="274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Q3497" s="6" t="str">
        <f t="shared" si="272"/>
        <v>theater</v>
      </c>
      <c r="R3497" s="6" t="str">
        <f t="shared" si="273"/>
        <v>plays</v>
      </c>
      <c r="S3497" s="14">
        <f t="shared" si="275"/>
        <v>41944.720833333333</v>
      </c>
      <c r="T3497" s="14">
        <f t="shared" si="274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Q3498" s="6" t="str">
        <f t="shared" si="272"/>
        <v>theater</v>
      </c>
      <c r="R3498" s="6" t="str">
        <f t="shared" si="273"/>
        <v>plays</v>
      </c>
      <c r="S3498" s="14">
        <f t="shared" si="275"/>
        <v>42624.846828703703</v>
      </c>
      <c r="T3498" s="14">
        <f t="shared" si="274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Q3499" s="6" t="str">
        <f t="shared" si="272"/>
        <v>theater</v>
      </c>
      <c r="R3499" s="6" t="str">
        <f t="shared" si="273"/>
        <v>plays</v>
      </c>
      <c r="S3499" s="14">
        <f t="shared" si="275"/>
        <v>42523.916666666672</v>
      </c>
      <c r="T3499" s="14">
        <f t="shared" si="274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Q3500" s="6" t="str">
        <f t="shared" si="272"/>
        <v>theater</v>
      </c>
      <c r="R3500" s="6" t="str">
        <f t="shared" si="273"/>
        <v>plays</v>
      </c>
      <c r="S3500" s="14">
        <f t="shared" si="275"/>
        <v>42518.905555555553</v>
      </c>
      <c r="T3500" s="14">
        <f t="shared" si="274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Q3501" s="6" t="str">
        <f t="shared" si="272"/>
        <v>theater</v>
      </c>
      <c r="R3501" s="6" t="str">
        <f t="shared" si="273"/>
        <v>plays</v>
      </c>
      <c r="S3501" s="14">
        <f t="shared" si="275"/>
        <v>42186.290972222225</v>
      </c>
      <c r="T3501" s="14">
        <f t="shared" si="274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Q3502" s="6" t="str">
        <f t="shared" si="272"/>
        <v>theater</v>
      </c>
      <c r="R3502" s="6" t="str">
        <f t="shared" si="273"/>
        <v>plays</v>
      </c>
      <c r="S3502" s="14">
        <f t="shared" si="275"/>
        <v>42436.207638888889</v>
      </c>
      <c r="T3502" s="14">
        <f t="shared" si="274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Q3503" s="6" t="str">
        <f t="shared" si="272"/>
        <v>theater</v>
      </c>
      <c r="R3503" s="6" t="str">
        <f t="shared" si="273"/>
        <v>plays</v>
      </c>
      <c r="S3503" s="14">
        <f t="shared" si="275"/>
        <v>42258.763831018514</v>
      </c>
      <c r="T3503" s="14">
        <f t="shared" si="274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Q3504" s="6" t="str">
        <f t="shared" si="272"/>
        <v>theater</v>
      </c>
      <c r="R3504" s="6" t="str">
        <f t="shared" si="273"/>
        <v>plays</v>
      </c>
      <c r="S3504" s="14">
        <f t="shared" si="275"/>
        <v>42445.165972222225</v>
      </c>
      <c r="T3504" s="14">
        <f t="shared" si="274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Q3505" s="6" t="str">
        <f t="shared" si="272"/>
        <v>theater</v>
      </c>
      <c r="R3505" s="6" t="str">
        <f t="shared" si="273"/>
        <v>plays</v>
      </c>
      <c r="S3505" s="14">
        <f t="shared" si="275"/>
        <v>42575.478333333333</v>
      </c>
      <c r="T3505" s="14">
        <f t="shared" si="274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Q3506" s="6" t="str">
        <f t="shared" si="272"/>
        <v>theater</v>
      </c>
      <c r="R3506" s="6" t="str">
        <f t="shared" si="273"/>
        <v>plays</v>
      </c>
      <c r="S3506" s="14">
        <f t="shared" si="275"/>
        <v>42327.790405092594</v>
      </c>
      <c r="T3506" s="14">
        <f t="shared" si="274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Q3507" s="6" t="str">
        <f t="shared" si="272"/>
        <v>theater</v>
      </c>
      <c r="R3507" s="6" t="str">
        <f t="shared" si="273"/>
        <v>plays</v>
      </c>
      <c r="S3507" s="14">
        <f t="shared" si="275"/>
        <v>41772.166666666664</v>
      </c>
      <c r="T3507" s="14">
        <f t="shared" si="274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Q3508" s="6" t="str">
        <f t="shared" si="272"/>
        <v>theater</v>
      </c>
      <c r="R3508" s="6" t="str">
        <f t="shared" si="273"/>
        <v>plays</v>
      </c>
      <c r="S3508" s="14">
        <f t="shared" si="275"/>
        <v>41874.734259259261</v>
      </c>
      <c r="T3508" s="14">
        <f t="shared" si="274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Q3509" s="6" t="str">
        <f t="shared" si="272"/>
        <v>theater</v>
      </c>
      <c r="R3509" s="6" t="str">
        <f t="shared" si="273"/>
        <v>plays</v>
      </c>
      <c r="S3509" s="14">
        <f t="shared" si="275"/>
        <v>42521.92288194444</v>
      </c>
      <c r="T3509" s="14">
        <f t="shared" si="274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Q3510" s="6" t="str">
        <f t="shared" si="272"/>
        <v>theater</v>
      </c>
      <c r="R3510" s="6" t="str">
        <f t="shared" si="273"/>
        <v>plays</v>
      </c>
      <c r="S3510" s="14">
        <f t="shared" si="275"/>
        <v>42500.875</v>
      </c>
      <c r="T3510" s="14">
        <f t="shared" si="274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Q3511" s="6" t="str">
        <f t="shared" si="272"/>
        <v>theater</v>
      </c>
      <c r="R3511" s="6" t="str">
        <f t="shared" si="273"/>
        <v>plays</v>
      </c>
      <c r="S3511" s="14">
        <f t="shared" si="275"/>
        <v>41964.204861111109</v>
      </c>
      <c r="T3511" s="14">
        <f t="shared" si="274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Q3512" s="6" t="str">
        <f t="shared" si="272"/>
        <v>theater</v>
      </c>
      <c r="R3512" s="6" t="str">
        <f t="shared" si="273"/>
        <v>plays</v>
      </c>
      <c r="S3512" s="14">
        <f t="shared" si="275"/>
        <v>41822.62090277778</v>
      </c>
      <c r="T3512" s="14">
        <f t="shared" si="274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Q3513" s="6" t="str">
        <f t="shared" si="272"/>
        <v>theater</v>
      </c>
      <c r="R3513" s="6" t="str">
        <f t="shared" si="273"/>
        <v>plays</v>
      </c>
      <c r="S3513" s="14">
        <f t="shared" si="275"/>
        <v>41950.770833333336</v>
      </c>
      <c r="T3513" s="14">
        <f t="shared" si="274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Q3514" s="6" t="str">
        <f t="shared" si="272"/>
        <v>theater</v>
      </c>
      <c r="R3514" s="6" t="str">
        <f t="shared" si="273"/>
        <v>plays</v>
      </c>
      <c r="S3514" s="14">
        <f t="shared" si="275"/>
        <v>42117.49527777778</v>
      </c>
      <c r="T3514" s="14">
        <f t="shared" si="274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Q3515" s="6" t="str">
        <f t="shared" si="272"/>
        <v>theater</v>
      </c>
      <c r="R3515" s="6" t="str">
        <f t="shared" si="273"/>
        <v>plays</v>
      </c>
      <c r="S3515" s="14">
        <f t="shared" si="275"/>
        <v>41794.207638888889</v>
      </c>
      <c r="T3515" s="14">
        <f t="shared" si="274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Q3516" s="6" t="str">
        <f t="shared" si="272"/>
        <v>theater</v>
      </c>
      <c r="R3516" s="6" t="str">
        <f t="shared" si="273"/>
        <v>plays</v>
      </c>
      <c r="S3516" s="14">
        <f t="shared" si="275"/>
        <v>42037.207638888889</v>
      </c>
      <c r="T3516" s="14">
        <f t="shared" si="274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Q3517" s="6" t="str">
        <f t="shared" si="272"/>
        <v>theater</v>
      </c>
      <c r="R3517" s="6" t="str">
        <f t="shared" si="273"/>
        <v>plays</v>
      </c>
      <c r="S3517" s="14">
        <f t="shared" si="275"/>
        <v>42155.772812499999</v>
      </c>
      <c r="T3517" s="14">
        <f t="shared" si="274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Q3518" s="6" t="str">
        <f t="shared" si="272"/>
        <v>theater</v>
      </c>
      <c r="R3518" s="6" t="str">
        <f t="shared" si="273"/>
        <v>plays</v>
      </c>
      <c r="S3518" s="14">
        <f t="shared" si="275"/>
        <v>41890.125</v>
      </c>
      <c r="T3518" s="14">
        <f t="shared" si="274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Q3519" s="6" t="str">
        <f t="shared" si="272"/>
        <v>theater</v>
      </c>
      <c r="R3519" s="6" t="str">
        <f t="shared" si="273"/>
        <v>plays</v>
      </c>
      <c r="S3519" s="14">
        <f t="shared" si="275"/>
        <v>41824.458333333336</v>
      </c>
      <c r="T3519" s="14">
        <f t="shared" si="274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Q3520" s="6" t="str">
        <f t="shared" si="272"/>
        <v>theater</v>
      </c>
      <c r="R3520" s="6" t="str">
        <f t="shared" si="273"/>
        <v>plays</v>
      </c>
      <c r="S3520" s="14">
        <f t="shared" si="275"/>
        <v>41914.597916666666</v>
      </c>
      <c r="T3520" s="14">
        <f t="shared" si="274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Q3521" s="6" t="str">
        <f t="shared" si="272"/>
        <v>theater</v>
      </c>
      <c r="R3521" s="6" t="str">
        <f t="shared" si="273"/>
        <v>plays</v>
      </c>
      <c r="S3521" s="14">
        <f t="shared" si="275"/>
        <v>42067.598958333328</v>
      </c>
      <c r="T3521" s="14">
        <f t="shared" si="274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Q3522" s="6" t="str">
        <f t="shared" si="272"/>
        <v>theater</v>
      </c>
      <c r="R3522" s="6" t="str">
        <f t="shared" si="273"/>
        <v>plays</v>
      </c>
      <c r="S3522" s="14">
        <f t="shared" si="275"/>
        <v>42253.57430555555</v>
      </c>
      <c r="T3522" s="14">
        <f t="shared" si="274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(E3523/D3523)*100</f>
        <v>169.42857142857144</v>
      </c>
      <c r="Q3523" s="6" t="str">
        <f t="shared" ref="Q3523:Q3586" si="277">LEFT(N3523,FIND("/",N3523)-1)</f>
        <v>theater</v>
      </c>
      <c r="R3523" s="6" t="str">
        <f t="shared" ref="R3523:R3586" si="278">RIGHT(N3523,LEN(N3523)-FIND("/",N3523))</f>
        <v>plays</v>
      </c>
      <c r="S3523" s="14">
        <f t="shared" si="275"/>
        <v>41911.361342592594</v>
      </c>
      <c r="T3523" s="14">
        <f t="shared" ref="T3523:T3586" si="279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Q3524" s="6" t="str">
        <f t="shared" si="277"/>
        <v>theater</v>
      </c>
      <c r="R3524" s="6" t="str">
        <f t="shared" si="278"/>
        <v>plays</v>
      </c>
      <c r="S3524" s="14">
        <f t="shared" si="275"/>
        <v>42262.420833333337</v>
      </c>
      <c r="T3524" s="14">
        <f t="shared" si="279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Q3525" s="6" t="str">
        <f t="shared" si="277"/>
        <v>theater</v>
      </c>
      <c r="R3525" s="6" t="str">
        <f t="shared" si="278"/>
        <v>plays</v>
      </c>
      <c r="S3525" s="14">
        <f t="shared" si="275"/>
        <v>42638.958333333328</v>
      </c>
      <c r="T3525" s="14">
        <f t="shared" si="279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Q3526" s="6" t="str">
        <f t="shared" si="277"/>
        <v>theater</v>
      </c>
      <c r="R3526" s="6" t="str">
        <f t="shared" si="278"/>
        <v>plays</v>
      </c>
      <c r="S3526" s="14">
        <f t="shared" si="275"/>
        <v>41895.166666666664</v>
      </c>
      <c r="T3526" s="14">
        <f t="shared" si="279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Q3527" s="6" t="str">
        <f t="shared" si="277"/>
        <v>theater</v>
      </c>
      <c r="R3527" s="6" t="str">
        <f t="shared" si="278"/>
        <v>plays</v>
      </c>
      <c r="S3527" s="14">
        <f t="shared" si="275"/>
        <v>42225.666666666672</v>
      </c>
      <c r="T3527" s="14">
        <f t="shared" si="279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Q3528" s="6" t="str">
        <f t="shared" si="277"/>
        <v>theater</v>
      </c>
      <c r="R3528" s="6" t="str">
        <f t="shared" si="278"/>
        <v>plays</v>
      </c>
      <c r="S3528" s="14">
        <f t="shared" si="275"/>
        <v>42488.249305555553</v>
      </c>
      <c r="T3528" s="14">
        <f t="shared" si="279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Q3529" s="6" t="str">
        <f t="shared" si="277"/>
        <v>theater</v>
      </c>
      <c r="R3529" s="6" t="str">
        <f t="shared" si="278"/>
        <v>plays</v>
      </c>
      <c r="S3529" s="14">
        <f t="shared" si="275"/>
        <v>42196.165972222225</v>
      </c>
      <c r="T3529" s="14">
        <f t="shared" si="279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Q3530" s="6" t="str">
        <f t="shared" si="277"/>
        <v>theater</v>
      </c>
      <c r="R3530" s="6" t="str">
        <f t="shared" si="278"/>
        <v>plays</v>
      </c>
      <c r="S3530" s="14">
        <f t="shared" si="275"/>
        <v>42753.50136574074</v>
      </c>
      <c r="T3530" s="14">
        <f t="shared" si="279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Q3531" s="6" t="str">
        <f t="shared" si="277"/>
        <v>theater</v>
      </c>
      <c r="R3531" s="6" t="str">
        <f t="shared" si="278"/>
        <v>plays</v>
      </c>
      <c r="S3531" s="14">
        <f t="shared" si="275"/>
        <v>42198.041666666672</v>
      </c>
      <c r="T3531" s="14">
        <f t="shared" si="279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Q3532" s="6" t="str">
        <f t="shared" si="277"/>
        <v>theater</v>
      </c>
      <c r="R3532" s="6" t="str">
        <f t="shared" si="278"/>
        <v>plays</v>
      </c>
      <c r="S3532" s="14">
        <f t="shared" si="275"/>
        <v>42470.833333333328</v>
      </c>
      <c r="T3532" s="14">
        <f t="shared" si="279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Q3533" s="6" t="str">
        <f t="shared" si="277"/>
        <v>theater</v>
      </c>
      <c r="R3533" s="6" t="str">
        <f t="shared" si="278"/>
        <v>plays</v>
      </c>
      <c r="S3533" s="14">
        <f t="shared" si="275"/>
        <v>42551.654328703706</v>
      </c>
      <c r="T3533" s="14">
        <f t="shared" si="279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Q3534" s="6" t="str">
        <f t="shared" si="277"/>
        <v>theater</v>
      </c>
      <c r="R3534" s="6" t="str">
        <f t="shared" si="278"/>
        <v>plays</v>
      </c>
      <c r="S3534" s="14">
        <f t="shared" si="275"/>
        <v>41900.165972222225</v>
      </c>
      <c r="T3534" s="14">
        <f t="shared" si="279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Q3535" s="6" t="str">
        <f t="shared" si="277"/>
        <v>theater</v>
      </c>
      <c r="R3535" s="6" t="str">
        <f t="shared" si="278"/>
        <v>plays</v>
      </c>
      <c r="S3535" s="14">
        <f t="shared" si="275"/>
        <v>42319.802858796291</v>
      </c>
      <c r="T3535" s="14">
        <f t="shared" si="279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Q3536" s="6" t="str">
        <f t="shared" si="277"/>
        <v>theater</v>
      </c>
      <c r="R3536" s="6" t="str">
        <f t="shared" si="278"/>
        <v>plays</v>
      </c>
      <c r="S3536" s="14">
        <f t="shared" si="275"/>
        <v>42278.6252662037</v>
      </c>
      <c r="T3536" s="14">
        <f t="shared" si="279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Q3537" s="6" t="str">
        <f t="shared" si="277"/>
        <v>theater</v>
      </c>
      <c r="R3537" s="6" t="str">
        <f t="shared" si="278"/>
        <v>plays</v>
      </c>
      <c r="S3537" s="14">
        <f t="shared" si="275"/>
        <v>42279.75</v>
      </c>
      <c r="T3537" s="14">
        <f t="shared" si="279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Q3538" s="6" t="str">
        <f t="shared" si="277"/>
        <v>theater</v>
      </c>
      <c r="R3538" s="6" t="str">
        <f t="shared" si="278"/>
        <v>plays</v>
      </c>
      <c r="S3538" s="14">
        <f t="shared" si="275"/>
        <v>42358.499305555553</v>
      </c>
      <c r="T3538" s="14">
        <f t="shared" si="279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Q3539" s="6" t="str">
        <f t="shared" si="277"/>
        <v>theater</v>
      </c>
      <c r="R3539" s="6" t="str">
        <f t="shared" si="278"/>
        <v>plays</v>
      </c>
      <c r="S3539" s="14">
        <f t="shared" si="275"/>
        <v>41960.332638888889</v>
      </c>
      <c r="T3539" s="14">
        <f t="shared" si="279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Q3540" s="6" t="str">
        <f t="shared" si="277"/>
        <v>theater</v>
      </c>
      <c r="R3540" s="6" t="str">
        <f t="shared" si="278"/>
        <v>plays</v>
      </c>
      <c r="S3540" s="14">
        <f t="shared" si="275"/>
        <v>42599.420601851853</v>
      </c>
      <c r="T3540" s="14">
        <f t="shared" si="279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Q3541" s="6" t="str">
        <f t="shared" si="277"/>
        <v>theater</v>
      </c>
      <c r="R3541" s="6" t="str">
        <f t="shared" si="278"/>
        <v>plays</v>
      </c>
      <c r="S3541" s="14">
        <f t="shared" si="275"/>
        <v>42621.756041666667</v>
      </c>
      <c r="T3541" s="14">
        <f t="shared" si="279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Q3542" s="6" t="str">
        <f t="shared" si="277"/>
        <v>theater</v>
      </c>
      <c r="R3542" s="6" t="str">
        <f t="shared" si="278"/>
        <v>plays</v>
      </c>
      <c r="S3542" s="14">
        <f t="shared" si="275"/>
        <v>42547.003368055557</v>
      </c>
      <c r="T3542" s="14">
        <f t="shared" si="279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Q3543" s="6" t="str">
        <f t="shared" si="277"/>
        <v>theater</v>
      </c>
      <c r="R3543" s="6" t="str">
        <f t="shared" si="278"/>
        <v>plays</v>
      </c>
      <c r="S3543" s="14">
        <f t="shared" si="275"/>
        <v>42247.730034722219</v>
      </c>
      <c r="T3543" s="14">
        <f t="shared" si="279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Q3544" s="6" t="str">
        <f t="shared" si="277"/>
        <v>theater</v>
      </c>
      <c r="R3544" s="6" t="str">
        <f t="shared" si="278"/>
        <v>plays</v>
      </c>
      <c r="S3544" s="14">
        <f t="shared" si="275"/>
        <v>41889.599791666667</v>
      </c>
      <c r="T3544" s="14">
        <f t="shared" si="279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Q3545" s="6" t="str">
        <f t="shared" si="277"/>
        <v>theater</v>
      </c>
      <c r="R3545" s="6" t="str">
        <f t="shared" si="278"/>
        <v>plays</v>
      </c>
      <c r="S3545" s="14">
        <f t="shared" si="275"/>
        <v>42180.755312499998</v>
      </c>
      <c r="T3545" s="14">
        <f t="shared" si="279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Q3546" s="6" t="str">
        <f t="shared" si="277"/>
        <v>theater</v>
      </c>
      <c r="R3546" s="6" t="str">
        <f t="shared" si="278"/>
        <v>plays</v>
      </c>
      <c r="S3546" s="14">
        <f t="shared" si="275"/>
        <v>42070.831678240742</v>
      </c>
      <c r="T3546" s="14">
        <f t="shared" si="279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Q3547" s="6" t="str">
        <f t="shared" si="277"/>
        <v>theater</v>
      </c>
      <c r="R3547" s="6" t="str">
        <f t="shared" si="278"/>
        <v>plays</v>
      </c>
      <c r="S3547" s="14">
        <f t="shared" si="275"/>
        <v>42105.807395833333</v>
      </c>
      <c r="T3547" s="14">
        <f t="shared" si="279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Q3548" s="6" t="str">
        <f t="shared" si="277"/>
        <v>theater</v>
      </c>
      <c r="R3548" s="6" t="str">
        <f t="shared" si="278"/>
        <v>plays</v>
      </c>
      <c r="S3548" s="14">
        <f t="shared" si="275"/>
        <v>42095.165972222225</v>
      </c>
      <c r="T3548" s="14">
        <f t="shared" si="279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Q3549" s="6" t="str">
        <f t="shared" si="277"/>
        <v>theater</v>
      </c>
      <c r="R3549" s="6" t="str">
        <f t="shared" si="278"/>
        <v>plays</v>
      </c>
      <c r="S3549" s="14">
        <f t="shared" si="275"/>
        <v>42504.165972222225</v>
      </c>
      <c r="T3549" s="14">
        <f t="shared" si="279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Q3550" s="6" t="str">
        <f t="shared" si="277"/>
        <v>theater</v>
      </c>
      <c r="R3550" s="6" t="str">
        <f t="shared" si="278"/>
        <v>plays</v>
      </c>
      <c r="S3550" s="14">
        <f t="shared" si="275"/>
        <v>42434.041666666672</v>
      </c>
      <c r="T3550" s="14">
        <f t="shared" si="279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Q3551" s="6" t="str">
        <f t="shared" si="277"/>
        <v>theater</v>
      </c>
      <c r="R3551" s="6" t="str">
        <f t="shared" si="278"/>
        <v>plays</v>
      </c>
      <c r="S3551" s="14">
        <f t="shared" si="275"/>
        <v>42251.394363425927</v>
      </c>
      <c r="T3551" s="14">
        <f t="shared" si="279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Q3552" s="6" t="str">
        <f t="shared" si="277"/>
        <v>theater</v>
      </c>
      <c r="R3552" s="6" t="str">
        <f t="shared" si="278"/>
        <v>plays</v>
      </c>
      <c r="S3552" s="14">
        <f t="shared" si="275"/>
        <v>42492.893495370372</v>
      </c>
      <c r="T3552" s="14">
        <f t="shared" si="279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Q3553" s="6" t="str">
        <f t="shared" si="277"/>
        <v>theater</v>
      </c>
      <c r="R3553" s="6" t="str">
        <f t="shared" si="278"/>
        <v>plays</v>
      </c>
      <c r="S3553" s="14">
        <f t="shared" si="275"/>
        <v>41781.921527777777</v>
      </c>
      <c r="T3553" s="14">
        <f t="shared" si="279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Q3554" s="6" t="str">
        <f t="shared" si="277"/>
        <v>theater</v>
      </c>
      <c r="R3554" s="6" t="str">
        <f t="shared" si="278"/>
        <v>plays</v>
      </c>
      <c r="S3554" s="14">
        <f t="shared" si="275"/>
        <v>41818.587083333332</v>
      </c>
      <c r="T3554" s="14">
        <f t="shared" si="279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Q3555" s="6" t="str">
        <f t="shared" si="277"/>
        <v>theater</v>
      </c>
      <c r="R3555" s="6" t="str">
        <f t="shared" si="278"/>
        <v>plays</v>
      </c>
      <c r="S3555" s="14">
        <f t="shared" ref="S3555:S3618" si="280">(((I3555/60)/60)/24)+DATE(1970,1,1)</f>
        <v>42228</v>
      </c>
      <c r="T3555" s="14">
        <f t="shared" si="279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Q3556" s="6" t="str">
        <f t="shared" si="277"/>
        <v>theater</v>
      </c>
      <c r="R3556" s="6" t="str">
        <f t="shared" si="278"/>
        <v>plays</v>
      </c>
      <c r="S3556" s="14">
        <f t="shared" si="280"/>
        <v>42046.708333333328</v>
      </c>
      <c r="T3556" s="14">
        <f t="shared" si="279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Q3557" s="6" t="str">
        <f t="shared" si="277"/>
        <v>theater</v>
      </c>
      <c r="R3557" s="6" t="str">
        <f t="shared" si="278"/>
        <v>plays</v>
      </c>
      <c r="S3557" s="14">
        <f t="shared" si="280"/>
        <v>42691.483726851846</v>
      </c>
      <c r="T3557" s="14">
        <f t="shared" si="279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Q3558" s="6" t="str">
        <f t="shared" si="277"/>
        <v>theater</v>
      </c>
      <c r="R3558" s="6" t="str">
        <f t="shared" si="278"/>
        <v>plays</v>
      </c>
      <c r="S3558" s="14">
        <f t="shared" si="280"/>
        <v>41868.649583333332</v>
      </c>
      <c r="T3558" s="14">
        <f t="shared" si="279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Q3559" s="6" t="str">
        <f t="shared" si="277"/>
        <v>theater</v>
      </c>
      <c r="R3559" s="6" t="str">
        <f t="shared" si="278"/>
        <v>plays</v>
      </c>
      <c r="S3559" s="14">
        <f t="shared" si="280"/>
        <v>41764.276747685188</v>
      </c>
      <c r="T3559" s="14">
        <f t="shared" si="279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Q3560" s="6" t="str">
        <f t="shared" si="277"/>
        <v>theater</v>
      </c>
      <c r="R3560" s="6" t="str">
        <f t="shared" si="278"/>
        <v>plays</v>
      </c>
      <c r="S3560" s="14">
        <f t="shared" si="280"/>
        <v>42181.875</v>
      </c>
      <c r="T3560" s="14">
        <f t="shared" si="279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Q3561" s="6" t="str">
        <f t="shared" si="277"/>
        <v>theater</v>
      </c>
      <c r="R3561" s="6" t="str">
        <f t="shared" si="278"/>
        <v>plays</v>
      </c>
      <c r="S3561" s="14">
        <f t="shared" si="280"/>
        <v>42216.373611111107</v>
      </c>
      <c r="T3561" s="14">
        <f t="shared" si="279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Q3562" s="6" t="str">
        <f t="shared" si="277"/>
        <v>theater</v>
      </c>
      <c r="R3562" s="6" t="str">
        <f t="shared" si="278"/>
        <v>plays</v>
      </c>
      <c r="S3562" s="14">
        <f t="shared" si="280"/>
        <v>42151.114583333328</v>
      </c>
      <c r="T3562" s="14">
        <f t="shared" si="279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Q3563" s="6" t="str">
        <f t="shared" si="277"/>
        <v>theater</v>
      </c>
      <c r="R3563" s="6" t="str">
        <f t="shared" si="278"/>
        <v>plays</v>
      </c>
      <c r="S3563" s="14">
        <f t="shared" si="280"/>
        <v>42221.774999999994</v>
      </c>
      <c r="T3563" s="14">
        <f t="shared" si="279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Q3564" s="6" t="str">
        <f t="shared" si="277"/>
        <v>theater</v>
      </c>
      <c r="R3564" s="6" t="str">
        <f t="shared" si="278"/>
        <v>plays</v>
      </c>
      <c r="S3564" s="14">
        <f t="shared" si="280"/>
        <v>42442.916666666672</v>
      </c>
      <c r="T3564" s="14">
        <f t="shared" si="279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Q3565" s="6" t="str">
        <f t="shared" si="277"/>
        <v>theater</v>
      </c>
      <c r="R3565" s="6" t="str">
        <f t="shared" si="278"/>
        <v>plays</v>
      </c>
      <c r="S3565" s="14">
        <f t="shared" si="280"/>
        <v>42583.791666666672</v>
      </c>
      <c r="T3565" s="14">
        <f t="shared" si="279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Q3566" s="6" t="str">
        <f t="shared" si="277"/>
        <v>theater</v>
      </c>
      <c r="R3566" s="6" t="str">
        <f t="shared" si="278"/>
        <v>plays</v>
      </c>
      <c r="S3566" s="14">
        <f t="shared" si="280"/>
        <v>42282.666666666672</v>
      </c>
      <c r="T3566" s="14">
        <f t="shared" si="279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Q3567" s="6" t="str">
        <f t="shared" si="277"/>
        <v>theater</v>
      </c>
      <c r="R3567" s="6" t="str">
        <f t="shared" si="278"/>
        <v>plays</v>
      </c>
      <c r="S3567" s="14">
        <f t="shared" si="280"/>
        <v>42004.743148148147</v>
      </c>
      <c r="T3567" s="14">
        <f t="shared" si="279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Q3568" s="6" t="str">
        <f t="shared" si="277"/>
        <v>theater</v>
      </c>
      <c r="R3568" s="6" t="str">
        <f t="shared" si="278"/>
        <v>plays</v>
      </c>
      <c r="S3568" s="14">
        <f t="shared" si="280"/>
        <v>42027.507905092592</v>
      </c>
      <c r="T3568" s="14">
        <f t="shared" si="279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Q3569" s="6" t="str">
        <f t="shared" si="277"/>
        <v>theater</v>
      </c>
      <c r="R3569" s="6" t="str">
        <f t="shared" si="278"/>
        <v>plays</v>
      </c>
      <c r="S3569" s="14">
        <f t="shared" si="280"/>
        <v>42165.810694444444</v>
      </c>
      <c r="T3569" s="14">
        <f t="shared" si="279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Q3570" s="6" t="str">
        <f t="shared" si="277"/>
        <v>theater</v>
      </c>
      <c r="R3570" s="6" t="str">
        <f t="shared" si="278"/>
        <v>plays</v>
      </c>
      <c r="S3570" s="14">
        <f t="shared" si="280"/>
        <v>41899.740671296298</v>
      </c>
      <c r="T3570" s="14">
        <f t="shared" si="279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Q3571" s="6" t="str">
        <f t="shared" si="277"/>
        <v>theater</v>
      </c>
      <c r="R3571" s="6" t="str">
        <f t="shared" si="278"/>
        <v>plays</v>
      </c>
      <c r="S3571" s="14">
        <f t="shared" si="280"/>
        <v>42012.688611111109</v>
      </c>
      <c r="T3571" s="14">
        <f t="shared" si="279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Q3572" s="6" t="str">
        <f t="shared" si="277"/>
        <v>theater</v>
      </c>
      <c r="R3572" s="6" t="str">
        <f t="shared" si="278"/>
        <v>plays</v>
      </c>
      <c r="S3572" s="14">
        <f t="shared" si="280"/>
        <v>42004.291666666672</v>
      </c>
      <c r="T3572" s="14">
        <f t="shared" si="279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Q3573" s="6" t="str">
        <f t="shared" si="277"/>
        <v>theater</v>
      </c>
      <c r="R3573" s="6" t="str">
        <f t="shared" si="278"/>
        <v>plays</v>
      </c>
      <c r="S3573" s="14">
        <f t="shared" si="280"/>
        <v>41942.858946759261</v>
      </c>
      <c r="T3573" s="14">
        <f t="shared" si="279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Q3574" s="6" t="str">
        <f t="shared" si="277"/>
        <v>theater</v>
      </c>
      <c r="R3574" s="6" t="str">
        <f t="shared" si="278"/>
        <v>plays</v>
      </c>
      <c r="S3574" s="14">
        <f t="shared" si="280"/>
        <v>42176.570393518516</v>
      </c>
      <c r="T3574" s="14">
        <f t="shared" si="279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Q3575" s="6" t="str">
        <f t="shared" si="277"/>
        <v>theater</v>
      </c>
      <c r="R3575" s="6" t="str">
        <f t="shared" si="278"/>
        <v>plays</v>
      </c>
      <c r="S3575" s="14">
        <f t="shared" si="280"/>
        <v>41951.417199074072</v>
      </c>
      <c r="T3575" s="14">
        <f t="shared" si="279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Q3576" s="6" t="str">
        <f t="shared" si="277"/>
        <v>theater</v>
      </c>
      <c r="R3576" s="6" t="str">
        <f t="shared" si="278"/>
        <v>plays</v>
      </c>
      <c r="S3576" s="14">
        <f t="shared" si="280"/>
        <v>41956.984351851846</v>
      </c>
      <c r="T3576" s="14">
        <f t="shared" si="279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Q3577" s="6" t="str">
        <f t="shared" si="277"/>
        <v>theater</v>
      </c>
      <c r="R3577" s="6" t="str">
        <f t="shared" si="278"/>
        <v>plays</v>
      </c>
      <c r="S3577" s="14">
        <f t="shared" si="280"/>
        <v>42593.165972222225</v>
      </c>
      <c r="T3577" s="14">
        <f t="shared" si="279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Q3578" s="6" t="str">
        <f t="shared" si="277"/>
        <v>theater</v>
      </c>
      <c r="R3578" s="6" t="str">
        <f t="shared" si="278"/>
        <v>plays</v>
      </c>
      <c r="S3578" s="14">
        <f t="shared" si="280"/>
        <v>42709.590902777782</v>
      </c>
      <c r="T3578" s="14">
        <f t="shared" si="279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Q3579" s="6" t="str">
        <f t="shared" si="277"/>
        <v>theater</v>
      </c>
      <c r="R3579" s="6" t="str">
        <f t="shared" si="278"/>
        <v>plays</v>
      </c>
      <c r="S3579" s="14">
        <f t="shared" si="280"/>
        <v>42120.26944444445</v>
      </c>
      <c r="T3579" s="14">
        <f t="shared" si="279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Q3580" s="6" t="str">
        <f t="shared" si="277"/>
        <v>theater</v>
      </c>
      <c r="R3580" s="6" t="str">
        <f t="shared" si="278"/>
        <v>plays</v>
      </c>
      <c r="S3580" s="14">
        <f t="shared" si="280"/>
        <v>42490.733530092592</v>
      </c>
      <c r="T3580" s="14">
        <f t="shared" si="279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Q3581" s="6" t="str">
        <f t="shared" si="277"/>
        <v>theater</v>
      </c>
      <c r="R3581" s="6" t="str">
        <f t="shared" si="278"/>
        <v>plays</v>
      </c>
      <c r="S3581" s="14">
        <f t="shared" si="280"/>
        <v>42460.720555555556</v>
      </c>
      <c r="T3581" s="14">
        <f t="shared" si="279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Q3582" s="6" t="str">
        <f t="shared" si="277"/>
        <v>theater</v>
      </c>
      <c r="R3582" s="6" t="str">
        <f t="shared" si="278"/>
        <v>plays</v>
      </c>
      <c r="S3582" s="14">
        <f t="shared" si="280"/>
        <v>42064.207638888889</v>
      </c>
      <c r="T3582" s="14">
        <f t="shared" si="279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Q3583" s="6" t="str">
        <f t="shared" si="277"/>
        <v>theater</v>
      </c>
      <c r="R3583" s="6" t="str">
        <f t="shared" si="278"/>
        <v>plays</v>
      </c>
      <c r="S3583" s="14">
        <f t="shared" si="280"/>
        <v>41850.471180555556</v>
      </c>
      <c r="T3583" s="14">
        <f t="shared" si="279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Q3584" s="6" t="str">
        <f t="shared" si="277"/>
        <v>theater</v>
      </c>
      <c r="R3584" s="6" t="str">
        <f t="shared" si="278"/>
        <v>plays</v>
      </c>
      <c r="S3584" s="14">
        <f t="shared" si="280"/>
        <v>42465.095856481479</v>
      </c>
      <c r="T3584" s="14">
        <f t="shared" si="279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Q3585" s="6" t="str">
        <f t="shared" si="277"/>
        <v>theater</v>
      </c>
      <c r="R3585" s="6" t="str">
        <f t="shared" si="278"/>
        <v>plays</v>
      </c>
      <c r="S3585" s="14">
        <f t="shared" si="280"/>
        <v>42478.384317129632</v>
      </c>
      <c r="T3585" s="14">
        <f t="shared" si="279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Q3586" s="6" t="str">
        <f t="shared" si="277"/>
        <v>theater</v>
      </c>
      <c r="R3586" s="6" t="str">
        <f t="shared" si="278"/>
        <v>plays</v>
      </c>
      <c r="S3586" s="14">
        <f t="shared" si="280"/>
        <v>42198.316481481481</v>
      </c>
      <c r="T3586" s="14">
        <f t="shared" si="279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(E3587/D3587)*100</f>
        <v>119.11764705882352</v>
      </c>
      <c r="Q3587" s="6" t="str">
        <f t="shared" ref="Q3587:Q3650" si="282">LEFT(N3587,FIND("/",N3587)-1)</f>
        <v>theater</v>
      </c>
      <c r="R3587" s="6" t="str">
        <f t="shared" ref="R3587:R3650" si="283">RIGHT(N3587,LEN(N3587)-FIND("/",N3587))</f>
        <v>plays</v>
      </c>
      <c r="S3587" s="14">
        <f t="shared" si="280"/>
        <v>41994.716319444444</v>
      </c>
      <c r="T3587" s="14">
        <f t="shared" ref="T3587:T3650" si="284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Q3588" s="6" t="str">
        <f t="shared" si="282"/>
        <v>theater</v>
      </c>
      <c r="R3588" s="6" t="str">
        <f t="shared" si="283"/>
        <v>plays</v>
      </c>
      <c r="S3588" s="14">
        <f t="shared" si="280"/>
        <v>42636.697569444441</v>
      </c>
      <c r="T3588" s="14">
        <f t="shared" si="284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Q3589" s="6" t="str">
        <f t="shared" si="282"/>
        <v>theater</v>
      </c>
      <c r="R3589" s="6" t="str">
        <f t="shared" si="283"/>
        <v>plays</v>
      </c>
      <c r="S3589" s="14">
        <f t="shared" si="280"/>
        <v>42548.791666666672</v>
      </c>
      <c r="T3589" s="14">
        <f t="shared" si="284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Q3590" s="6" t="str">
        <f t="shared" si="282"/>
        <v>theater</v>
      </c>
      <c r="R3590" s="6" t="str">
        <f t="shared" si="283"/>
        <v>plays</v>
      </c>
      <c r="S3590" s="14">
        <f t="shared" si="280"/>
        <v>42123.958333333328</v>
      </c>
      <c r="T3590" s="14">
        <f t="shared" si="284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Q3591" s="6" t="str">
        <f t="shared" si="282"/>
        <v>theater</v>
      </c>
      <c r="R3591" s="6" t="str">
        <f t="shared" si="283"/>
        <v>plays</v>
      </c>
      <c r="S3591" s="14">
        <f t="shared" si="280"/>
        <v>42150.647534722222</v>
      </c>
      <c r="T3591" s="14">
        <f t="shared" si="284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Q3592" s="6" t="str">
        <f t="shared" si="282"/>
        <v>theater</v>
      </c>
      <c r="R3592" s="6" t="str">
        <f t="shared" si="283"/>
        <v>plays</v>
      </c>
      <c r="S3592" s="14">
        <f t="shared" si="280"/>
        <v>41932.333726851852</v>
      </c>
      <c r="T3592" s="14">
        <f t="shared" si="284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Q3593" s="6" t="str">
        <f t="shared" si="282"/>
        <v>theater</v>
      </c>
      <c r="R3593" s="6" t="str">
        <f t="shared" si="283"/>
        <v>plays</v>
      </c>
      <c r="S3593" s="14">
        <f t="shared" si="280"/>
        <v>42028.207638888889</v>
      </c>
      <c r="T3593" s="14">
        <f t="shared" si="284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Q3594" s="6" t="str">
        <f t="shared" si="282"/>
        <v>theater</v>
      </c>
      <c r="R3594" s="6" t="str">
        <f t="shared" si="283"/>
        <v>plays</v>
      </c>
      <c r="S3594" s="14">
        <f t="shared" si="280"/>
        <v>42046.207638888889</v>
      </c>
      <c r="T3594" s="14">
        <f t="shared" si="284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Q3595" s="6" t="str">
        <f t="shared" si="282"/>
        <v>theater</v>
      </c>
      <c r="R3595" s="6" t="str">
        <f t="shared" si="283"/>
        <v>plays</v>
      </c>
      <c r="S3595" s="14">
        <f t="shared" si="280"/>
        <v>42009.851388888885</v>
      </c>
      <c r="T3595" s="14">
        <f t="shared" si="284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Q3596" s="6" t="str">
        <f t="shared" si="282"/>
        <v>theater</v>
      </c>
      <c r="R3596" s="6" t="str">
        <f t="shared" si="283"/>
        <v>plays</v>
      </c>
      <c r="S3596" s="14">
        <f t="shared" si="280"/>
        <v>42617.066921296297</v>
      </c>
      <c r="T3596" s="14">
        <f t="shared" si="284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Q3597" s="6" t="str">
        <f t="shared" si="282"/>
        <v>theater</v>
      </c>
      <c r="R3597" s="6" t="str">
        <f t="shared" si="283"/>
        <v>plays</v>
      </c>
      <c r="S3597" s="14">
        <f t="shared" si="280"/>
        <v>42076.290972222225</v>
      </c>
      <c r="T3597" s="14">
        <f t="shared" si="284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Q3598" s="6" t="str">
        <f t="shared" si="282"/>
        <v>theater</v>
      </c>
      <c r="R3598" s="6" t="str">
        <f t="shared" si="283"/>
        <v>plays</v>
      </c>
      <c r="S3598" s="14">
        <f t="shared" si="280"/>
        <v>41877.715069444443</v>
      </c>
      <c r="T3598" s="14">
        <f t="shared" si="284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Q3599" s="6" t="str">
        <f t="shared" si="282"/>
        <v>theater</v>
      </c>
      <c r="R3599" s="6" t="str">
        <f t="shared" si="283"/>
        <v>plays</v>
      </c>
      <c r="S3599" s="14">
        <f t="shared" si="280"/>
        <v>42432.249305555553</v>
      </c>
      <c r="T3599" s="14">
        <f t="shared" si="284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Q3600" s="6" t="str">
        <f t="shared" si="282"/>
        <v>theater</v>
      </c>
      <c r="R3600" s="6" t="str">
        <f t="shared" si="283"/>
        <v>plays</v>
      </c>
      <c r="S3600" s="14">
        <f t="shared" si="280"/>
        <v>41885.207638888889</v>
      </c>
      <c r="T3600" s="14">
        <f t="shared" si="284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Q3601" s="6" t="str">
        <f t="shared" si="282"/>
        <v>theater</v>
      </c>
      <c r="R3601" s="6" t="str">
        <f t="shared" si="283"/>
        <v>plays</v>
      </c>
      <c r="S3601" s="14">
        <f t="shared" si="280"/>
        <v>42246</v>
      </c>
      <c r="T3601" s="14">
        <f t="shared" si="284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Q3602" s="6" t="str">
        <f t="shared" si="282"/>
        <v>theater</v>
      </c>
      <c r="R3602" s="6" t="str">
        <f t="shared" si="283"/>
        <v>plays</v>
      </c>
      <c r="S3602" s="14">
        <f t="shared" si="280"/>
        <v>42656.849120370374</v>
      </c>
      <c r="T3602" s="14">
        <f t="shared" si="284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Q3603" s="6" t="str">
        <f t="shared" si="282"/>
        <v>theater</v>
      </c>
      <c r="R3603" s="6" t="str">
        <f t="shared" si="283"/>
        <v>plays</v>
      </c>
      <c r="S3603" s="14">
        <f t="shared" si="280"/>
        <v>42020.99863425926</v>
      </c>
      <c r="T3603" s="14">
        <f t="shared" si="284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Q3604" s="6" t="str">
        <f t="shared" si="282"/>
        <v>theater</v>
      </c>
      <c r="R3604" s="6" t="str">
        <f t="shared" si="283"/>
        <v>plays</v>
      </c>
      <c r="S3604" s="14">
        <f t="shared" si="280"/>
        <v>42507.894432870366</v>
      </c>
      <c r="T3604" s="14">
        <f t="shared" si="284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Q3605" s="6" t="str">
        <f t="shared" si="282"/>
        <v>theater</v>
      </c>
      <c r="R3605" s="6" t="str">
        <f t="shared" si="283"/>
        <v>plays</v>
      </c>
      <c r="S3605" s="14">
        <f t="shared" si="280"/>
        <v>42313.906018518523</v>
      </c>
      <c r="T3605" s="14">
        <f t="shared" si="284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Q3606" s="6" t="str">
        <f t="shared" si="282"/>
        <v>theater</v>
      </c>
      <c r="R3606" s="6" t="str">
        <f t="shared" si="283"/>
        <v>plays</v>
      </c>
      <c r="S3606" s="14">
        <f t="shared" si="280"/>
        <v>42489.290972222225</v>
      </c>
      <c r="T3606" s="14">
        <f t="shared" si="284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Q3607" s="6" t="str">
        <f t="shared" si="282"/>
        <v>theater</v>
      </c>
      <c r="R3607" s="6" t="str">
        <f t="shared" si="283"/>
        <v>plays</v>
      </c>
      <c r="S3607" s="14">
        <f t="shared" si="280"/>
        <v>42413.793124999997</v>
      </c>
      <c r="T3607" s="14">
        <f t="shared" si="284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Q3608" s="6" t="str">
        <f t="shared" si="282"/>
        <v>theater</v>
      </c>
      <c r="R3608" s="6" t="str">
        <f t="shared" si="283"/>
        <v>plays</v>
      </c>
      <c r="S3608" s="14">
        <f t="shared" si="280"/>
        <v>42596.604826388888</v>
      </c>
      <c r="T3608" s="14">
        <f t="shared" si="284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Q3609" s="6" t="str">
        <f t="shared" si="282"/>
        <v>theater</v>
      </c>
      <c r="R3609" s="6" t="str">
        <f t="shared" si="283"/>
        <v>plays</v>
      </c>
      <c r="S3609" s="14">
        <f t="shared" si="280"/>
        <v>42353</v>
      </c>
      <c r="T3609" s="14">
        <f t="shared" si="284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Q3610" s="6" t="str">
        <f t="shared" si="282"/>
        <v>theater</v>
      </c>
      <c r="R3610" s="6" t="str">
        <f t="shared" si="283"/>
        <v>plays</v>
      </c>
      <c r="S3610" s="14">
        <f t="shared" si="280"/>
        <v>42538.583333333328</v>
      </c>
      <c r="T3610" s="14">
        <f t="shared" si="284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Q3611" s="6" t="str">
        <f t="shared" si="282"/>
        <v>theater</v>
      </c>
      <c r="R3611" s="6" t="str">
        <f t="shared" si="283"/>
        <v>plays</v>
      </c>
      <c r="S3611" s="14">
        <f t="shared" si="280"/>
        <v>42459.950057870374</v>
      </c>
      <c r="T3611" s="14">
        <f t="shared" si="284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Q3612" s="6" t="str">
        <f t="shared" si="282"/>
        <v>theater</v>
      </c>
      <c r="R3612" s="6" t="str">
        <f t="shared" si="283"/>
        <v>plays</v>
      </c>
      <c r="S3612" s="14">
        <f t="shared" si="280"/>
        <v>42233.432129629626</v>
      </c>
      <c r="T3612" s="14">
        <f t="shared" si="284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Q3613" s="6" t="str">
        <f t="shared" si="282"/>
        <v>theater</v>
      </c>
      <c r="R3613" s="6" t="str">
        <f t="shared" si="283"/>
        <v>plays</v>
      </c>
      <c r="S3613" s="14">
        <f t="shared" si="280"/>
        <v>42102.370381944449</v>
      </c>
      <c r="T3613" s="14">
        <f t="shared" si="284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Q3614" s="6" t="str">
        <f t="shared" si="282"/>
        <v>theater</v>
      </c>
      <c r="R3614" s="6" t="str">
        <f t="shared" si="283"/>
        <v>plays</v>
      </c>
      <c r="S3614" s="14">
        <f t="shared" si="280"/>
        <v>41799.726979166669</v>
      </c>
      <c r="T3614" s="14">
        <f t="shared" si="284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Q3615" s="6" t="str">
        <f t="shared" si="282"/>
        <v>theater</v>
      </c>
      <c r="R3615" s="6" t="str">
        <f t="shared" si="283"/>
        <v>plays</v>
      </c>
      <c r="S3615" s="14">
        <f t="shared" si="280"/>
        <v>41818.58997685185</v>
      </c>
      <c r="T3615" s="14">
        <f t="shared" si="284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Q3616" s="6" t="str">
        <f t="shared" si="282"/>
        <v>theater</v>
      </c>
      <c r="R3616" s="6" t="str">
        <f t="shared" si="283"/>
        <v>plays</v>
      </c>
      <c r="S3616" s="14">
        <f t="shared" si="280"/>
        <v>42174.041851851856</v>
      </c>
      <c r="T3616" s="14">
        <f t="shared" si="284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Q3617" s="6" t="str">
        <f t="shared" si="282"/>
        <v>theater</v>
      </c>
      <c r="R3617" s="6" t="str">
        <f t="shared" si="283"/>
        <v>plays</v>
      </c>
      <c r="S3617" s="14">
        <f t="shared" si="280"/>
        <v>42348.593703703707</v>
      </c>
      <c r="T3617" s="14">
        <f t="shared" si="284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Q3618" s="6" t="str">
        <f t="shared" si="282"/>
        <v>theater</v>
      </c>
      <c r="R3618" s="6" t="str">
        <f t="shared" si="283"/>
        <v>plays</v>
      </c>
      <c r="S3618" s="14">
        <f t="shared" si="280"/>
        <v>42082.908148148148</v>
      </c>
      <c r="T3618" s="14">
        <f t="shared" si="284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Q3619" s="6" t="str">
        <f t="shared" si="282"/>
        <v>theater</v>
      </c>
      <c r="R3619" s="6" t="str">
        <f t="shared" si="283"/>
        <v>plays</v>
      </c>
      <c r="S3619" s="14">
        <f t="shared" ref="S3619:S3682" si="285">(((I3619/60)/60)/24)+DATE(1970,1,1)</f>
        <v>42794</v>
      </c>
      <c r="T3619" s="14">
        <f t="shared" si="284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Q3620" s="6" t="str">
        <f t="shared" si="282"/>
        <v>theater</v>
      </c>
      <c r="R3620" s="6" t="str">
        <f t="shared" si="283"/>
        <v>plays</v>
      </c>
      <c r="S3620" s="14">
        <f t="shared" si="285"/>
        <v>42158.627893518518</v>
      </c>
      <c r="T3620" s="14">
        <f t="shared" si="284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Q3621" s="6" t="str">
        <f t="shared" si="282"/>
        <v>theater</v>
      </c>
      <c r="R3621" s="6" t="str">
        <f t="shared" si="283"/>
        <v>plays</v>
      </c>
      <c r="S3621" s="14">
        <f t="shared" si="285"/>
        <v>42693.916666666672</v>
      </c>
      <c r="T3621" s="14">
        <f t="shared" si="284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Q3622" s="6" t="str">
        <f t="shared" si="282"/>
        <v>theater</v>
      </c>
      <c r="R3622" s="6" t="str">
        <f t="shared" si="283"/>
        <v>plays</v>
      </c>
      <c r="S3622" s="14">
        <f t="shared" si="285"/>
        <v>42068.166666666672</v>
      </c>
      <c r="T3622" s="14">
        <f t="shared" si="284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Q3623" s="6" t="str">
        <f t="shared" si="282"/>
        <v>theater</v>
      </c>
      <c r="R3623" s="6" t="str">
        <f t="shared" si="283"/>
        <v>plays</v>
      </c>
      <c r="S3623" s="14">
        <f t="shared" si="285"/>
        <v>42643.875</v>
      </c>
      <c r="T3623" s="14">
        <f t="shared" si="284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Q3624" s="6" t="str">
        <f t="shared" si="282"/>
        <v>theater</v>
      </c>
      <c r="R3624" s="6" t="str">
        <f t="shared" si="283"/>
        <v>plays</v>
      </c>
      <c r="S3624" s="14">
        <f t="shared" si="285"/>
        <v>41910.140972222223</v>
      </c>
      <c r="T3624" s="14">
        <f t="shared" si="284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Q3625" s="6" t="str">
        <f t="shared" si="282"/>
        <v>theater</v>
      </c>
      <c r="R3625" s="6" t="str">
        <f t="shared" si="283"/>
        <v>plays</v>
      </c>
      <c r="S3625" s="14">
        <f t="shared" si="285"/>
        <v>41846.291666666664</v>
      </c>
      <c r="T3625" s="14">
        <f t="shared" si="284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Q3626" s="6" t="str">
        <f t="shared" si="282"/>
        <v>theater</v>
      </c>
      <c r="R3626" s="6" t="str">
        <f t="shared" si="283"/>
        <v>plays</v>
      </c>
      <c r="S3626" s="14">
        <f t="shared" si="285"/>
        <v>42605.774189814809</v>
      </c>
      <c r="T3626" s="14">
        <f t="shared" si="284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Q3627" s="6" t="str">
        <f t="shared" si="282"/>
        <v>theater</v>
      </c>
      <c r="R3627" s="6" t="str">
        <f t="shared" si="283"/>
        <v>plays</v>
      </c>
      <c r="S3627" s="14">
        <f t="shared" si="285"/>
        <v>42187.652511574073</v>
      </c>
      <c r="T3627" s="14">
        <f t="shared" si="284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Q3628" s="6" t="str">
        <f t="shared" si="282"/>
        <v>theater</v>
      </c>
      <c r="R3628" s="6" t="str">
        <f t="shared" si="283"/>
        <v>plays</v>
      </c>
      <c r="S3628" s="14">
        <f t="shared" si="285"/>
        <v>41867.667326388888</v>
      </c>
      <c r="T3628" s="14">
        <f t="shared" si="284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Q3629" s="6" t="str">
        <f t="shared" si="282"/>
        <v>theater</v>
      </c>
      <c r="R3629" s="6" t="str">
        <f t="shared" si="283"/>
        <v>plays</v>
      </c>
      <c r="S3629" s="14">
        <f t="shared" si="285"/>
        <v>42511.165972222225</v>
      </c>
      <c r="T3629" s="14">
        <f t="shared" si="284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Q3630" s="6" t="str">
        <f t="shared" si="282"/>
        <v>theater</v>
      </c>
      <c r="R3630" s="6" t="str">
        <f t="shared" si="283"/>
        <v>musical</v>
      </c>
      <c r="S3630" s="14">
        <f t="shared" si="285"/>
        <v>42351.874953703707</v>
      </c>
      <c r="T3630" s="14">
        <f t="shared" si="284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Q3631" s="6" t="str">
        <f t="shared" si="282"/>
        <v>theater</v>
      </c>
      <c r="R3631" s="6" t="str">
        <f t="shared" si="283"/>
        <v>musical</v>
      </c>
      <c r="S3631" s="14">
        <f t="shared" si="285"/>
        <v>42495.708333333328</v>
      </c>
      <c r="T3631" s="14">
        <f t="shared" si="284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Q3632" s="6" t="str">
        <f t="shared" si="282"/>
        <v>theater</v>
      </c>
      <c r="R3632" s="6" t="str">
        <f t="shared" si="283"/>
        <v>musical</v>
      </c>
      <c r="S3632" s="14">
        <f t="shared" si="285"/>
        <v>41972.888773148152</v>
      </c>
      <c r="T3632" s="14">
        <f t="shared" si="284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Q3633" s="6" t="str">
        <f t="shared" si="282"/>
        <v>theater</v>
      </c>
      <c r="R3633" s="6" t="str">
        <f t="shared" si="283"/>
        <v>musical</v>
      </c>
      <c r="S3633" s="14">
        <f t="shared" si="285"/>
        <v>41905.165972222225</v>
      </c>
      <c r="T3633" s="14">
        <f t="shared" si="284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Q3634" s="6" t="str">
        <f t="shared" si="282"/>
        <v>theater</v>
      </c>
      <c r="R3634" s="6" t="str">
        <f t="shared" si="283"/>
        <v>musical</v>
      </c>
      <c r="S3634" s="14">
        <f t="shared" si="285"/>
        <v>41966.936909722222</v>
      </c>
      <c r="T3634" s="14">
        <f t="shared" si="284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Q3635" s="6" t="str">
        <f t="shared" si="282"/>
        <v>theater</v>
      </c>
      <c r="R3635" s="6" t="str">
        <f t="shared" si="283"/>
        <v>musical</v>
      </c>
      <c r="S3635" s="14">
        <f t="shared" si="285"/>
        <v>42693.041666666672</v>
      </c>
      <c r="T3635" s="14">
        <f t="shared" si="284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Q3636" s="6" t="str">
        <f t="shared" si="282"/>
        <v>theater</v>
      </c>
      <c r="R3636" s="6" t="str">
        <f t="shared" si="283"/>
        <v>musical</v>
      </c>
      <c r="S3636" s="14">
        <f t="shared" si="285"/>
        <v>42749.165972222225</v>
      </c>
      <c r="T3636" s="14">
        <f t="shared" si="284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Q3637" s="6" t="str">
        <f t="shared" si="282"/>
        <v>theater</v>
      </c>
      <c r="R3637" s="6" t="str">
        <f t="shared" si="283"/>
        <v>musical</v>
      </c>
      <c r="S3637" s="14">
        <f t="shared" si="285"/>
        <v>42480.88282407407</v>
      </c>
      <c r="T3637" s="14">
        <f t="shared" si="284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Q3638" s="6" t="str">
        <f t="shared" si="282"/>
        <v>theater</v>
      </c>
      <c r="R3638" s="6" t="str">
        <f t="shared" si="283"/>
        <v>musical</v>
      </c>
      <c r="S3638" s="14">
        <f t="shared" si="285"/>
        <v>42261.694780092599</v>
      </c>
      <c r="T3638" s="14">
        <f t="shared" si="284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Q3639" s="6" t="str">
        <f t="shared" si="282"/>
        <v>theater</v>
      </c>
      <c r="R3639" s="6" t="str">
        <f t="shared" si="283"/>
        <v>musical</v>
      </c>
      <c r="S3639" s="14">
        <f t="shared" si="285"/>
        <v>42005.700636574074</v>
      </c>
      <c r="T3639" s="14">
        <f t="shared" si="284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Q3640" s="6" t="str">
        <f t="shared" si="282"/>
        <v>theater</v>
      </c>
      <c r="R3640" s="6" t="str">
        <f t="shared" si="283"/>
        <v>musical</v>
      </c>
      <c r="S3640" s="14">
        <f t="shared" si="285"/>
        <v>42113.631157407406</v>
      </c>
      <c r="T3640" s="14">
        <f t="shared" si="284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Q3641" s="6" t="str">
        <f t="shared" si="282"/>
        <v>theater</v>
      </c>
      <c r="R3641" s="6" t="str">
        <f t="shared" si="283"/>
        <v>musical</v>
      </c>
      <c r="S3641" s="14">
        <f t="shared" si="285"/>
        <v>42650.632638888885</v>
      </c>
      <c r="T3641" s="14">
        <f t="shared" si="284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Q3642" s="6" t="str">
        <f t="shared" si="282"/>
        <v>theater</v>
      </c>
      <c r="R3642" s="6" t="str">
        <f t="shared" si="283"/>
        <v>musical</v>
      </c>
      <c r="S3642" s="14">
        <f t="shared" si="285"/>
        <v>42134.781597222223</v>
      </c>
      <c r="T3642" s="14">
        <f t="shared" si="284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Q3643" s="6" t="str">
        <f t="shared" si="282"/>
        <v>theater</v>
      </c>
      <c r="R3643" s="6" t="str">
        <f t="shared" si="283"/>
        <v>musical</v>
      </c>
      <c r="S3643" s="14">
        <f t="shared" si="285"/>
        <v>41917.208333333336</v>
      </c>
      <c r="T3643" s="14">
        <f t="shared" si="284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Q3644" s="6" t="str">
        <f t="shared" si="282"/>
        <v>theater</v>
      </c>
      <c r="R3644" s="6" t="str">
        <f t="shared" si="283"/>
        <v>musical</v>
      </c>
      <c r="S3644" s="14">
        <f t="shared" si="285"/>
        <v>42338.708333333328</v>
      </c>
      <c r="T3644" s="14">
        <f t="shared" si="284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Q3645" s="6" t="str">
        <f t="shared" si="282"/>
        <v>theater</v>
      </c>
      <c r="R3645" s="6" t="str">
        <f t="shared" si="283"/>
        <v>musical</v>
      </c>
      <c r="S3645" s="14">
        <f t="shared" si="285"/>
        <v>42325.185636574075</v>
      </c>
      <c r="T3645" s="14">
        <f t="shared" si="284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Q3646" s="6" t="str">
        <f t="shared" si="282"/>
        <v>theater</v>
      </c>
      <c r="R3646" s="6" t="str">
        <f t="shared" si="283"/>
        <v>musical</v>
      </c>
      <c r="S3646" s="14">
        <f t="shared" si="285"/>
        <v>42437.207638888889</v>
      </c>
      <c r="T3646" s="14">
        <f t="shared" si="284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Q3647" s="6" t="str">
        <f t="shared" si="282"/>
        <v>theater</v>
      </c>
      <c r="R3647" s="6" t="str">
        <f t="shared" si="283"/>
        <v>musical</v>
      </c>
      <c r="S3647" s="14">
        <f t="shared" si="285"/>
        <v>42696.012013888889</v>
      </c>
      <c r="T3647" s="14">
        <f t="shared" si="284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Q3648" s="6" t="str">
        <f t="shared" si="282"/>
        <v>theater</v>
      </c>
      <c r="R3648" s="6" t="str">
        <f t="shared" si="283"/>
        <v>musical</v>
      </c>
      <c r="S3648" s="14">
        <f t="shared" si="285"/>
        <v>42171.979166666672</v>
      </c>
      <c r="T3648" s="14">
        <f t="shared" si="284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Q3649" s="6" t="str">
        <f t="shared" si="282"/>
        <v>theater</v>
      </c>
      <c r="R3649" s="6" t="str">
        <f t="shared" si="283"/>
        <v>musical</v>
      </c>
      <c r="S3649" s="14">
        <f t="shared" si="285"/>
        <v>42643.749155092592</v>
      </c>
      <c r="T3649" s="14">
        <f t="shared" si="284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Q3650" s="6" t="str">
        <f t="shared" si="282"/>
        <v>theater</v>
      </c>
      <c r="R3650" s="6" t="str">
        <f t="shared" si="283"/>
        <v>plays</v>
      </c>
      <c r="S3650" s="14">
        <f t="shared" si="285"/>
        <v>41917.292187500003</v>
      </c>
      <c r="T3650" s="14">
        <f t="shared" si="284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(E3651/D3651)*100</f>
        <v>104</v>
      </c>
      <c r="Q3651" s="6" t="str">
        <f t="shared" ref="Q3651:Q3714" si="287">LEFT(N3651,FIND("/",N3651)-1)</f>
        <v>theater</v>
      </c>
      <c r="R3651" s="6" t="str">
        <f t="shared" ref="R3651:R3714" si="288">RIGHT(N3651,LEN(N3651)-FIND("/",N3651))</f>
        <v>plays</v>
      </c>
      <c r="S3651" s="14">
        <f t="shared" si="285"/>
        <v>41806.712893518517</v>
      </c>
      <c r="T3651" s="14">
        <f t="shared" ref="T3651:T3714" si="289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Q3652" s="6" t="str">
        <f t="shared" si="287"/>
        <v>theater</v>
      </c>
      <c r="R3652" s="6" t="str">
        <f t="shared" si="288"/>
        <v>plays</v>
      </c>
      <c r="S3652" s="14">
        <f t="shared" si="285"/>
        <v>42402.478981481487</v>
      </c>
      <c r="T3652" s="14">
        <f t="shared" si="289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Q3653" s="6" t="str">
        <f t="shared" si="287"/>
        <v>theater</v>
      </c>
      <c r="R3653" s="6" t="str">
        <f t="shared" si="288"/>
        <v>plays</v>
      </c>
      <c r="S3653" s="14">
        <f t="shared" si="285"/>
        <v>41861.665972222225</v>
      </c>
      <c r="T3653" s="14">
        <f t="shared" si="289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Q3654" s="6" t="str">
        <f t="shared" si="287"/>
        <v>theater</v>
      </c>
      <c r="R3654" s="6" t="str">
        <f t="shared" si="288"/>
        <v>plays</v>
      </c>
      <c r="S3654" s="14">
        <f t="shared" si="285"/>
        <v>42607.165972222225</v>
      </c>
      <c r="T3654" s="14">
        <f t="shared" si="289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Q3655" s="6" t="str">
        <f t="shared" si="287"/>
        <v>theater</v>
      </c>
      <c r="R3655" s="6" t="str">
        <f t="shared" si="288"/>
        <v>plays</v>
      </c>
      <c r="S3655" s="14">
        <f t="shared" si="285"/>
        <v>42221.363506944443</v>
      </c>
      <c r="T3655" s="14">
        <f t="shared" si="289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Q3656" s="6" t="str">
        <f t="shared" si="287"/>
        <v>theater</v>
      </c>
      <c r="R3656" s="6" t="str">
        <f t="shared" si="288"/>
        <v>plays</v>
      </c>
      <c r="S3656" s="14">
        <f t="shared" si="285"/>
        <v>42463.708333333328</v>
      </c>
      <c r="T3656" s="14">
        <f t="shared" si="289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Q3657" s="6" t="str">
        <f t="shared" si="287"/>
        <v>theater</v>
      </c>
      <c r="R3657" s="6" t="str">
        <f t="shared" si="288"/>
        <v>plays</v>
      </c>
      <c r="S3657" s="14">
        <f t="shared" si="285"/>
        <v>42203.290972222225</v>
      </c>
      <c r="T3657" s="14">
        <f t="shared" si="289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Q3658" s="6" t="str">
        <f t="shared" si="287"/>
        <v>theater</v>
      </c>
      <c r="R3658" s="6" t="str">
        <f t="shared" si="288"/>
        <v>plays</v>
      </c>
      <c r="S3658" s="14">
        <f t="shared" si="285"/>
        <v>42767.957638888889</v>
      </c>
      <c r="T3658" s="14">
        <f t="shared" si="289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Q3659" s="6" t="str">
        <f t="shared" si="287"/>
        <v>theater</v>
      </c>
      <c r="R3659" s="6" t="str">
        <f t="shared" si="288"/>
        <v>plays</v>
      </c>
      <c r="S3659" s="14">
        <f t="shared" si="285"/>
        <v>42522.904166666667</v>
      </c>
      <c r="T3659" s="14">
        <f t="shared" si="289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Q3660" s="6" t="str">
        <f t="shared" si="287"/>
        <v>theater</v>
      </c>
      <c r="R3660" s="6" t="str">
        <f t="shared" si="288"/>
        <v>plays</v>
      </c>
      <c r="S3660" s="14">
        <f t="shared" si="285"/>
        <v>41822.165972222225</v>
      </c>
      <c r="T3660" s="14">
        <f t="shared" si="289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Q3661" s="6" t="str">
        <f t="shared" si="287"/>
        <v>theater</v>
      </c>
      <c r="R3661" s="6" t="str">
        <f t="shared" si="288"/>
        <v>plays</v>
      </c>
      <c r="S3661" s="14">
        <f t="shared" si="285"/>
        <v>42082.610416666663</v>
      </c>
      <c r="T3661" s="14">
        <f t="shared" si="289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Q3662" s="6" t="str">
        <f t="shared" si="287"/>
        <v>theater</v>
      </c>
      <c r="R3662" s="6" t="str">
        <f t="shared" si="288"/>
        <v>plays</v>
      </c>
      <c r="S3662" s="14">
        <f t="shared" si="285"/>
        <v>41996.881076388891</v>
      </c>
      <c r="T3662" s="14">
        <f t="shared" si="289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Q3663" s="6" t="str">
        <f t="shared" si="287"/>
        <v>theater</v>
      </c>
      <c r="R3663" s="6" t="str">
        <f t="shared" si="288"/>
        <v>plays</v>
      </c>
      <c r="S3663" s="14">
        <f t="shared" si="285"/>
        <v>42470.166666666672</v>
      </c>
      <c r="T3663" s="14">
        <f t="shared" si="289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Q3664" s="6" t="str">
        <f t="shared" si="287"/>
        <v>theater</v>
      </c>
      <c r="R3664" s="6" t="str">
        <f t="shared" si="288"/>
        <v>plays</v>
      </c>
      <c r="S3664" s="14">
        <f t="shared" si="285"/>
        <v>42094.178402777776</v>
      </c>
      <c r="T3664" s="14">
        <f t="shared" si="289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Q3665" s="6" t="str">
        <f t="shared" si="287"/>
        <v>theater</v>
      </c>
      <c r="R3665" s="6" t="str">
        <f t="shared" si="288"/>
        <v>plays</v>
      </c>
      <c r="S3665" s="14">
        <f t="shared" si="285"/>
        <v>42725.493402777778</v>
      </c>
      <c r="T3665" s="14">
        <f t="shared" si="289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Q3666" s="6" t="str">
        <f t="shared" si="287"/>
        <v>theater</v>
      </c>
      <c r="R3666" s="6" t="str">
        <f t="shared" si="288"/>
        <v>plays</v>
      </c>
      <c r="S3666" s="14">
        <f t="shared" si="285"/>
        <v>42537.248715277776</v>
      </c>
      <c r="T3666" s="14">
        <f t="shared" si="289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Q3667" s="6" t="str">
        <f t="shared" si="287"/>
        <v>theater</v>
      </c>
      <c r="R3667" s="6" t="str">
        <f t="shared" si="288"/>
        <v>plays</v>
      </c>
      <c r="S3667" s="14">
        <f t="shared" si="285"/>
        <v>42305.829166666663</v>
      </c>
      <c r="T3667" s="14">
        <f t="shared" si="289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Q3668" s="6" t="str">
        <f t="shared" si="287"/>
        <v>theater</v>
      </c>
      <c r="R3668" s="6" t="str">
        <f t="shared" si="288"/>
        <v>plays</v>
      </c>
      <c r="S3668" s="14">
        <f t="shared" si="285"/>
        <v>41844.291666666664</v>
      </c>
      <c r="T3668" s="14">
        <f t="shared" si="289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Q3669" s="6" t="str">
        <f t="shared" si="287"/>
        <v>theater</v>
      </c>
      <c r="R3669" s="6" t="str">
        <f t="shared" si="288"/>
        <v>plays</v>
      </c>
      <c r="S3669" s="14">
        <f t="shared" si="285"/>
        <v>42203.970127314817</v>
      </c>
      <c r="T3669" s="14">
        <f t="shared" si="289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Q3670" s="6" t="str">
        <f t="shared" si="287"/>
        <v>theater</v>
      </c>
      <c r="R3670" s="6" t="str">
        <f t="shared" si="288"/>
        <v>plays</v>
      </c>
      <c r="S3670" s="14">
        <f t="shared" si="285"/>
        <v>42208.772916666669</v>
      </c>
      <c r="T3670" s="14">
        <f t="shared" si="289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Q3671" s="6" t="str">
        <f t="shared" si="287"/>
        <v>theater</v>
      </c>
      <c r="R3671" s="6" t="str">
        <f t="shared" si="288"/>
        <v>plays</v>
      </c>
      <c r="S3671" s="14">
        <f t="shared" si="285"/>
        <v>42166.675196759257</v>
      </c>
      <c r="T3671" s="14">
        <f t="shared" si="289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Q3672" s="6" t="str">
        <f t="shared" si="287"/>
        <v>theater</v>
      </c>
      <c r="R3672" s="6" t="str">
        <f t="shared" si="288"/>
        <v>plays</v>
      </c>
      <c r="S3672" s="14">
        <f t="shared" si="285"/>
        <v>42155.958333333328</v>
      </c>
      <c r="T3672" s="14">
        <f t="shared" si="289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Q3673" s="6" t="str">
        <f t="shared" si="287"/>
        <v>theater</v>
      </c>
      <c r="R3673" s="6" t="str">
        <f t="shared" si="288"/>
        <v>plays</v>
      </c>
      <c r="S3673" s="14">
        <f t="shared" si="285"/>
        <v>41841.165972222225</v>
      </c>
      <c r="T3673" s="14">
        <f t="shared" si="289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Q3674" s="6" t="str">
        <f t="shared" si="287"/>
        <v>theater</v>
      </c>
      <c r="R3674" s="6" t="str">
        <f t="shared" si="288"/>
        <v>plays</v>
      </c>
      <c r="S3674" s="14">
        <f t="shared" si="285"/>
        <v>41908.946574074071</v>
      </c>
      <c r="T3674" s="14">
        <f t="shared" si="289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Q3675" s="6" t="str">
        <f t="shared" si="287"/>
        <v>theater</v>
      </c>
      <c r="R3675" s="6" t="str">
        <f t="shared" si="288"/>
        <v>plays</v>
      </c>
      <c r="S3675" s="14">
        <f t="shared" si="285"/>
        <v>41948.536111111112</v>
      </c>
      <c r="T3675" s="14">
        <f t="shared" si="289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Q3676" s="6" t="str">
        <f t="shared" si="287"/>
        <v>theater</v>
      </c>
      <c r="R3676" s="6" t="str">
        <f t="shared" si="288"/>
        <v>plays</v>
      </c>
      <c r="S3676" s="14">
        <f t="shared" si="285"/>
        <v>42616.873020833329</v>
      </c>
      <c r="T3676" s="14">
        <f t="shared" si="289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Q3677" s="6" t="str">
        <f t="shared" si="287"/>
        <v>theater</v>
      </c>
      <c r="R3677" s="6" t="str">
        <f t="shared" si="288"/>
        <v>plays</v>
      </c>
      <c r="S3677" s="14">
        <f t="shared" si="285"/>
        <v>42505.958333333328</v>
      </c>
      <c r="T3677" s="14">
        <f t="shared" si="289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Q3678" s="6" t="str">
        <f t="shared" si="287"/>
        <v>theater</v>
      </c>
      <c r="R3678" s="6" t="str">
        <f t="shared" si="288"/>
        <v>plays</v>
      </c>
      <c r="S3678" s="14">
        <f t="shared" si="285"/>
        <v>41894.815787037034</v>
      </c>
      <c r="T3678" s="14">
        <f t="shared" si="289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Q3679" s="6" t="str">
        <f t="shared" si="287"/>
        <v>theater</v>
      </c>
      <c r="R3679" s="6" t="str">
        <f t="shared" si="288"/>
        <v>plays</v>
      </c>
      <c r="S3679" s="14">
        <f t="shared" si="285"/>
        <v>41823.165972222225</v>
      </c>
      <c r="T3679" s="14">
        <f t="shared" si="289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Q3680" s="6" t="str">
        <f t="shared" si="287"/>
        <v>theater</v>
      </c>
      <c r="R3680" s="6" t="str">
        <f t="shared" si="288"/>
        <v>plays</v>
      </c>
      <c r="S3680" s="14">
        <f t="shared" si="285"/>
        <v>42155.531226851846</v>
      </c>
      <c r="T3680" s="14">
        <f t="shared" si="289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Q3681" s="6" t="str">
        <f t="shared" si="287"/>
        <v>theater</v>
      </c>
      <c r="R3681" s="6" t="str">
        <f t="shared" si="288"/>
        <v>plays</v>
      </c>
      <c r="S3681" s="14">
        <f t="shared" si="285"/>
        <v>41821.207638888889</v>
      </c>
      <c r="T3681" s="14">
        <f t="shared" si="289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Q3682" s="6" t="str">
        <f t="shared" si="287"/>
        <v>theater</v>
      </c>
      <c r="R3682" s="6" t="str">
        <f t="shared" si="288"/>
        <v>plays</v>
      </c>
      <c r="S3682" s="14">
        <f t="shared" si="285"/>
        <v>42648.454097222217</v>
      </c>
      <c r="T3682" s="14">
        <f t="shared" si="289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Q3683" s="6" t="str">
        <f t="shared" si="287"/>
        <v>theater</v>
      </c>
      <c r="R3683" s="6" t="str">
        <f t="shared" si="288"/>
        <v>plays</v>
      </c>
      <c r="S3683" s="14">
        <f t="shared" ref="S3683:S3746" si="290">(((I3683/60)/60)/24)+DATE(1970,1,1)</f>
        <v>42384.651504629626</v>
      </c>
      <c r="T3683" s="14">
        <f t="shared" si="289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Q3684" s="6" t="str">
        <f t="shared" si="287"/>
        <v>theater</v>
      </c>
      <c r="R3684" s="6" t="str">
        <f t="shared" si="288"/>
        <v>plays</v>
      </c>
      <c r="S3684" s="14">
        <f t="shared" si="290"/>
        <v>41806.290972222225</v>
      </c>
      <c r="T3684" s="14">
        <f t="shared" si="289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Q3685" s="6" t="str">
        <f t="shared" si="287"/>
        <v>theater</v>
      </c>
      <c r="R3685" s="6" t="str">
        <f t="shared" si="288"/>
        <v>plays</v>
      </c>
      <c r="S3685" s="14">
        <f t="shared" si="290"/>
        <v>42663.116851851853</v>
      </c>
      <c r="T3685" s="14">
        <f t="shared" si="289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Q3686" s="6" t="str">
        <f t="shared" si="287"/>
        <v>theater</v>
      </c>
      <c r="R3686" s="6" t="str">
        <f t="shared" si="288"/>
        <v>plays</v>
      </c>
      <c r="S3686" s="14">
        <f t="shared" si="290"/>
        <v>42249.180393518516</v>
      </c>
      <c r="T3686" s="14">
        <f t="shared" si="289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Q3687" s="6" t="str">
        <f t="shared" si="287"/>
        <v>theater</v>
      </c>
      <c r="R3687" s="6" t="str">
        <f t="shared" si="288"/>
        <v>plays</v>
      </c>
      <c r="S3687" s="14">
        <f t="shared" si="290"/>
        <v>41778.875</v>
      </c>
      <c r="T3687" s="14">
        <f t="shared" si="289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Q3688" s="6" t="str">
        <f t="shared" si="287"/>
        <v>theater</v>
      </c>
      <c r="R3688" s="6" t="str">
        <f t="shared" si="288"/>
        <v>plays</v>
      </c>
      <c r="S3688" s="14">
        <f t="shared" si="290"/>
        <v>42245.165972222225</v>
      </c>
      <c r="T3688" s="14">
        <f t="shared" si="289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Q3689" s="6" t="str">
        <f t="shared" si="287"/>
        <v>theater</v>
      </c>
      <c r="R3689" s="6" t="str">
        <f t="shared" si="288"/>
        <v>plays</v>
      </c>
      <c r="S3689" s="14">
        <f t="shared" si="290"/>
        <v>41817.218229166669</v>
      </c>
      <c r="T3689" s="14">
        <f t="shared" si="289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Q3690" s="6" t="str">
        <f t="shared" si="287"/>
        <v>theater</v>
      </c>
      <c r="R3690" s="6" t="str">
        <f t="shared" si="288"/>
        <v>plays</v>
      </c>
      <c r="S3690" s="14">
        <f t="shared" si="290"/>
        <v>41859.787083333329</v>
      </c>
      <c r="T3690" s="14">
        <f t="shared" si="289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Q3691" s="6" t="str">
        <f t="shared" si="287"/>
        <v>theater</v>
      </c>
      <c r="R3691" s="6" t="str">
        <f t="shared" si="288"/>
        <v>plays</v>
      </c>
      <c r="S3691" s="14">
        <f t="shared" si="290"/>
        <v>42176.934027777781</v>
      </c>
      <c r="T3691" s="14">
        <f t="shared" si="289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Q3692" s="6" t="str">
        <f t="shared" si="287"/>
        <v>theater</v>
      </c>
      <c r="R3692" s="6" t="str">
        <f t="shared" si="288"/>
        <v>plays</v>
      </c>
      <c r="S3692" s="14">
        <f t="shared" si="290"/>
        <v>41970.639849537038</v>
      </c>
      <c r="T3692" s="14">
        <f t="shared" si="289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Q3693" s="6" t="str">
        <f t="shared" si="287"/>
        <v>theater</v>
      </c>
      <c r="R3693" s="6" t="str">
        <f t="shared" si="288"/>
        <v>plays</v>
      </c>
      <c r="S3693" s="14">
        <f t="shared" si="290"/>
        <v>42065.207638888889</v>
      </c>
      <c r="T3693" s="14">
        <f t="shared" si="289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Q3694" s="6" t="str">
        <f t="shared" si="287"/>
        <v>theater</v>
      </c>
      <c r="R3694" s="6" t="str">
        <f t="shared" si="288"/>
        <v>plays</v>
      </c>
      <c r="S3694" s="14">
        <f t="shared" si="290"/>
        <v>41901</v>
      </c>
      <c r="T3694" s="14">
        <f t="shared" si="289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Q3695" s="6" t="str">
        <f t="shared" si="287"/>
        <v>theater</v>
      </c>
      <c r="R3695" s="6" t="str">
        <f t="shared" si="288"/>
        <v>plays</v>
      </c>
      <c r="S3695" s="14">
        <f t="shared" si="290"/>
        <v>42338.9375</v>
      </c>
      <c r="T3695" s="14">
        <f t="shared" si="289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Q3696" s="6" t="str">
        <f t="shared" si="287"/>
        <v>theater</v>
      </c>
      <c r="R3696" s="6" t="str">
        <f t="shared" si="288"/>
        <v>plays</v>
      </c>
      <c r="S3696" s="14">
        <f t="shared" si="290"/>
        <v>42527.083333333328</v>
      </c>
      <c r="T3696" s="14">
        <f t="shared" si="289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Q3697" s="6" t="str">
        <f t="shared" si="287"/>
        <v>theater</v>
      </c>
      <c r="R3697" s="6" t="str">
        <f t="shared" si="288"/>
        <v>plays</v>
      </c>
      <c r="S3697" s="14">
        <f t="shared" si="290"/>
        <v>42015.870486111111</v>
      </c>
      <c r="T3697" s="14">
        <f t="shared" si="289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Q3698" s="6" t="str">
        <f t="shared" si="287"/>
        <v>theater</v>
      </c>
      <c r="R3698" s="6" t="str">
        <f t="shared" si="288"/>
        <v>plays</v>
      </c>
      <c r="S3698" s="14">
        <f t="shared" si="290"/>
        <v>42048.617083333331</v>
      </c>
      <c r="T3698" s="14">
        <f t="shared" si="289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Q3699" s="6" t="str">
        <f t="shared" si="287"/>
        <v>theater</v>
      </c>
      <c r="R3699" s="6" t="str">
        <f t="shared" si="288"/>
        <v>plays</v>
      </c>
      <c r="S3699" s="14">
        <f t="shared" si="290"/>
        <v>42500.465833333335</v>
      </c>
      <c r="T3699" s="14">
        <f t="shared" si="289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Q3700" s="6" t="str">
        <f t="shared" si="287"/>
        <v>theater</v>
      </c>
      <c r="R3700" s="6" t="str">
        <f t="shared" si="288"/>
        <v>plays</v>
      </c>
      <c r="S3700" s="14">
        <f t="shared" si="290"/>
        <v>42431.806562500002</v>
      </c>
      <c r="T3700" s="14">
        <f t="shared" si="289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Q3701" s="6" t="str">
        <f t="shared" si="287"/>
        <v>theater</v>
      </c>
      <c r="R3701" s="6" t="str">
        <f t="shared" si="288"/>
        <v>plays</v>
      </c>
      <c r="S3701" s="14">
        <f t="shared" si="290"/>
        <v>41927.602037037039</v>
      </c>
      <c r="T3701" s="14">
        <f t="shared" si="289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Q3702" s="6" t="str">
        <f t="shared" si="287"/>
        <v>theater</v>
      </c>
      <c r="R3702" s="6" t="str">
        <f t="shared" si="288"/>
        <v>plays</v>
      </c>
      <c r="S3702" s="14">
        <f t="shared" si="290"/>
        <v>41912.666666666664</v>
      </c>
      <c r="T3702" s="14">
        <f t="shared" si="289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Q3703" s="6" t="str">
        <f t="shared" si="287"/>
        <v>theater</v>
      </c>
      <c r="R3703" s="6" t="str">
        <f t="shared" si="288"/>
        <v>plays</v>
      </c>
      <c r="S3703" s="14">
        <f t="shared" si="290"/>
        <v>42159.541585648149</v>
      </c>
      <c r="T3703" s="14">
        <f t="shared" si="289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Q3704" s="6" t="str">
        <f t="shared" si="287"/>
        <v>theater</v>
      </c>
      <c r="R3704" s="6" t="str">
        <f t="shared" si="288"/>
        <v>plays</v>
      </c>
      <c r="S3704" s="14">
        <f t="shared" si="290"/>
        <v>42561.957638888889</v>
      </c>
      <c r="T3704" s="14">
        <f t="shared" si="289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Q3705" s="6" t="str">
        <f t="shared" si="287"/>
        <v>theater</v>
      </c>
      <c r="R3705" s="6" t="str">
        <f t="shared" si="288"/>
        <v>plays</v>
      </c>
      <c r="S3705" s="14">
        <f t="shared" si="290"/>
        <v>42595.290972222225</v>
      </c>
      <c r="T3705" s="14">
        <f t="shared" si="289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Q3706" s="6" t="str">
        <f t="shared" si="287"/>
        <v>theater</v>
      </c>
      <c r="R3706" s="6" t="str">
        <f t="shared" si="288"/>
        <v>plays</v>
      </c>
      <c r="S3706" s="14">
        <f t="shared" si="290"/>
        <v>42521.689745370371</v>
      </c>
      <c r="T3706" s="14">
        <f t="shared" si="289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Q3707" s="6" t="str">
        <f t="shared" si="287"/>
        <v>theater</v>
      </c>
      <c r="R3707" s="6" t="str">
        <f t="shared" si="288"/>
        <v>plays</v>
      </c>
      <c r="S3707" s="14">
        <f t="shared" si="290"/>
        <v>41813.75</v>
      </c>
      <c r="T3707" s="14">
        <f t="shared" si="289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Q3708" s="6" t="str">
        <f t="shared" si="287"/>
        <v>theater</v>
      </c>
      <c r="R3708" s="6" t="str">
        <f t="shared" si="288"/>
        <v>plays</v>
      </c>
      <c r="S3708" s="14">
        <f t="shared" si="290"/>
        <v>41894.913761574076</v>
      </c>
      <c r="T3708" s="14">
        <f t="shared" si="289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Q3709" s="6" t="str">
        <f t="shared" si="287"/>
        <v>theater</v>
      </c>
      <c r="R3709" s="6" t="str">
        <f t="shared" si="288"/>
        <v>plays</v>
      </c>
      <c r="S3709" s="14">
        <f t="shared" si="290"/>
        <v>42573.226388888885</v>
      </c>
      <c r="T3709" s="14">
        <f t="shared" si="289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Q3710" s="6" t="str">
        <f t="shared" si="287"/>
        <v>theater</v>
      </c>
      <c r="R3710" s="6" t="str">
        <f t="shared" si="288"/>
        <v>plays</v>
      </c>
      <c r="S3710" s="14">
        <f t="shared" si="290"/>
        <v>41824.142199074071</v>
      </c>
      <c r="T3710" s="14">
        <f t="shared" si="289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Q3711" s="6" t="str">
        <f t="shared" si="287"/>
        <v>theater</v>
      </c>
      <c r="R3711" s="6" t="str">
        <f t="shared" si="288"/>
        <v>plays</v>
      </c>
      <c r="S3711" s="14">
        <f t="shared" si="290"/>
        <v>41815.707708333335</v>
      </c>
      <c r="T3711" s="14">
        <f t="shared" si="289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Q3712" s="6" t="str">
        <f t="shared" si="287"/>
        <v>theater</v>
      </c>
      <c r="R3712" s="6" t="str">
        <f t="shared" si="288"/>
        <v>plays</v>
      </c>
      <c r="S3712" s="14">
        <f t="shared" si="290"/>
        <v>42097.576249999998</v>
      </c>
      <c r="T3712" s="14">
        <f t="shared" si="289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Q3713" s="6" t="str">
        <f t="shared" si="287"/>
        <v>theater</v>
      </c>
      <c r="R3713" s="6" t="str">
        <f t="shared" si="288"/>
        <v>plays</v>
      </c>
      <c r="S3713" s="14">
        <f t="shared" si="290"/>
        <v>41805.666666666664</v>
      </c>
      <c r="T3713" s="14">
        <f t="shared" si="289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Q3714" s="6" t="str">
        <f t="shared" si="287"/>
        <v>theater</v>
      </c>
      <c r="R3714" s="6" t="str">
        <f t="shared" si="288"/>
        <v>plays</v>
      </c>
      <c r="S3714" s="14">
        <f t="shared" si="290"/>
        <v>42155.290972222225</v>
      </c>
      <c r="T3714" s="14">
        <f t="shared" si="289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(E3715/D3715)*100</f>
        <v>101.49999999999999</v>
      </c>
      <c r="Q3715" s="6" t="str">
        <f t="shared" ref="Q3715:Q3778" si="292">LEFT(N3715,FIND("/",N3715)-1)</f>
        <v>theater</v>
      </c>
      <c r="R3715" s="6" t="str">
        <f t="shared" ref="R3715:R3778" si="293">RIGHT(N3715,LEN(N3715)-FIND("/",N3715))</f>
        <v>plays</v>
      </c>
      <c r="S3715" s="14">
        <f t="shared" si="290"/>
        <v>42525.738032407404</v>
      </c>
      <c r="T3715" s="14">
        <f t="shared" ref="T3715:T3778" si="294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Q3716" s="6" t="str">
        <f t="shared" si="292"/>
        <v>theater</v>
      </c>
      <c r="R3716" s="6" t="str">
        <f t="shared" si="293"/>
        <v>plays</v>
      </c>
      <c r="S3716" s="14">
        <f t="shared" si="290"/>
        <v>42150.165972222225</v>
      </c>
      <c r="T3716" s="14">
        <f t="shared" si="294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Q3717" s="6" t="str">
        <f t="shared" si="292"/>
        <v>theater</v>
      </c>
      <c r="R3717" s="6" t="str">
        <f t="shared" si="293"/>
        <v>plays</v>
      </c>
      <c r="S3717" s="14">
        <f t="shared" si="290"/>
        <v>42094.536111111112</v>
      </c>
      <c r="T3717" s="14">
        <f t="shared" si="294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Q3718" s="6" t="str">
        <f t="shared" si="292"/>
        <v>theater</v>
      </c>
      <c r="R3718" s="6" t="str">
        <f t="shared" si="293"/>
        <v>plays</v>
      </c>
      <c r="S3718" s="14">
        <f t="shared" si="290"/>
        <v>42390.887835648144</v>
      </c>
      <c r="T3718" s="14">
        <f t="shared" si="294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Q3719" s="6" t="str">
        <f t="shared" si="292"/>
        <v>theater</v>
      </c>
      <c r="R3719" s="6" t="str">
        <f t="shared" si="293"/>
        <v>plays</v>
      </c>
      <c r="S3719" s="14">
        <f t="shared" si="290"/>
        <v>42133.866307870368</v>
      </c>
      <c r="T3719" s="14">
        <f t="shared" si="294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Q3720" s="6" t="str">
        <f t="shared" si="292"/>
        <v>theater</v>
      </c>
      <c r="R3720" s="6" t="str">
        <f t="shared" si="293"/>
        <v>plays</v>
      </c>
      <c r="S3720" s="14">
        <f t="shared" si="290"/>
        <v>42062.716145833328</v>
      </c>
      <c r="T3720" s="14">
        <f t="shared" si="294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Q3721" s="6" t="str">
        <f t="shared" si="292"/>
        <v>theater</v>
      </c>
      <c r="R3721" s="6" t="str">
        <f t="shared" si="293"/>
        <v>plays</v>
      </c>
      <c r="S3721" s="14">
        <f t="shared" si="290"/>
        <v>42177.729930555557</v>
      </c>
      <c r="T3721" s="14">
        <f t="shared" si="294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Q3722" s="6" t="str">
        <f t="shared" si="292"/>
        <v>theater</v>
      </c>
      <c r="R3722" s="6" t="str">
        <f t="shared" si="293"/>
        <v>plays</v>
      </c>
      <c r="S3722" s="14">
        <f t="shared" si="290"/>
        <v>42187.993125000001</v>
      </c>
      <c r="T3722" s="14">
        <f t="shared" si="294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Q3723" s="6" t="str">
        <f t="shared" si="292"/>
        <v>theater</v>
      </c>
      <c r="R3723" s="6" t="str">
        <f t="shared" si="293"/>
        <v>plays</v>
      </c>
      <c r="S3723" s="14">
        <f t="shared" si="290"/>
        <v>41948.977824074071</v>
      </c>
      <c r="T3723" s="14">
        <f t="shared" si="294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Q3724" s="6" t="str">
        <f t="shared" si="292"/>
        <v>theater</v>
      </c>
      <c r="R3724" s="6" t="str">
        <f t="shared" si="293"/>
        <v>plays</v>
      </c>
      <c r="S3724" s="14">
        <f t="shared" si="290"/>
        <v>42411.957638888889</v>
      </c>
      <c r="T3724" s="14">
        <f t="shared" si="294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Q3725" s="6" t="str">
        <f t="shared" si="292"/>
        <v>theater</v>
      </c>
      <c r="R3725" s="6" t="str">
        <f t="shared" si="293"/>
        <v>plays</v>
      </c>
      <c r="S3725" s="14">
        <f t="shared" si="290"/>
        <v>41973.794699074075</v>
      </c>
      <c r="T3725" s="14">
        <f t="shared" si="294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Q3726" s="6" t="str">
        <f t="shared" si="292"/>
        <v>theater</v>
      </c>
      <c r="R3726" s="6" t="str">
        <f t="shared" si="293"/>
        <v>plays</v>
      </c>
      <c r="S3726" s="14">
        <f t="shared" si="290"/>
        <v>42494.958333333328</v>
      </c>
      <c r="T3726" s="14">
        <f t="shared" si="294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Q3727" s="6" t="str">
        <f t="shared" si="292"/>
        <v>theater</v>
      </c>
      <c r="R3727" s="6" t="str">
        <f t="shared" si="293"/>
        <v>plays</v>
      </c>
      <c r="S3727" s="14">
        <f t="shared" si="290"/>
        <v>42418.895833333328</v>
      </c>
      <c r="T3727" s="14">
        <f t="shared" si="294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Q3728" s="6" t="str">
        <f t="shared" si="292"/>
        <v>theater</v>
      </c>
      <c r="R3728" s="6" t="str">
        <f t="shared" si="293"/>
        <v>plays</v>
      </c>
      <c r="S3728" s="14">
        <f t="shared" si="290"/>
        <v>42489.875</v>
      </c>
      <c r="T3728" s="14">
        <f t="shared" si="294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Q3729" s="6" t="str">
        <f t="shared" si="292"/>
        <v>theater</v>
      </c>
      <c r="R3729" s="6" t="str">
        <f t="shared" si="293"/>
        <v>plays</v>
      </c>
      <c r="S3729" s="14">
        <f t="shared" si="290"/>
        <v>42663.204861111109</v>
      </c>
      <c r="T3729" s="14">
        <f t="shared" si="294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Q3730" s="6" t="str">
        <f t="shared" si="292"/>
        <v>theater</v>
      </c>
      <c r="R3730" s="6" t="str">
        <f t="shared" si="293"/>
        <v>plays</v>
      </c>
      <c r="S3730" s="14">
        <f t="shared" si="290"/>
        <v>42235.171018518522</v>
      </c>
      <c r="T3730" s="14">
        <f t="shared" si="294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Q3731" s="6" t="str">
        <f t="shared" si="292"/>
        <v>theater</v>
      </c>
      <c r="R3731" s="6" t="str">
        <f t="shared" si="293"/>
        <v>plays</v>
      </c>
      <c r="S3731" s="14">
        <f t="shared" si="290"/>
        <v>42086.16333333333</v>
      </c>
      <c r="T3731" s="14">
        <f t="shared" si="294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Q3732" s="6" t="str">
        <f t="shared" si="292"/>
        <v>theater</v>
      </c>
      <c r="R3732" s="6" t="str">
        <f t="shared" si="293"/>
        <v>plays</v>
      </c>
      <c r="S3732" s="14">
        <f t="shared" si="290"/>
        <v>42233.677766203706</v>
      </c>
      <c r="T3732" s="14">
        <f t="shared" si="294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Q3733" s="6" t="str">
        <f t="shared" si="292"/>
        <v>theater</v>
      </c>
      <c r="R3733" s="6" t="str">
        <f t="shared" si="293"/>
        <v>plays</v>
      </c>
      <c r="S3733" s="14">
        <f t="shared" si="290"/>
        <v>42014.140972222223</v>
      </c>
      <c r="T3733" s="14">
        <f t="shared" si="294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Q3734" s="6" t="str">
        <f t="shared" si="292"/>
        <v>theater</v>
      </c>
      <c r="R3734" s="6" t="str">
        <f t="shared" si="293"/>
        <v>plays</v>
      </c>
      <c r="S3734" s="14">
        <f t="shared" si="290"/>
        <v>42028.5</v>
      </c>
      <c r="T3734" s="14">
        <f t="shared" si="294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Q3735" s="6" t="str">
        <f t="shared" si="292"/>
        <v>theater</v>
      </c>
      <c r="R3735" s="6" t="str">
        <f t="shared" si="293"/>
        <v>plays</v>
      </c>
      <c r="S3735" s="14">
        <f t="shared" si="290"/>
        <v>42112.9375</v>
      </c>
      <c r="T3735" s="14">
        <f t="shared" si="294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Q3736" s="6" t="str">
        <f t="shared" si="292"/>
        <v>theater</v>
      </c>
      <c r="R3736" s="6" t="str">
        <f t="shared" si="293"/>
        <v>plays</v>
      </c>
      <c r="S3736" s="14">
        <f t="shared" si="290"/>
        <v>42149.901574074072</v>
      </c>
      <c r="T3736" s="14">
        <f t="shared" si="294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Q3737" s="6" t="str">
        <f t="shared" si="292"/>
        <v>theater</v>
      </c>
      <c r="R3737" s="6" t="str">
        <f t="shared" si="293"/>
        <v>plays</v>
      </c>
      <c r="S3737" s="14">
        <f t="shared" si="290"/>
        <v>42152.693159722221</v>
      </c>
      <c r="T3737" s="14">
        <f t="shared" si="294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Q3738" s="6" t="str">
        <f t="shared" si="292"/>
        <v>theater</v>
      </c>
      <c r="R3738" s="6" t="str">
        <f t="shared" si="293"/>
        <v>plays</v>
      </c>
      <c r="S3738" s="14">
        <f t="shared" si="290"/>
        <v>42086.75</v>
      </c>
      <c r="T3738" s="14">
        <f t="shared" si="294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Q3739" s="6" t="str">
        <f t="shared" si="292"/>
        <v>theater</v>
      </c>
      <c r="R3739" s="6" t="str">
        <f t="shared" si="293"/>
        <v>plays</v>
      </c>
      <c r="S3739" s="14">
        <f t="shared" si="290"/>
        <v>42320.290972222225</v>
      </c>
      <c r="T3739" s="14">
        <f t="shared" si="294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Q3740" s="6" t="str">
        <f t="shared" si="292"/>
        <v>theater</v>
      </c>
      <c r="R3740" s="6" t="str">
        <f t="shared" si="293"/>
        <v>plays</v>
      </c>
      <c r="S3740" s="14">
        <f t="shared" si="290"/>
        <v>41835.916666666664</v>
      </c>
      <c r="T3740" s="14">
        <f t="shared" si="294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Q3741" s="6" t="str">
        <f t="shared" si="292"/>
        <v>theater</v>
      </c>
      <c r="R3741" s="6" t="str">
        <f t="shared" si="293"/>
        <v>plays</v>
      </c>
      <c r="S3741" s="14">
        <f t="shared" si="290"/>
        <v>42568.449861111112</v>
      </c>
      <c r="T3741" s="14">
        <f t="shared" si="294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Q3742" s="6" t="str">
        <f t="shared" si="292"/>
        <v>theater</v>
      </c>
      <c r="R3742" s="6" t="str">
        <f t="shared" si="293"/>
        <v>plays</v>
      </c>
      <c r="S3742" s="14">
        <f t="shared" si="290"/>
        <v>41863.079143518517</v>
      </c>
      <c r="T3742" s="14">
        <f t="shared" si="294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Q3743" s="6" t="str">
        <f t="shared" si="292"/>
        <v>theater</v>
      </c>
      <c r="R3743" s="6" t="str">
        <f t="shared" si="293"/>
        <v>plays</v>
      </c>
      <c r="S3743" s="14">
        <f t="shared" si="290"/>
        <v>42355.920717592591</v>
      </c>
      <c r="T3743" s="14">
        <f t="shared" si="294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Q3744" s="6" t="str">
        <f t="shared" si="292"/>
        <v>theater</v>
      </c>
      <c r="R3744" s="6" t="str">
        <f t="shared" si="293"/>
        <v>plays</v>
      </c>
      <c r="S3744" s="14">
        <f t="shared" si="290"/>
        <v>41888.214629629627</v>
      </c>
      <c r="T3744" s="14">
        <f t="shared" si="294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Q3745" s="6" t="str">
        <f t="shared" si="292"/>
        <v>theater</v>
      </c>
      <c r="R3745" s="6" t="str">
        <f t="shared" si="293"/>
        <v>plays</v>
      </c>
      <c r="S3745" s="14">
        <f t="shared" si="290"/>
        <v>41823.710231481484</v>
      </c>
      <c r="T3745" s="14">
        <f t="shared" si="294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Q3746" s="6" t="str">
        <f t="shared" si="292"/>
        <v>theater</v>
      </c>
      <c r="R3746" s="6" t="str">
        <f t="shared" si="293"/>
        <v>plays</v>
      </c>
      <c r="S3746" s="14">
        <f t="shared" si="290"/>
        <v>41825.165972222225</v>
      </c>
      <c r="T3746" s="14">
        <f t="shared" si="294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Q3747" s="6" t="str">
        <f t="shared" si="292"/>
        <v>theater</v>
      </c>
      <c r="R3747" s="6" t="str">
        <f t="shared" si="293"/>
        <v>plays</v>
      </c>
      <c r="S3747" s="14">
        <f t="shared" ref="S3747:S3810" si="295">(((I3747/60)/60)/24)+DATE(1970,1,1)</f>
        <v>41861.697939814818</v>
      </c>
      <c r="T3747" s="14">
        <f t="shared" si="294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Q3748" s="6" t="str">
        <f t="shared" si="292"/>
        <v>theater</v>
      </c>
      <c r="R3748" s="6" t="str">
        <f t="shared" si="293"/>
        <v>plays</v>
      </c>
      <c r="S3748" s="14">
        <f t="shared" si="295"/>
        <v>42651.389340277776</v>
      </c>
      <c r="T3748" s="14">
        <f t="shared" si="294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Q3749" s="6" t="str">
        <f t="shared" si="292"/>
        <v>theater</v>
      </c>
      <c r="R3749" s="6" t="str">
        <f t="shared" si="293"/>
        <v>plays</v>
      </c>
      <c r="S3749" s="14">
        <f t="shared" si="295"/>
        <v>42190.957638888889</v>
      </c>
      <c r="T3749" s="14">
        <f t="shared" si="294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Q3750" s="6" t="str">
        <f t="shared" si="292"/>
        <v>theater</v>
      </c>
      <c r="R3750" s="6" t="str">
        <f t="shared" si="293"/>
        <v>musical</v>
      </c>
      <c r="S3750" s="14">
        <f t="shared" si="295"/>
        <v>42416.249305555553</v>
      </c>
      <c r="T3750" s="14">
        <f t="shared" si="294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Q3751" s="6" t="str">
        <f t="shared" si="292"/>
        <v>theater</v>
      </c>
      <c r="R3751" s="6" t="str">
        <f t="shared" si="293"/>
        <v>musical</v>
      </c>
      <c r="S3751" s="14">
        <f t="shared" si="295"/>
        <v>42489.165972222225</v>
      </c>
      <c r="T3751" s="14">
        <f t="shared" si="294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Q3752" s="6" t="str">
        <f t="shared" si="292"/>
        <v>theater</v>
      </c>
      <c r="R3752" s="6" t="str">
        <f t="shared" si="293"/>
        <v>musical</v>
      </c>
      <c r="S3752" s="14">
        <f t="shared" si="295"/>
        <v>42045.332638888889</v>
      </c>
      <c r="T3752" s="14">
        <f t="shared" si="294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Q3753" s="6" t="str">
        <f t="shared" si="292"/>
        <v>theater</v>
      </c>
      <c r="R3753" s="6" t="str">
        <f t="shared" si="293"/>
        <v>musical</v>
      </c>
      <c r="S3753" s="14">
        <f t="shared" si="295"/>
        <v>42462.993900462956</v>
      </c>
      <c r="T3753" s="14">
        <f t="shared" si="294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Q3754" s="6" t="str">
        <f t="shared" si="292"/>
        <v>theater</v>
      </c>
      <c r="R3754" s="6" t="str">
        <f t="shared" si="293"/>
        <v>musical</v>
      </c>
      <c r="S3754" s="14">
        <f t="shared" si="295"/>
        <v>42659.875</v>
      </c>
      <c r="T3754" s="14">
        <f t="shared" si="294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Q3755" s="6" t="str">
        <f t="shared" si="292"/>
        <v>theater</v>
      </c>
      <c r="R3755" s="6" t="str">
        <f t="shared" si="293"/>
        <v>musical</v>
      </c>
      <c r="S3755" s="14">
        <f t="shared" si="295"/>
        <v>42158</v>
      </c>
      <c r="T3755" s="14">
        <f t="shared" si="294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Q3756" s="6" t="str">
        <f t="shared" si="292"/>
        <v>theater</v>
      </c>
      <c r="R3756" s="6" t="str">
        <f t="shared" si="293"/>
        <v>musical</v>
      </c>
      <c r="S3756" s="14">
        <f t="shared" si="295"/>
        <v>41846.207638888889</v>
      </c>
      <c r="T3756" s="14">
        <f t="shared" si="294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Q3757" s="6" t="str">
        <f t="shared" si="292"/>
        <v>theater</v>
      </c>
      <c r="R3757" s="6" t="str">
        <f t="shared" si="293"/>
        <v>musical</v>
      </c>
      <c r="S3757" s="14">
        <f t="shared" si="295"/>
        <v>42475.866979166662</v>
      </c>
      <c r="T3757" s="14">
        <f t="shared" si="294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Q3758" s="6" t="str">
        <f t="shared" si="292"/>
        <v>theater</v>
      </c>
      <c r="R3758" s="6" t="str">
        <f t="shared" si="293"/>
        <v>musical</v>
      </c>
      <c r="S3758" s="14">
        <f t="shared" si="295"/>
        <v>41801.814791666664</v>
      </c>
      <c r="T3758" s="14">
        <f t="shared" si="294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Q3759" s="6" t="str">
        <f t="shared" si="292"/>
        <v>theater</v>
      </c>
      <c r="R3759" s="6" t="str">
        <f t="shared" si="293"/>
        <v>musical</v>
      </c>
      <c r="S3759" s="14">
        <f t="shared" si="295"/>
        <v>41974.850868055553</v>
      </c>
      <c r="T3759" s="14">
        <f t="shared" si="294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Q3760" s="6" t="str">
        <f t="shared" si="292"/>
        <v>theater</v>
      </c>
      <c r="R3760" s="6" t="str">
        <f t="shared" si="293"/>
        <v>musical</v>
      </c>
      <c r="S3760" s="14">
        <f t="shared" si="295"/>
        <v>41778.208333333336</v>
      </c>
      <c r="T3760" s="14">
        <f t="shared" si="294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Q3761" s="6" t="str">
        <f t="shared" si="292"/>
        <v>theater</v>
      </c>
      <c r="R3761" s="6" t="str">
        <f t="shared" si="293"/>
        <v>musical</v>
      </c>
      <c r="S3761" s="14">
        <f t="shared" si="295"/>
        <v>42242.108252314814</v>
      </c>
      <c r="T3761" s="14">
        <f t="shared" si="294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Q3762" s="6" t="str">
        <f t="shared" si="292"/>
        <v>theater</v>
      </c>
      <c r="R3762" s="6" t="str">
        <f t="shared" si="293"/>
        <v>musical</v>
      </c>
      <c r="S3762" s="14">
        <f t="shared" si="295"/>
        <v>41764.525300925925</v>
      </c>
      <c r="T3762" s="14">
        <f t="shared" si="294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Q3763" s="6" t="str">
        <f t="shared" si="292"/>
        <v>theater</v>
      </c>
      <c r="R3763" s="6" t="str">
        <f t="shared" si="293"/>
        <v>musical</v>
      </c>
      <c r="S3763" s="14">
        <f t="shared" si="295"/>
        <v>42226.958333333328</v>
      </c>
      <c r="T3763" s="14">
        <f t="shared" si="294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Q3764" s="6" t="str">
        <f t="shared" si="292"/>
        <v>theater</v>
      </c>
      <c r="R3764" s="6" t="str">
        <f t="shared" si="293"/>
        <v>musical</v>
      </c>
      <c r="S3764" s="14">
        <f t="shared" si="295"/>
        <v>42218.813530092593</v>
      </c>
      <c r="T3764" s="14">
        <f t="shared" si="294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Q3765" s="6" t="str">
        <f t="shared" si="292"/>
        <v>theater</v>
      </c>
      <c r="R3765" s="6" t="str">
        <f t="shared" si="293"/>
        <v>musical</v>
      </c>
      <c r="S3765" s="14">
        <f t="shared" si="295"/>
        <v>42095.708634259259</v>
      </c>
      <c r="T3765" s="14">
        <f t="shared" si="294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Q3766" s="6" t="str">
        <f t="shared" si="292"/>
        <v>theater</v>
      </c>
      <c r="R3766" s="6" t="str">
        <f t="shared" si="293"/>
        <v>musical</v>
      </c>
      <c r="S3766" s="14">
        <f t="shared" si="295"/>
        <v>42519.024999999994</v>
      </c>
      <c r="T3766" s="14">
        <f t="shared" si="294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Q3767" s="6" t="str">
        <f t="shared" si="292"/>
        <v>theater</v>
      </c>
      <c r="R3767" s="6" t="str">
        <f t="shared" si="293"/>
        <v>musical</v>
      </c>
      <c r="S3767" s="14">
        <f t="shared" si="295"/>
        <v>41850.776412037041</v>
      </c>
      <c r="T3767" s="14">
        <f t="shared" si="294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Q3768" s="6" t="str">
        <f t="shared" si="292"/>
        <v>theater</v>
      </c>
      <c r="R3768" s="6" t="str">
        <f t="shared" si="293"/>
        <v>musical</v>
      </c>
      <c r="S3768" s="14">
        <f t="shared" si="295"/>
        <v>41823.167187500003</v>
      </c>
      <c r="T3768" s="14">
        <f t="shared" si="294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Q3769" s="6" t="str">
        <f t="shared" si="292"/>
        <v>theater</v>
      </c>
      <c r="R3769" s="6" t="str">
        <f t="shared" si="293"/>
        <v>musical</v>
      </c>
      <c r="S3769" s="14">
        <f t="shared" si="295"/>
        <v>42064.207638888889</v>
      </c>
      <c r="T3769" s="14">
        <f t="shared" si="294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Q3770" s="6" t="str">
        <f t="shared" si="292"/>
        <v>theater</v>
      </c>
      <c r="R3770" s="6" t="str">
        <f t="shared" si="293"/>
        <v>musical</v>
      </c>
      <c r="S3770" s="14">
        <f t="shared" si="295"/>
        <v>41802.727893518517</v>
      </c>
      <c r="T3770" s="14">
        <f t="shared" si="294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Q3771" s="6" t="str">
        <f t="shared" si="292"/>
        <v>theater</v>
      </c>
      <c r="R3771" s="6" t="str">
        <f t="shared" si="293"/>
        <v>musical</v>
      </c>
      <c r="S3771" s="14">
        <f t="shared" si="295"/>
        <v>42475.598136574074</v>
      </c>
      <c r="T3771" s="14">
        <f t="shared" si="294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Q3772" s="6" t="str">
        <f t="shared" si="292"/>
        <v>theater</v>
      </c>
      <c r="R3772" s="6" t="str">
        <f t="shared" si="293"/>
        <v>musical</v>
      </c>
      <c r="S3772" s="14">
        <f t="shared" si="295"/>
        <v>42168.930671296301</v>
      </c>
      <c r="T3772" s="14">
        <f t="shared" si="294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Q3773" s="6" t="str">
        <f t="shared" si="292"/>
        <v>theater</v>
      </c>
      <c r="R3773" s="6" t="str">
        <f t="shared" si="293"/>
        <v>musical</v>
      </c>
      <c r="S3773" s="14">
        <f t="shared" si="295"/>
        <v>42508</v>
      </c>
      <c r="T3773" s="14">
        <f t="shared" si="294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Q3774" s="6" t="str">
        <f t="shared" si="292"/>
        <v>theater</v>
      </c>
      <c r="R3774" s="6" t="str">
        <f t="shared" si="293"/>
        <v>musical</v>
      </c>
      <c r="S3774" s="14">
        <f t="shared" si="295"/>
        <v>42703.25</v>
      </c>
      <c r="T3774" s="14">
        <f t="shared" si="294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Q3775" s="6" t="str">
        <f t="shared" si="292"/>
        <v>theater</v>
      </c>
      <c r="R3775" s="6" t="str">
        <f t="shared" si="293"/>
        <v>musical</v>
      </c>
      <c r="S3775" s="14">
        <f t="shared" si="295"/>
        <v>42689.088888888888</v>
      </c>
      <c r="T3775" s="14">
        <f t="shared" si="294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Q3776" s="6" t="str">
        <f t="shared" si="292"/>
        <v>theater</v>
      </c>
      <c r="R3776" s="6" t="str">
        <f t="shared" si="293"/>
        <v>musical</v>
      </c>
      <c r="S3776" s="14">
        <f t="shared" si="295"/>
        <v>42103.792303240742</v>
      </c>
      <c r="T3776" s="14">
        <f t="shared" si="294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Q3777" s="6" t="str">
        <f t="shared" si="292"/>
        <v>theater</v>
      </c>
      <c r="R3777" s="6" t="str">
        <f t="shared" si="293"/>
        <v>musical</v>
      </c>
      <c r="S3777" s="14">
        <f t="shared" si="295"/>
        <v>42103.166666666672</v>
      </c>
      <c r="T3777" s="14">
        <f t="shared" si="294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Q3778" s="6" t="str">
        <f t="shared" si="292"/>
        <v>theater</v>
      </c>
      <c r="R3778" s="6" t="str">
        <f t="shared" si="293"/>
        <v>musical</v>
      </c>
      <c r="S3778" s="14">
        <f t="shared" si="295"/>
        <v>41852.041666666664</v>
      </c>
      <c r="T3778" s="14">
        <f t="shared" si="294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(E3779/D3779)*100</f>
        <v>143.19999999999999</v>
      </c>
      <c r="Q3779" s="6" t="str">
        <f t="shared" ref="Q3779:Q3842" si="297">LEFT(N3779,FIND("/",N3779)-1)</f>
        <v>theater</v>
      </c>
      <c r="R3779" s="6" t="str">
        <f t="shared" ref="R3779:R3842" si="298">RIGHT(N3779,LEN(N3779)-FIND("/",N3779))</f>
        <v>musical</v>
      </c>
      <c r="S3779" s="14">
        <f t="shared" si="295"/>
        <v>41909.166666666664</v>
      </c>
      <c r="T3779" s="14">
        <f t="shared" ref="T3779:T3842" si="29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Q3780" s="6" t="str">
        <f t="shared" si="297"/>
        <v>theater</v>
      </c>
      <c r="R3780" s="6" t="str">
        <f t="shared" si="298"/>
        <v>musical</v>
      </c>
      <c r="S3780" s="14">
        <f t="shared" si="295"/>
        <v>42049.819212962961</v>
      </c>
      <c r="T3780" s="14">
        <f t="shared" si="29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Q3781" s="6" t="str">
        <f t="shared" si="297"/>
        <v>theater</v>
      </c>
      <c r="R3781" s="6" t="str">
        <f t="shared" si="298"/>
        <v>musical</v>
      </c>
      <c r="S3781" s="14">
        <f t="shared" si="295"/>
        <v>42455.693750000006</v>
      </c>
      <c r="T3781" s="14">
        <f t="shared" si="29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Q3782" s="6" t="str">
        <f t="shared" si="297"/>
        <v>theater</v>
      </c>
      <c r="R3782" s="6" t="str">
        <f t="shared" si="298"/>
        <v>musical</v>
      </c>
      <c r="S3782" s="14">
        <f t="shared" si="295"/>
        <v>42198.837499999994</v>
      </c>
      <c r="T3782" s="14">
        <f t="shared" si="29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Q3783" s="6" t="str">
        <f t="shared" si="297"/>
        <v>theater</v>
      </c>
      <c r="R3783" s="6" t="str">
        <f t="shared" si="298"/>
        <v>musical</v>
      </c>
      <c r="S3783" s="14">
        <f t="shared" si="295"/>
        <v>41890.882928240739</v>
      </c>
      <c r="T3783" s="14">
        <f t="shared" si="29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Q3784" s="6" t="str">
        <f t="shared" si="297"/>
        <v>theater</v>
      </c>
      <c r="R3784" s="6" t="str">
        <f t="shared" si="298"/>
        <v>musical</v>
      </c>
      <c r="S3784" s="14">
        <f t="shared" si="295"/>
        <v>42575.958333333328</v>
      </c>
      <c r="T3784" s="14">
        <f t="shared" si="29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Q3785" s="6" t="str">
        <f t="shared" si="297"/>
        <v>theater</v>
      </c>
      <c r="R3785" s="6" t="str">
        <f t="shared" si="298"/>
        <v>musical</v>
      </c>
      <c r="S3785" s="14">
        <f t="shared" si="295"/>
        <v>42444.666666666672</v>
      </c>
      <c r="T3785" s="14">
        <f t="shared" si="29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Q3786" s="6" t="str">
        <f t="shared" si="297"/>
        <v>theater</v>
      </c>
      <c r="R3786" s="6" t="str">
        <f t="shared" si="298"/>
        <v>musical</v>
      </c>
      <c r="S3786" s="14">
        <f t="shared" si="295"/>
        <v>42561.980694444443</v>
      </c>
      <c r="T3786" s="14">
        <f t="shared" si="29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Q3787" s="6" t="str">
        <f t="shared" si="297"/>
        <v>theater</v>
      </c>
      <c r="R3787" s="6" t="str">
        <f t="shared" si="298"/>
        <v>musical</v>
      </c>
      <c r="S3787" s="14">
        <f t="shared" si="295"/>
        <v>42584.418749999997</v>
      </c>
      <c r="T3787" s="14">
        <f t="shared" si="29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Q3788" s="6" t="str">
        <f t="shared" si="297"/>
        <v>theater</v>
      </c>
      <c r="R3788" s="6" t="str">
        <f t="shared" si="298"/>
        <v>musical</v>
      </c>
      <c r="S3788" s="14">
        <f t="shared" si="295"/>
        <v>42517.037905092591</v>
      </c>
      <c r="T3788" s="14">
        <f t="shared" si="29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Q3789" s="6" t="str">
        <f t="shared" si="297"/>
        <v>theater</v>
      </c>
      <c r="R3789" s="6" t="str">
        <f t="shared" si="298"/>
        <v>musical</v>
      </c>
      <c r="S3789" s="14">
        <f t="shared" si="295"/>
        <v>42196.165972222225</v>
      </c>
      <c r="T3789" s="14">
        <f t="shared" si="29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Q3790" s="6" t="str">
        <f t="shared" si="297"/>
        <v>theater</v>
      </c>
      <c r="R3790" s="6" t="str">
        <f t="shared" si="298"/>
        <v>musical</v>
      </c>
      <c r="S3790" s="14">
        <f t="shared" si="295"/>
        <v>42361.679166666669</v>
      </c>
      <c r="T3790" s="14">
        <f t="shared" si="29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Q3791" s="6" t="str">
        <f t="shared" si="297"/>
        <v>theater</v>
      </c>
      <c r="R3791" s="6" t="str">
        <f t="shared" si="298"/>
        <v>musical</v>
      </c>
      <c r="S3791" s="14">
        <f t="shared" si="295"/>
        <v>42170.798819444448</v>
      </c>
      <c r="T3791" s="14">
        <f t="shared" si="29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Q3792" s="6" t="str">
        <f t="shared" si="297"/>
        <v>theater</v>
      </c>
      <c r="R3792" s="6" t="str">
        <f t="shared" si="298"/>
        <v>musical</v>
      </c>
      <c r="S3792" s="14">
        <f t="shared" si="295"/>
        <v>42696.708599537036</v>
      </c>
      <c r="T3792" s="14">
        <f t="shared" si="29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Q3793" s="6" t="str">
        <f t="shared" si="297"/>
        <v>theater</v>
      </c>
      <c r="R3793" s="6" t="str">
        <f t="shared" si="298"/>
        <v>musical</v>
      </c>
      <c r="S3793" s="14">
        <f t="shared" si="295"/>
        <v>41826.692037037035</v>
      </c>
      <c r="T3793" s="14">
        <f t="shared" si="29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Q3794" s="6" t="str">
        <f t="shared" si="297"/>
        <v>theater</v>
      </c>
      <c r="R3794" s="6" t="str">
        <f t="shared" si="298"/>
        <v>musical</v>
      </c>
      <c r="S3794" s="14">
        <f t="shared" si="295"/>
        <v>42200.447013888886</v>
      </c>
      <c r="T3794" s="14">
        <f t="shared" si="29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Q3795" s="6" t="str">
        <f t="shared" si="297"/>
        <v>theater</v>
      </c>
      <c r="R3795" s="6" t="str">
        <f t="shared" si="298"/>
        <v>musical</v>
      </c>
      <c r="S3795" s="14">
        <f t="shared" si="295"/>
        <v>41989.938993055555</v>
      </c>
      <c r="T3795" s="14">
        <f t="shared" si="29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Q3796" s="6" t="str">
        <f t="shared" si="297"/>
        <v>theater</v>
      </c>
      <c r="R3796" s="6" t="str">
        <f t="shared" si="298"/>
        <v>musical</v>
      </c>
      <c r="S3796" s="14">
        <f t="shared" si="295"/>
        <v>42162.58048611111</v>
      </c>
      <c r="T3796" s="14">
        <f t="shared" si="29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Q3797" s="6" t="str">
        <f t="shared" si="297"/>
        <v>theater</v>
      </c>
      <c r="R3797" s="6" t="str">
        <f t="shared" si="298"/>
        <v>musical</v>
      </c>
      <c r="S3797" s="14">
        <f t="shared" si="295"/>
        <v>42244.9375</v>
      </c>
      <c r="T3797" s="14">
        <f t="shared" si="29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Q3798" s="6" t="str">
        <f t="shared" si="297"/>
        <v>theater</v>
      </c>
      <c r="R3798" s="6" t="str">
        <f t="shared" si="298"/>
        <v>musical</v>
      </c>
      <c r="S3798" s="14">
        <f t="shared" si="295"/>
        <v>42749.029583333337</v>
      </c>
      <c r="T3798" s="14">
        <f t="shared" si="29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Q3799" s="6" t="str">
        <f t="shared" si="297"/>
        <v>theater</v>
      </c>
      <c r="R3799" s="6" t="str">
        <f t="shared" si="298"/>
        <v>musical</v>
      </c>
      <c r="S3799" s="14">
        <f t="shared" si="295"/>
        <v>42114.881539351853</v>
      </c>
      <c r="T3799" s="14">
        <f t="shared" si="29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Q3800" s="6" t="str">
        <f t="shared" si="297"/>
        <v>theater</v>
      </c>
      <c r="R3800" s="6" t="str">
        <f t="shared" si="298"/>
        <v>musical</v>
      </c>
      <c r="S3800" s="14">
        <f t="shared" si="295"/>
        <v>41861.722777777781</v>
      </c>
      <c r="T3800" s="14">
        <f t="shared" si="29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Q3801" s="6" t="str">
        <f t="shared" si="297"/>
        <v>theater</v>
      </c>
      <c r="R3801" s="6" t="str">
        <f t="shared" si="298"/>
        <v>musical</v>
      </c>
      <c r="S3801" s="14">
        <f t="shared" si="295"/>
        <v>42440.93105324074</v>
      </c>
      <c r="T3801" s="14">
        <f t="shared" si="29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Q3802" s="6" t="str">
        <f t="shared" si="297"/>
        <v>theater</v>
      </c>
      <c r="R3802" s="6" t="str">
        <f t="shared" si="298"/>
        <v>musical</v>
      </c>
      <c r="S3802" s="14">
        <f t="shared" si="295"/>
        <v>42015.207638888889</v>
      </c>
      <c r="T3802" s="14">
        <f t="shared" si="29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Q3803" s="6" t="str">
        <f t="shared" si="297"/>
        <v>theater</v>
      </c>
      <c r="R3803" s="6" t="str">
        <f t="shared" si="298"/>
        <v>musical</v>
      </c>
      <c r="S3803" s="14">
        <f t="shared" si="295"/>
        <v>42006.676111111112</v>
      </c>
      <c r="T3803" s="14">
        <f t="shared" si="29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Q3804" s="6" t="str">
        <f t="shared" si="297"/>
        <v>theater</v>
      </c>
      <c r="R3804" s="6" t="str">
        <f t="shared" si="298"/>
        <v>musical</v>
      </c>
      <c r="S3804" s="14">
        <f t="shared" si="295"/>
        <v>42299.126226851848</v>
      </c>
      <c r="T3804" s="14">
        <f t="shared" si="29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Q3805" s="6" t="str">
        <f t="shared" si="297"/>
        <v>theater</v>
      </c>
      <c r="R3805" s="6" t="str">
        <f t="shared" si="298"/>
        <v>musical</v>
      </c>
      <c r="S3805" s="14">
        <f t="shared" si="295"/>
        <v>42433.971851851849</v>
      </c>
      <c r="T3805" s="14">
        <f t="shared" si="29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Q3806" s="6" t="str">
        <f t="shared" si="297"/>
        <v>theater</v>
      </c>
      <c r="R3806" s="6" t="str">
        <f t="shared" si="298"/>
        <v>musical</v>
      </c>
      <c r="S3806" s="14">
        <f t="shared" si="295"/>
        <v>42582.291666666672</v>
      </c>
      <c r="T3806" s="14">
        <f t="shared" si="29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Q3807" s="6" t="str">
        <f t="shared" si="297"/>
        <v>theater</v>
      </c>
      <c r="R3807" s="6" t="str">
        <f t="shared" si="298"/>
        <v>musical</v>
      </c>
      <c r="S3807" s="14">
        <f t="shared" si="295"/>
        <v>41909.887037037035</v>
      </c>
      <c r="T3807" s="14">
        <f t="shared" si="29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Q3808" s="6" t="str">
        <f t="shared" si="297"/>
        <v>theater</v>
      </c>
      <c r="R3808" s="6" t="str">
        <f t="shared" si="298"/>
        <v>musical</v>
      </c>
      <c r="S3808" s="14">
        <f t="shared" si="295"/>
        <v>41819.259039351848</v>
      </c>
      <c r="T3808" s="14">
        <f t="shared" si="29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Q3809" s="6" t="str">
        <f t="shared" si="297"/>
        <v>theater</v>
      </c>
      <c r="R3809" s="6" t="str">
        <f t="shared" si="298"/>
        <v>musical</v>
      </c>
      <c r="S3809" s="14">
        <f t="shared" si="295"/>
        <v>42097.909016203703</v>
      </c>
      <c r="T3809" s="14">
        <f t="shared" si="29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Q3810" s="6" t="str">
        <f t="shared" si="297"/>
        <v>theater</v>
      </c>
      <c r="R3810" s="6" t="str">
        <f t="shared" si="298"/>
        <v>plays</v>
      </c>
      <c r="S3810" s="14">
        <f t="shared" si="295"/>
        <v>42119.412256944444</v>
      </c>
      <c r="T3810" s="14">
        <f t="shared" si="29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Q3811" s="6" t="str">
        <f t="shared" si="297"/>
        <v>theater</v>
      </c>
      <c r="R3811" s="6" t="str">
        <f t="shared" si="298"/>
        <v>plays</v>
      </c>
      <c r="S3811" s="14">
        <f t="shared" ref="S3811:S3874" si="300">(((I3811/60)/60)/24)+DATE(1970,1,1)</f>
        <v>41850.958333333336</v>
      </c>
      <c r="T3811" s="14">
        <f t="shared" si="29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Q3812" s="6" t="str">
        <f t="shared" si="297"/>
        <v>theater</v>
      </c>
      <c r="R3812" s="6" t="str">
        <f t="shared" si="298"/>
        <v>plays</v>
      </c>
      <c r="S3812" s="14">
        <f t="shared" si="300"/>
        <v>42084.807384259257</v>
      </c>
      <c r="T3812" s="14">
        <f t="shared" si="29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Q3813" s="6" t="str">
        <f t="shared" si="297"/>
        <v>theater</v>
      </c>
      <c r="R3813" s="6" t="str">
        <f t="shared" si="298"/>
        <v>plays</v>
      </c>
      <c r="S3813" s="14">
        <f t="shared" si="300"/>
        <v>42521.458333333328</v>
      </c>
      <c r="T3813" s="14">
        <f t="shared" si="29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Q3814" s="6" t="str">
        <f t="shared" si="297"/>
        <v>theater</v>
      </c>
      <c r="R3814" s="6" t="str">
        <f t="shared" si="298"/>
        <v>plays</v>
      </c>
      <c r="S3814" s="14">
        <f t="shared" si="300"/>
        <v>42156.165972222225</v>
      </c>
      <c r="T3814" s="14">
        <f t="shared" si="29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Q3815" s="6" t="str">
        <f t="shared" si="297"/>
        <v>theater</v>
      </c>
      <c r="R3815" s="6" t="str">
        <f t="shared" si="298"/>
        <v>plays</v>
      </c>
      <c r="S3815" s="14">
        <f t="shared" si="300"/>
        <v>42535.904861111107</v>
      </c>
      <c r="T3815" s="14">
        <f t="shared" si="29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Q3816" s="6" t="str">
        <f t="shared" si="297"/>
        <v>theater</v>
      </c>
      <c r="R3816" s="6" t="str">
        <f t="shared" si="298"/>
        <v>plays</v>
      </c>
      <c r="S3816" s="14">
        <f t="shared" si="300"/>
        <v>42095.165972222225</v>
      </c>
      <c r="T3816" s="14">
        <f t="shared" si="29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Q3817" s="6" t="str">
        <f t="shared" si="297"/>
        <v>theater</v>
      </c>
      <c r="R3817" s="6" t="str">
        <f t="shared" si="298"/>
        <v>plays</v>
      </c>
      <c r="S3817" s="14">
        <f t="shared" si="300"/>
        <v>42236.958333333328</v>
      </c>
      <c r="T3817" s="14">
        <f t="shared" si="29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Q3818" s="6" t="str">
        <f t="shared" si="297"/>
        <v>theater</v>
      </c>
      <c r="R3818" s="6" t="str">
        <f t="shared" si="298"/>
        <v>plays</v>
      </c>
      <c r="S3818" s="14">
        <f t="shared" si="300"/>
        <v>41837.690081018518</v>
      </c>
      <c r="T3818" s="14">
        <f t="shared" si="29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Q3819" s="6" t="str">
        <f t="shared" si="297"/>
        <v>theater</v>
      </c>
      <c r="R3819" s="6" t="str">
        <f t="shared" si="298"/>
        <v>plays</v>
      </c>
      <c r="S3819" s="14">
        <f t="shared" si="300"/>
        <v>42301.165972222225</v>
      </c>
      <c r="T3819" s="14">
        <f t="shared" si="29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Q3820" s="6" t="str">
        <f t="shared" si="297"/>
        <v>theater</v>
      </c>
      <c r="R3820" s="6" t="str">
        <f t="shared" si="298"/>
        <v>plays</v>
      </c>
      <c r="S3820" s="14">
        <f t="shared" si="300"/>
        <v>42075.800717592589</v>
      </c>
      <c r="T3820" s="14">
        <f t="shared" si="29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Q3821" s="6" t="str">
        <f t="shared" si="297"/>
        <v>theater</v>
      </c>
      <c r="R3821" s="6" t="str">
        <f t="shared" si="298"/>
        <v>plays</v>
      </c>
      <c r="S3821" s="14">
        <f t="shared" si="300"/>
        <v>42202.876388888893</v>
      </c>
      <c r="T3821" s="14">
        <f t="shared" si="29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Q3822" s="6" t="str">
        <f t="shared" si="297"/>
        <v>theater</v>
      </c>
      <c r="R3822" s="6" t="str">
        <f t="shared" si="298"/>
        <v>plays</v>
      </c>
      <c r="S3822" s="14">
        <f t="shared" si="300"/>
        <v>42190.651817129634</v>
      </c>
      <c r="T3822" s="14">
        <f t="shared" si="29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Q3823" s="6" t="str">
        <f t="shared" si="297"/>
        <v>theater</v>
      </c>
      <c r="R3823" s="6" t="str">
        <f t="shared" si="298"/>
        <v>plays</v>
      </c>
      <c r="S3823" s="14">
        <f t="shared" si="300"/>
        <v>42373.180636574078</v>
      </c>
      <c r="T3823" s="14">
        <f t="shared" si="29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Q3824" s="6" t="str">
        <f t="shared" si="297"/>
        <v>theater</v>
      </c>
      <c r="R3824" s="6" t="str">
        <f t="shared" si="298"/>
        <v>plays</v>
      </c>
      <c r="S3824" s="14">
        <f t="shared" si="300"/>
        <v>42388.957638888889</v>
      </c>
      <c r="T3824" s="14">
        <f t="shared" si="29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Q3825" s="6" t="str">
        <f t="shared" si="297"/>
        <v>theater</v>
      </c>
      <c r="R3825" s="6" t="str">
        <f t="shared" si="298"/>
        <v>plays</v>
      </c>
      <c r="S3825" s="14">
        <f t="shared" si="300"/>
        <v>42205.165972222225</v>
      </c>
      <c r="T3825" s="14">
        <f t="shared" si="29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Q3826" s="6" t="str">
        <f t="shared" si="297"/>
        <v>theater</v>
      </c>
      <c r="R3826" s="6" t="str">
        <f t="shared" si="298"/>
        <v>plays</v>
      </c>
      <c r="S3826" s="14">
        <f t="shared" si="300"/>
        <v>42583.570138888885</v>
      </c>
      <c r="T3826" s="14">
        <f t="shared" si="29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Q3827" s="6" t="str">
        <f t="shared" si="297"/>
        <v>theater</v>
      </c>
      <c r="R3827" s="6" t="str">
        <f t="shared" si="298"/>
        <v>plays</v>
      </c>
      <c r="S3827" s="14">
        <f t="shared" si="300"/>
        <v>42172.069606481484</v>
      </c>
      <c r="T3827" s="14">
        <f t="shared" si="29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Q3828" s="6" t="str">
        <f t="shared" si="297"/>
        <v>theater</v>
      </c>
      <c r="R3828" s="6" t="str">
        <f t="shared" si="298"/>
        <v>plays</v>
      </c>
      <c r="S3828" s="14">
        <f t="shared" si="300"/>
        <v>42131.423541666663</v>
      </c>
      <c r="T3828" s="14">
        <f t="shared" si="29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Q3829" s="6" t="str">
        <f t="shared" si="297"/>
        <v>theater</v>
      </c>
      <c r="R3829" s="6" t="str">
        <f t="shared" si="298"/>
        <v>plays</v>
      </c>
      <c r="S3829" s="14">
        <f t="shared" si="300"/>
        <v>42090</v>
      </c>
      <c r="T3829" s="14">
        <f t="shared" si="29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Q3830" s="6" t="str">
        <f t="shared" si="297"/>
        <v>theater</v>
      </c>
      <c r="R3830" s="6" t="str">
        <f t="shared" si="298"/>
        <v>plays</v>
      </c>
      <c r="S3830" s="14">
        <f t="shared" si="300"/>
        <v>42004.569293981483</v>
      </c>
      <c r="T3830" s="14">
        <f t="shared" si="29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Q3831" s="6" t="str">
        <f t="shared" si="297"/>
        <v>theater</v>
      </c>
      <c r="R3831" s="6" t="str">
        <f t="shared" si="298"/>
        <v>plays</v>
      </c>
      <c r="S3831" s="14">
        <f t="shared" si="300"/>
        <v>42613.865405092598</v>
      </c>
      <c r="T3831" s="14">
        <f t="shared" si="29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Q3832" s="6" t="str">
        <f t="shared" si="297"/>
        <v>theater</v>
      </c>
      <c r="R3832" s="6" t="str">
        <f t="shared" si="298"/>
        <v>plays</v>
      </c>
      <c r="S3832" s="14">
        <f t="shared" si="300"/>
        <v>42517.740868055553</v>
      </c>
      <c r="T3832" s="14">
        <f t="shared" si="29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Q3833" s="6" t="str">
        <f t="shared" si="297"/>
        <v>theater</v>
      </c>
      <c r="R3833" s="6" t="str">
        <f t="shared" si="298"/>
        <v>plays</v>
      </c>
      <c r="S3833" s="14">
        <f t="shared" si="300"/>
        <v>41948.890567129631</v>
      </c>
      <c r="T3833" s="14">
        <f t="shared" si="29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Q3834" s="6" t="str">
        <f t="shared" si="297"/>
        <v>theater</v>
      </c>
      <c r="R3834" s="6" t="str">
        <f t="shared" si="298"/>
        <v>plays</v>
      </c>
      <c r="S3834" s="14">
        <f t="shared" si="300"/>
        <v>42420.114988425921</v>
      </c>
      <c r="T3834" s="14">
        <f t="shared" si="29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Q3835" s="6" t="str">
        <f t="shared" si="297"/>
        <v>theater</v>
      </c>
      <c r="R3835" s="6" t="str">
        <f t="shared" si="298"/>
        <v>plays</v>
      </c>
      <c r="S3835" s="14">
        <f t="shared" si="300"/>
        <v>41974.797916666663</v>
      </c>
      <c r="T3835" s="14">
        <f t="shared" si="29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Q3836" s="6" t="str">
        <f t="shared" si="297"/>
        <v>theater</v>
      </c>
      <c r="R3836" s="6" t="str">
        <f t="shared" si="298"/>
        <v>plays</v>
      </c>
      <c r="S3836" s="14">
        <f t="shared" si="300"/>
        <v>42173.445219907408</v>
      </c>
      <c r="T3836" s="14">
        <f t="shared" si="29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Q3837" s="6" t="str">
        <f t="shared" si="297"/>
        <v>theater</v>
      </c>
      <c r="R3837" s="6" t="str">
        <f t="shared" si="298"/>
        <v>plays</v>
      </c>
      <c r="S3837" s="14">
        <f t="shared" si="300"/>
        <v>42481.94222222222</v>
      </c>
      <c r="T3837" s="14">
        <f t="shared" si="29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Q3838" s="6" t="str">
        <f t="shared" si="297"/>
        <v>theater</v>
      </c>
      <c r="R3838" s="6" t="str">
        <f t="shared" si="298"/>
        <v>plays</v>
      </c>
      <c r="S3838" s="14">
        <f t="shared" si="300"/>
        <v>42585.172916666663</v>
      </c>
      <c r="T3838" s="14">
        <f t="shared" si="29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Q3839" s="6" t="str">
        <f t="shared" si="297"/>
        <v>theater</v>
      </c>
      <c r="R3839" s="6" t="str">
        <f t="shared" si="298"/>
        <v>plays</v>
      </c>
      <c r="S3839" s="14">
        <f t="shared" si="300"/>
        <v>42188.765717592592</v>
      </c>
      <c r="T3839" s="14">
        <f t="shared" si="29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Q3840" s="6" t="str">
        <f t="shared" si="297"/>
        <v>theater</v>
      </c>
      <c r="R3840" s="6" t="str">
        <f t="shared" si="298"/>
        <v>plays</v>
      </c>
      <c r="S3840" s="14">
        <f t="shared" si="300"/>
        <v>42146.710752314815</v>
      </c>
      <c r="T3840" s="14">
        <f t="shared" si="29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Q3841" s="6" t="str">
        <f t="shared" si="297"/>
        <v>theater</v>
      </c>
      <c r="R3841" s="6" t="str">
        <f t="shared" si="298"/>
        <v>plays</v>
      </c>
      <c r="S3841" s="14">
        <f t="shared" si="300"/>
        <v>42215.142638888887</v>
      </c>
      <c r="T3841" s="14">
        <f t="shared" si="29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Q3842" s="6" t="str">
        <f t="shared" si="297"/>
        <v>theater</v>
      </c>
      <c r="R3842" s="6" t="str">
        <f t="shared" si="298"/>
        <v>plays</v>
      </c>
      <c r="S3842" s="14">
        <f t="shared" si="300"/>
        <v>42457.660057870366</v>
      </c>
      <c r="T3842" s="14">
        <f t="shared" si="29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(E3843/D3843)*100</f>
        <v>8.7200000000000006</v>
      </c>
      <c r="Q3843" s="6" t="str">
        <f t="shared" ref="Q3843:Q3906" si="302">LEFT(N3843,FIND("/",N3843)-1)</f>
        <v>theater</v>
      </c>
      <c r="R3843" s="6" t="str">
        <f t="shared" ref="R3843:R3906" si="303">RIGHT(N3843,LEN(N3843)-FIND("/",N3843))</f>
        <v>plays</v>
      </c>
      <c r="S3843" s="14">
        <f t="shared" si="300"/>
        <v>41840.785729166666</v>
      </c>
      <c r="T3843" s="14">
        <f t="shared" ref="T3843:T3906" si="304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Q3844" s="6" t="str">
        <f t="shared" si="302"/>
        <v>theater</v>
      </c>
      <c r="R3844" s="6" t="str">
        <f t="shared" si="303"/>
        <v>plays</v>
      </c>
      <c r="S3844" s="14">
        <f t="shared" si="300"/>
        <v>41770.493657407409</v>
      </c>
      <c r="T3844" s="14">
        <f t="shared" si="304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Q3845" s="6" t="str">
        <f t="shared" si="302"/>
        <v>theater</v>
      </c>
      <c r="R3845" s="6" t="str">
        <f t="shared" si="303"/>
        <v>plays</v>
      </c>
      <c r="S3845" s="14">
        <f t="shared" si="300"/>
        <v>41791.072500000002</v>
      </c>
      <c r="T3845" s="14">
        <f t="shared" si="304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Q3846" s="6" t="str">
        <f t="shared" si="302"/>
        <v>theater</v>
      </c>
      <c r="R3846" s="6" t="str">
        <f t="shared" si="303"/>
        <v>plays</v>
      </c>
      <c r="S3846" s="14">
        <f t="shared" si="300"/>
        <v>41793.290972222225</v>
      </c>
      <c r="T3846" s="14">
        <f t="shared" si="304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Q3847" s="6" t="str">
        <f t="shared" si="302"/>
        <v>theater</v>
      </c>
      <c r="R3847" s="6" t="str">
        <f t="shared" si="303"/>
        <v>plays</v>
      </c>
      <c r="S3847" s="14">
        <f t="shared" si="300"/>
        <v>42278.627013888887</v>
      </c>
      <c r="T3847" s="14">
        <f t="shared" si="304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Q3848" s="6" t="str">
        <f t="shared" si="302"/>
        <v>theater</v>
      </c>
      <c r="R3848" s="6" t="str">
        <f t="shared" si="303"/>
        <v>plays</v>
      </c>
      <c r="S3848" s="14">
        <f t="shared" si="300"/>
        <v>41916.290972222225</v>
      </c>
      <c r="T3848" s="14">
        <f t="shared" si="304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Q3849" s="6" t="str">
        <f t="shared" si="302"/>
        <v>theater</v>
      </c>
      <c r="R3849" s="6" t="str">
        <f t="shared" si="303"/>
        <v>plays</v>
      </c>
      <c r="S3849" s="14">
        <f t="shared" si="300"/>
        <v>42204.224432870367</v>
      </c>
      <c r="T3849" s="14">
        <f t="shared" si="304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Q3850" s="6" t="str">
        <f t="shared" si="302"/>
        <v>theater</v>
      </c>
      <c r="R3850" s="6" t="str">
        <f t="shared" si="303"/>
        <v>plays</v>
      </c>
      <c r="S3850" s="14">
        <f t="shared" si="300"/>
        <v>42295.817002314812</v>
      </c>
      <c r="T3850" s="14">
        <f t="shared" si="304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Q3851" s="6" t="str">
        <f t="shared" si="302"/>
        <v>theater</v>
      </c>
      <c r="R3851" s="6" t="str">
        <f t="shared" si="303"/>
        <v>plays</v>
      </c>
      <c r="S3851" s="14">
        <f t="shared" si="300"/>
        <v>42166.767175925925</v>
      </c>
      <c r="T3851" s="14">
        <f t="shared" si="304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Q3852" s="6" t="str">
        <f t="shared" si="302"/>
        <v>theater</v>
      </c>
      <c r="R3852" s="6" t="str">
        <f t="shared" si="303"/>
        <v>plays</v>
      </c>
      <c r="S3852" s="14">
        <f t="shared" si="300"/>
        <v>42005.124340277776</v>
      </c>
      <c r="T3852" s="14">
        <f t="shared" si="304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Q3853" s="6" t="str">
        <f t="shared" si="302"/>
        <v>theater</v>
      </c>
      <c r="R3853" s="6" t="str">
        <f t="shared" si="303"/>
        <v>plays</v>
      </c>
      <c r="S3853" s="14">
        <f t="shared" si="300"/>
        <v>42202.439571759256</v>
      </c>
      <c r="T3853" s="14">
        <f t="shared" si="304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Q3854" s="6" t="str">
        <f t="shared" si="302"/>
        <v>theater</v>
      </c>
      <c r="R3854" s="6" t="str">
        <f t="shared" si="303"/>
        <v>plays</v>
      </c>
      <c r="S3854" s="14">
        <f t="shared" si="300"/>
        <v>42090.149027777778</v>
      </c>
      <c r="T3854" s="14">
        <f t="shared" si="304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Q3855" s="6" t="str">
        <f t="shared" si="302"/>
        <v>theater</v>
      </c>
      <c r="R3855" s="6" t="str">
        <f t="shared" si="303"/>
        <v>plays</v>
      </c>
      <c r="S3855" s="14">
        <f t="shared" si="300"/>
        <v>41883.84002314815</v>
      </c>
      <c r="T3855" s="14">
        <f t="shared" si="304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Q3856" s="6" t="str">
        <f t="shared" si="302"/>
        <v>theater</v>
      </c>
      <c r="R3856" s="6" t="str">
        <f t="shared" si="303"/>
        <v>plays</v>
      </c>
      <c r="S3856" s="14">
        <f t="shared" si="300"/>
        <v>42133.884930555556</v>
      </c>
      <c r="T3856" s="14">
        <f t="shared" si="304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Q3857" s="6" t="str">
        <f t="shared" si="302"/>
        <v>theater</v>
      </c>
      <c r="R3857" s="6" t="str">
        <f t="shared" si="303"/>
        <v>plays</v>
      </c>
      <c r="S3857" s="14">
        <f t="shared" si="300"/>
        <v>42089.929062499999</v>
      </c>
      <c r="T3857" s="14">
        <f t="shared" si="304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Q3858" s="6" t="str">
        <f t="shared" si="302"/>
        <v>theater</v>
      </c>
      <c r="R3858" s="6" t="str">
        <f t="shared" si="303"/>
        <v>plays</v>
      </c>
      <c r="S3858" s="14">
        <f t="shared" si="300"/>
        <v>42071.701423611114</v>
      </c>
      <c r="T3858" s="14">
        <f t="shared" si="304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Q3859" s="6" t="str">
        <f t="shared" si="302"/>
        <v>theater</v>
      </c>
      <c r="R3859" s="6" t="str">
        <f t="shared" si="303"/>
        <v>plays</v>
      </c>
      <c r="S3859" s="14">
        <f t="shared" si="300"/>
        <v>41852.716666666667</v>
      </c>
      <c r="T3859" s="14">
        <f t="shared" si="304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Q3860" s="6" t="str">
        <f t="shared" si="302"/>
        <v>theater</v>
      </c>
      <c r="R3860" s="6" t="str">
        <f t="shared" si="303"/>
        <v>plays</v>
      </c>
      <c r="S3860" s="14">
        <f t="shared" si="300"/>
        <v>42146.875</v>
      </c>
      <c r="T3860" s="14">
        <f t="shared" si="304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Q3861" s="6" t="str">
        <f t="shared" si="302"/>
        <v>theater</v>
      </c>
      <c r="R3861" s="6" t="str">
        <f t="shared" si="303"/>
        <v>plays</v>
      </c>
      <c r="S3861" s="14">
        <f t="shared" si="300"/>
        <v>41815.875</v>
      </c>
      <c r="T3861" s="14">
        <f t="shared" si="304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Q3862" s="6" t="str">
        <f t="shared" si="302"/>
        <v>theater</v>
      </c>
      <c r="R3862" s="6" t="str">
        <f t="shared" si="303"/>
        <v>plays</v>
      </c>
      <c r="S3862" s="14">
        <f t="shared" si="300"/>
        <v>41863.660995370366</v>
      </c>
      <c r="T3862" s="14">
        <f t="shared" si="304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Q3863" s="6" t="str">
        <f t="shared" si="302"/>
        <v>theater</v>
      </c>
      <c r="R3863" s="6" t="str">
        <f t="shared" si="303"/>
        <v>plays</v>
      </c>
      <c r="S3863" s="14">
        <f t="shared" si="300"/>
        <v>41955.907638888893</v>
      </c>
      <c r="T3863" s="14">
        <f t="shared" si="304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Q3864" s="6" t="str">
        <f t="shared" si="302"/>
        <v>theater</v>
      </c>
      <c r="R3864" s="6" t="str">
        <f t="shared" si="303"/>
        <v>plays</v>
      </c>
      <c r="S3864" s="14">
        <f t="shared" si="300"/>
        <v>42625.707638888889</v>
      </c>
      <c r="T3864" s="14">
        <f t="shared" si="304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Q3865" s="6" t="str">
        <f t="shared" si="302"/>
        <v>theater</v>
      </c>
      <c r="R3865" s="6" t="str">
        <f t="shared" si="303"/>
        <v>plays</v>
      </c>
      <c r="S3865" s="14">
        <f t="shared" si="300"/>
        <v>42313.674826388888</v>
      </c>
      <c r="T3865" s="14">
        <f t="shared" si="304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Q3866" s="6" t="str">
        <f t="shared" si="302"/>
        <v>theater</v>
      </c>
      <c r="R3866" s="6" t="str">
        <f t="shared" si="303"/>
        <v>plays</v>
      </c>
      <c r="S3866" s="14">
        <f t="shared" si="300"/>
        <v>42325.933495370366</v>
      </c>
      <c r="T3866" s="14">
        <f t="shared" si="304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Q3867" s="6" t="str">
        <f t="shared" si="302"/>
        <v>theater</v>
      </c>
      <c r="R3867" s="6" t="str">
        <f t="shared" si="303"/>
        <v>plays</v>
      </c>
      <c r="S3867" s="14">
        <f t="shared" si="300"/>
        <v>41881.229166666664</v>
      </c>
      <c r="T3867" s="14">
        <f t="shared" si="304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Q3868" s="6" t="str">
        <f t="shared" si="302"/>
        <v>theater</v>
      </c>
      <c r="R3868" s="6" t="str">
        <f t="shared" si="303"/>
        <v>plays</v>
      </c>
      <c r="S3868" s="14">
        <f t="shared" si="300"/>
        <v>42452.145138888889</v>
      </c>
      <c r="T3868" s="14">
        <f t="shared" si="304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Q3869" s="6" t="str">
        <f t="shared" si="302"/>
        <v>theater</v>
      </c>
      <c r="R3869" s="6" t="str">
        <f t="shared" si="303"/>
        <v>plays</v>
      </c>
      <c r="S3869" s="14">
        <f t="shared" si="300"/>
        <v>42539.814108796301</v>
      </c>
      <c r="T3869" s="14">
        <f t="shared" si="304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Q3870" s="6" t="str">
        <f t="shared" si="302"/>
        <v>theater</v>
      </c>
      <c r="R3870" s="6" t="str">
        <f t="shared" si="303"/>
        <v>musical</v>
      </c>
      <c r="S3870" s="14">
        <f t="shared" si="300"/>
        <v>41890.659780092588</v>
      </c>
      <c r="T3870" s="14">
        <f t="shared" si="304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Q3871" s="6" t="str">
        <f t="shared" si="302"/>
        <v>theater</v>
      </c>
      <c r="R3871" s="6" t="str">
        <f t="shared" si="303"/>
        <v>musical</v>
      </c>
      <c r="S3871" s="14">
        <f t="shared" si="300"/>
        <v>42077.132638888885</v>
      </c>
      <c r="T3871" s="14">
        <f t="shared" si="304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Q3872" s="6" t="str">
        <f t="shared" si="302"/>
        <v>theater</v>
      </c>
      <c r="R3872" s="6" t="str">
        <f t="shared" si="303"/>
        <v>musical</v>
      </c>
      <c r="S3872" s="14">
        <f t="shared" si="300"/>
        <v>41823.17219907407</v>
      </c>
      <c r="T3872" s="14">
        <f t="shared" si="304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Q3873" s="6" t="str">
        <f t="shared" si="302"/>
        <v>theater</v>
      </c>
      <c r="R3873" s="6" t="str">
        <f t="shared" si="303"/>
        <v>musical</v>
      </c>
      <c r="S3873" s="14">
        <f t="shared" si="300"/>
        <v>42823.739004629635</v>
      </c>
      <c r="T3873" s="14">
        <f t="shared" si="304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Q3874" s="6" t="str">
        <f t="shared" si="302"/>
        <v>theater</v>
      </c>
      <c r="R3874" s="6" t="str">
        <f t="shared" si="303"/>
        <v>musical</v>
      </c>
      <c r="S3874" s="14">
        <f t="shared" si="300"/>
        <v>42230.145787037036</v>
      </c>
      <c r="T3874" s="14">
        <f t="shared" si="304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Q3875" s="6" t="str">
        <f t="shared" si="302"/>
        <v>theater</v>
      </c>
      <c r="R3875" s="6" t="str">
        <f t="shared" si="303"/>
        <v>musical</v>
      </c>
      <c r="S3875" s="14">
        <f t="shared" ref="S3875:S3938" si="305">(((I3875/60)/60)/24)+DATE(1970,1,1)</f>
        <v>42285.696006944447</v>
      </c>
      <c r="T3875" s="14">
        <f t="shared" si="304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Q3876" s="6" t="str">
        <f t="shared" si="302"/>
        <v>theater</v>
      </c>
      <c r="R3876" s="6" t="str">
        <f t="shared" si="303"/>
        <v>musical</v>
      </c>
      <c r="S3876" s="14">
        <f t="shared" si="305"/>
        <v>42028.041666666672</v>
      </c>
      <c r="T3876" s="14">
        <f t="shared" si="304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Q3877" s="6" t="str">
        <f t="shared" si="302"/>
        <v>theater</v>
      </c>
      <c r="R3877" s="6" t="str">
        <f t="shared" si="303"/>
        <v>musical</v>
      </c>
      <c r="S3877" s="14">
        <f t="shared" si="305"/>
        <v>42616.416666666672</v>
      </c>
      <c r="T3877" s="14">
        <f t="shared" si="304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Q3878" s="6" t="str">
        <f t="shared" si="302"/>
        <v>theater</v>
      </c>
      <c r="R3878" s="6" t="str">
        <f t="shared" si="303"/>
        <v>musical</v>
      </c>
      <c r="S3878" s="14">
        <f t="shared" si="305"/>
        <v>42402.624166666668</v>
      </c>
      <c r="T3878" s="14">
        <f t="shared" si="304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Q3879" s="6" t="str">
        <f t="shared" si="302"/>
        <v>theater</v>
      </c>
      <c r="R3879" s="6" t="str">
        <f t="shared" si="303"/>
        <v>musical</v>
      </c>
      <c r="S3879" s="14">
        <f t="shared" si="305"/>
        <v>42712.67768518519</v>
      </c>
      <c r="T3879" s="14">
        <f t="shared" si="304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Q3880" s="6" t="str">
        <f t="shared" si="302"/>
        <v>theater</v>
      </c>
      <c r="R3880" s="6" t="str">
        <f t="shared" si="303"/>
        <v>musical</v>
      </c>
      <c r="S3880" s="14">
        <f t="shared" si="305"/>
        <v>42185.165972222225</v>
      </c>
      <c r="T3880" s="14">
        <f t="shared" si="304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Q3881" s="6" t="str">
        <f t="shared" si="302"/>
        <v>theater</v>
      </c>
      <c r="R3881" s="6" t="str">
        <f t="shared" si="303"/>
        <v>musical</v>
      </c>
      <c r="S3881" s="14">
        <f t="shared" si="305"/>
        <v>42029.861064814817</v>
      </c>
      <c r="T3881" s="14">
        <f t="shared" si="304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Q3882" s="6" t="str">
        <f t="shared" si="302"/>
        <v>theater</v>
      </c>
      <c r="R3882" s="6" t="str">
        <f t="shared" si="303"/>
        <v>musical</v>
      </c>
      <c r="S3882" s="14">
        <f t="shared" si="305"/>
        <v>41850.958333333336</v>
      </c>
      <c r="T3882" s="14">
        <f t="shared" si="304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Q3883" s="6" t="str">
        <f t="shared" si="302"/>
        <v>theater</v>
      </c>
      <c r="R3883" s="6" t="str">
        <f t="shared" si="303"/>
        <v>musical</v>
      </c>
      <c r="S3883" s="14">
        <f t="shared" si="305"/>
        <v>42786.018506944441</v>
      </c>
      <c r="T3883" s="14">
        <f t="shared" si="304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Q3884" s="6" t="str">
        <f t="shared" si="302"/>
        <v>theater</v>
      </c>
      <c r="R3884" s="6" t="str">
        <f t="shared" si="303"/>
        <v>musical</v>
      </c>
      <c r="S3884" s="14">
        <f t="shared" si="305"/>
        <v>42400.960416666669</v>
      </c>
      <c r="T3884" s="14">
        <f t="shared" si="304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Q3885" s="6" t="str">
        <f t="shared" si="302"/>
        <v>theater</v>
      </c>
      <c r="R3885" s="6" t="str">
        <f t="shared" si="303"/>
        <v>musical</v>
      </c>
      <c r="S3885" s="14">
        <f t="shared" si="305"/>
        <v>41884.602650462963</v>
      </c>
      <c r="T3885" s="14">
        <f t="shared" si="304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Q3886" s="6" t="str">
        <f t="shared" si="302"/>
        <v>theater</v>
      </c>
      <c r="R3886" s="6" t="str">
        <f t="shared" si="303"/>
        <v>musical</v>
      </c>
      <c r="S3886" s="14">
        <f t="shared" si="305"/>
        <v>42090.749907407408</v>
      </c>
      <c r="T3886" s="14">
        <f t="shared" si="304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Q3887" s="6" t="str">
        <f t="shared" si="302"/>
        <v>theater</v>
      </c>
      <c r="R3887" s="6" t="str">
        <f t="shared" si="303"/>
        <v>musical</v>
      </c>
      <c r="S3887" s="14">
        <f t="shared" si="305"/>
        <v>42499.951284722221</v>
      </c>
      <c r="T3887" s="14">
        <f t="shared" si="304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Q3888" s="6" t="str">
        <f t="shared" si="302"/>
        <v>theater</v>
      </c>
      <c r="R3888" s="6" t="str">
        <f t="shared" si="303"/>
        <v>musical</v>
      </c>
      <c r="S3888" s="14">
        <f t="shared" si="305"/>
        <v>41984.228032407409</v>
      </c>
      <c r="T3888" s="14">
        <f t="shared" si="304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Q3889" s="6" t="str">
        <f t="shared" si="302"/>
        <v>theater</v>
      </c>
      <c r="R3889" s="6" t="str">
        <f t="shared" si="303"/>
        <v>musical</v>
      </c>
      <c r="S3889" s="14">
        <f t="shared" si="305"/>
        <v>42125.916666666672</v>
      </c>
      <c r="T3889" s="14">
        <f t="shared" si="304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Q3890" s="6" t="str">
        <f t="shared" si="302"/>
        <v>theater</v>
      </c>
      <c r="R3890" s="6" t="str">
        <f t="shared" si="303"/>
        <v>plays</v>
      </c>
      <c r="S3890" s="14">
        <f t="shared" si="305"/>
        <v>42792.545810185184</v>
      </c>
      <c r="T3890" s="14">
        <f t="shared" si="304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Q3891" s="6" t="str">
        <f t="shared" si="302"/>
        <v>theater</v>
      </c>
      <c r="R3891" s="6" t="str">
        <f t="shared" si="303"/>
        <v>plays</v>
      </c>
      <c r="S3891" s="14">
        <f t="shared" si="305"/>
        <v>42008.976388888885</v>
      </c>
      <c r="T3891" s="14">
        <f t="shared" si="304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Q3892" s="6" t="str">
        <f t="shared" si="302"/>
        <v>theater</v>
      </c>
      <c r="R3892" s="6" t="str">
        <f t="shared" si="303"/>
        <v>plays</v>
      </c>
      <c r="S3892" s="14">
        <f t="shared" si="305"/>
        <v>42231.758611111116</v>
      </c>
      <c r="T3892" s="14">
        <f t="shared" si="304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Q3893" s="6" t="str">
        <f t="shared" si="302"/>
        <v>theater</v>
      </c>
      <c r="R3893" s="6" t="str">
        <f t="shared" si="303"/>
        <v>plays</v>
      </c>
      <c r="S3893" s="14">
        <f t="shared" si="305"/>
        <v>42086.207638888889</v>
      </c>
      <c r="T3893" s="14">
        <f t="shared" si="304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Q3894" s="6" t="str">
        <f t="shared" si="302"/>
        <v>theater</v>
      </c>
      <c r="R3894" s="6" t="str">
        <f t="shared" si="303"/>
        <v>plays</v>
      </c>
      <c r="S3894" s="14">
        <f t="shared" si="305"/>
        <v>41875.291666666664</v>
      </c>
      <c r="T3894" s="14">
        <f t="shared" si="304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Q3895" s="6" t="str">
        <f t="shared" si="302"/>
        <v>theater</v>
      </c>
      <c r="R3895" s="6" t="str">
        <f t="shared" si="303"/>
        <v>plays</v>
      </c>
      <c r="S3895" s="14">
        <f t="shared" si="305"/>
        <v>41821.25</v>
      </c>
      <c r="T3895" s="14">
        <f t="shared" si="304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Q3896" s="6" t="str">
        <f t="shared" si="302"/>
        <v>theater</v>
      </c>
      <c r="R3896" s="6" t="str">
        <f t="shared" si="303"/>
        <v>plays</v>
      </c>
      <c r="S3896" s="14">
        <f t="shared" si="305"/>
        <v>42710.207638888889</v>
      </c>
      <c r="T3896" s="14">
        <f t="shared" si="304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Q3897" s="6" t="str">
        <f t="shared" si="302"/>
        <v>theater</v>
      </c>
      <c r="R3897" s="6" t="str">
        <f t="shared" si="303"/>
        <v>plays</v>
      </c>
      <c r="S3897" s="14">
        <f t="shared" si="305"/>
        <v>42063.250208333338</v>
      </c>
      <c r="T3897" s="14">
        <f t="shared" si="304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Q3898" s="6" t="str">
        <f t="shared" si="302"/>
        <v>theater</v>
      </c>
      <c r="R3898" s="6" t="str">
        <f t="shared" si="303"/>
        <v>plays</v>
      </c>
      <c r="S3898" s="14">
        <f t="shared" si="305"/>
        <v>41807.191875000004</v>
      </c>
      <c r="T3898" s="14">
        <f t="shared" si="304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Q3899" s="6" t="str">
        <f t="shared" si="302"/>
        <v>theater</v>
      </c>
      <c r="R3899" s="6" t="str">
        <f t="shared" si="303"/>
        <v>plays</v>
      </c>
      <c r="S3899" s="14">
        <f t="shared" si="305"/>
        <v>42012.87364583333</v>
      </c>
      <c r="T3899" s="14">
        <f t="shared" si="304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Q3900" s="6" t="str">
        <f t="shared" si="302"/>
        <v>theater</v>
      </c>
      <c r="R3900" s="6" t="str">
        <f t="shared" si="303"/>
        <v>plays</v>
      </c>
      <c r="S3900" s="14">
        <f t="shared" si="305"/>
        <v>42233.666666666672</v>
      </c>
      <c r="T3900" s="14">
        <f t="shared" si="304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Q3901" s="6" t="str">
        <f t="shared" si="302"/>
        <v>theater</v>
      </c>
      <c r="R3901" s="6" t="str">
        <f t="shared" si="303"/>
        <v>plays</v>
      </c>
      <c r="S3901" s="14">
        <f t="shared" si="305"/>
        <v>41863.775011574071</v>
      </c>
      <c r="T3901" s="14">
        <f t="shared" si="304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Q3902" s="6" t="str">
        <f t="shared" si="302"/>
        <v>theater</v>
      </c>
      <c r="R3902" s="6" t="str">
        <f t="shared" si="303"/>
        <v>plays</v>
      </c>
      <c r="S3902" s="14">
        <f t="shared" si="305"/>
        <v>42166.092488425929</v>
      </c>
      <c r="T3902" s="14">
        <f t="shared" si="304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Q3903" s="6" t="str">
        <f t="shared" si="302"/>
        <v>theater</v>
      </c>
      <c r="R3903" s="6" t="str">
        <f t="shared" si="303"/>
        <v>plays</v>
      </c>
      <c r="S3903" s="14">
        <f t="shared" si="305"/>
        <v>42357.826377314821</v>
      </c>
      <c r="T3903" s="14">
        <f t="shared" si="304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Q3904" s="6" t="str">
        <f t="shared" si="302"/>
        <v>theater</v>
      </c>
      <c r="R3904" s="6" t="str">
        <f t="shared" si="303"/>
        <v>plays</v>
      </c>
      <c r="S3904" s="14">
        <f t="shared" si="305"/>
        <v>42688.509745370371</v>
      </c>
      <c r="T3904" s="14">
        <f t="shared" si="304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Q3905" s="6" t="str">
        <f t="shared" si="302"/>
        <v>theater</v>
      </c>
      <c r="R3905" s="6" t="str">
        <f t="shared" si="303"/>
        <v>plays</v>
      </c>
      <c r="S3905" s="14">
        <f t="shared" si="305"/>
        <v>42230.818055555559</v>
      </c>
      <c r="T3905" s="14">
        <f t="shared" si="304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Q3906" s="6" t="str">
        <f t="shared" si="302"/>
        <v>theater</v>
      </c>
      <c r="R3906" s="6" t="str">
        <f t="shared" si="303"/>
        <v>plays</v>
      </c>
      <c r="S3906" s="14">
        <f t="shared" si="305"/>
        <v>42109.211111111115</v>
      </c>
      <c r="T3906" s="14">
        <f t="shared" si="304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(E3907/D3907)*100</f>
        <v>11.533333333333333</v>
      </c>
      <c r="Q3907" s="6" t="str">
        <f t="shared" ref="Q3907:Q3970" si="307">LEFT(N3907,FIND("/",N3907)-1)</f>
        <v>theater</v>
      </c>
      <c r="R3907" s="6" t="str">
        <f t="shared" ref="R3907:R3970" si="308">RIGHT(N3907,LEN(N3907)-FIND("/",N3907))</f>
        <v>plays</v>
      </c>
      <c r="S3907" s="14">
        <f t="shared" si="305"/>
        <v>42166.958333333328</v>
      </c>
      <c r="T3907" s="14">
        <f t="shared" ref="T3907:T3970" si="309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Q3908" s="6" t="str">
        <f t="shared" si="307"/>
        <v>theater</v>
      </c>
      <c r="R3908" s="6" t="str">
        <f t="shared" si="308"/>
        <v>plays</v>
      </c>
      <c r="S3908" s="14">
        <f t="shared" si="305"/>
        <v>42181.559027777781</v>
      </c>
      <c r="T3908" s="14">
        <f t="shared" si="309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Q3909" s="6" t="str">
        <f t="shared" si="307"/>
        <v>theater</v>
      </c>
      <c r="R3909" s="6" t="str">
        <f t="shared" si="308"/>
        <v>plays</v>
      </c>
      <c r="S3909" s="14">
        <f t="shared" si="305"/>
        <v>41938.838888888888</v>
      </c>
      <c r="T3909" s="14">
        <f t="shared" si="309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Q3910" s="6" t="str">
        <f t="shared" si="307"/>
        <v>theater</v>
      </c>
      <c r="R3910" s="6" t="str">
        <f t="shared" si="308"/>
        <v>plays</v>
      </c>
      <c r="S3910" s="14">
        <f t="shared" si="305"/>
        <v>41849.135370370372</v>
      </c>
      <c r="T3910" s="14">
        <f t="shared" si="309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Q3911" s="6" t="str">
        <f t="shared" si="307"/>
        <v>theater</v>
      </c>
      <c r="R3911" s="6" t="str">
        <f t="shared" si="308"/>
        <v>plays</v>
      </c>
      <c r="S3911" s="14">
        <f t="shared" si="305"/>
        <v>41893.359282407408</v>
      </c>
      <c r="T3911" s="14">
        <f t="shared" si="309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Q3912" s="6" t="str">
        <f t="shared" si="307"/>
        <v>theater</v>
      </c>
      <c r="R3912" s="6" t="str">
        <f t="shared" si="308"/>
        <v>plays</v>
      </c>
      <c r="S3912" s="14">
        <f t="shared" si="305"/>
        <v>42254.756909722222</v>
      </c>
      <c r="T3912" s="14">
        <f t="shared" si="309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Q3913" s="6" t="str">
        <f t="shared" si="307"/>
        <v>theater</v>
      </c>
      <c r="R3913" s="6" t="str">
        <f t="shared" si="308"/>
        <v>plays</v>
      </c>
      <c r="S3913" s="14">
        <f t="shared" si="305"/>
        <v>41969.853900462964</v>
      </c>
      <c r="T3913" s="14">
        <f t="shared" si="309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Q3914" s="6" t="str">
        <f t="shared" si="307"/>
        <v>theater</v>
      </c>
      <c r="R3914" s="6" t="str">
        <f t="shared" si="308"/>
        <v>plays</v>
      </c>
      <c r="S3914" s="14">
        <f t="shared" si="305"/>
        <v>42119.190972222219</v>
      </c>
      <c r="T3914" s="14">
        <f t="shared" si="309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Q3915" s="6" t="str">
        <f t="shared" si="307"/>
        <v>theater</v>
      </c>
      <c r="R3915" s="6" t="str">
        <f t="shared" si="308"/>
        <v>plays</v>
      </c>
      <c r="S3915" s="14">
        <f t="shared" si="305"/>
        <v>42338.252881944441</v>
      </c>
      <c r="T3915" s="14">
        <f t="shared" si="309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Q3916" s="6" t="str">
        <f t="shared" si="307"/>
        <v>theater</v>
      </c>
      <c r="R3916" s="6" t="str">
        <f t="shared" si="308"/>
        <v>plays</v>
      </c>
      <c r="S3916" s="14">
        <f t="shared" si="305"/>
        <v>42134.957638888889</v>
      </c>
      <c r="T3916" s="14">
        <f t="shared" si="309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Q3917" s="6" t="str">
        <f t="shared" si="307"/>
        <v>theater</v>
      </c>
      <c r="R3917" s="6" t="str">
        <f t="shared" si="308"/>
        <v>plays</v>
      </c>
      <c r="S3917" s="14">
        <f t="shared" si="305"/>
        <v>42522.98505787037</v>
      </c>
      <c r="T3917" s="14">
        <f t="shared" si="309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Q3918" s="6" t="str">
        <f t="shared" si="307"/>
        <v>theater</v>
      </c>
      <c r="R3918" s="6" t="str">
        <f t="shared" si="308"/>
        <v>plays</v>
      </c>
      <c r="S3918" s="14">
        <f t="shared" si="305"/>
        <v>42524.471666666665</v>
      </c>
      <c r="T3918" s="14">
        <f t="shared" si="309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Q3919" s="6" t="str">
        <f t="shared" si="307"/>
        <v>theater</v>
      </c>
      <c r="R3919" s="6" t="str">
        <f t="shared" si="308"/>
        <v>plays</v>
      </c>
      <c r="S3919" s="14">
        <f t="shared" si="305"/>
        <v>41893.527326388888</v>
      </c>
      <c r="T3919" s="14">
        <f t="shared" si="309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Q3920" s="6" t="str">
        <f t="shared" si="307"/>
        <v>theater</v>
      </c>
      <c r="R3920" s="6" t="str">
        <f t="shared" si="308"/>
        <v>plays</v>
      </c>
      <c r="S3920" s="14">
        <f t="shared" si="305"/>
        <v>41855.666666666664</v>
      </c>
      <c r="T3920" s="14">
        <f t="shared" si="309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Q3921" s="6" t="str">
        <f t="shared" si="307"/>
        <v>theater</v>
      </c>
      <c r="R3921" s="6" t="str">
        <f t="shared" si="308"/>
        <v>plays</v>
      </c>
      <c r="S3921" s="14">
        <f t="shared" si="305"/>
        <v>42387</v>
      </c>
      <c r="T3921" s="14">
        <f t="shared" si="309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Q3922" s="6" t="str">
        <f t="shared" si="307"/>
        <v>theater</v>
      </c>
      <c r="R3922" s="6" t="str">
        <f t="shared" si="308"/>
        <v>plays</v>
      </c>
      <c r="S3922" s="14">
        <f t="shared" si="305"/>
        <v>42687.428935185191</v>
      </c>
      <c r="T3922" s="14">
        <f t="shared" si="309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Q3923" s="6" t="str">
        <f t="shared" si="307"/>
        <v>theater</v>
      </c>
      <c r="R3923" s="6" t="str">
        <f t="shared" si="308"/>
        <v>plays</v>
      </c>
      <c r="S3923" s="14">
        <f t="shared" si="305"/>
        <v>41938.75</v>
      </c>
      <c r="T3923" s="14">
        <f t="shared" si="309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Q3924" s="6" t="str">
        <f t="shared" si="307"/>
        <v>theater</v>
      </c>
      <c r="R3924" s="6" t="str">
        <f t="shared" si="308"/>
        <v>plays</v>
      </c>
      <c r="S3924" s="14">
        <f t="shared" si="305"/>
        <v>42065.958333333328</v>
      </c>
      <c r="T3924" s="14">
        <f t="shared" si="309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Q3925" s="6" t="str">
        <f t="shared" si="307"/>
        <v>theater</v>
      </c>
      <c r="R3925" s="6" t="str">
        <f t="shared" si="308"/>
        <v>plays</v>
      </c>
      <c r="S3925" s="14">
        <f t="shared" si="305"/>
        <v>42103.979988425926</v>
      </c>
      <c r="T3925" s="14">
        <f t="shared" si="309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Q3926" s="6" t="str">
        <f t="shared" si="307"/>
        <v>theater</v>
      </c>
      <c r="R3926" s="6" t="str">
        <f t="shared" si="308"/>
        <v>plays</v>
      </c>
      <c r="S3926" s="14">
        <f t="shared" si="305"/>
        <v>41816.959745370368</v>
      </c>
      <c r="T3926" s="14">
        <f t="shared" si="309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Q3927" s="6" t="str">
        <f t="shared" si="307"/>
        <v>theater</v>
      </c>
      <c r="R3927" s="6" t="str">
        <f t="shared" si="308"/>
        <v>plays</v>
      </c>
      <c r="S3927" s="14">
        <f t="shared" si="305"/>
        <v>41850.870821759258</v>
      </c>
      <c r="T3927" s="14">
        <f t="shared" si="309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Q3928" s="6" t="str">
        <f t="shared" si="307"/>
        <v>theater</v>
      </c>
      <c r="R3928" s="6" t="str">
        <f t="shared" si="308"/>
        <v>plays</v>
      </c>
      <c r="S3928" s="14">
        <f t="shared" si="305"/>
        <v>42000.085046296299</v>
      </c>
      <c r="T3928" s="14">
        <f t="shared" si="309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Q3929" s="6" t="str">
        <f t="shared" si="307"/>
        <v>theater</v>
      </c>
      <c r="R3929" s="6" t="str">
        <f t="shared" si="308"/>
        <v>plays</v>
      </c>
      <c r="S3929" s="14">
        <f t="shared" si="305"/>
        <v>41860.267407407409</v>
      </c>
      <c r="T3929" s="14">
        <f t="shared" si="309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Q3930" s="6" t="str">
        <f t="shared" si="307"/>
        <v>theater</v>
      </c>
      <c r="R3930" s="6" t="str">
        <f t="shared" si="308"/>
        <v>plays</v>
      </c>
      <c r="S3930" s="14">
        <f t="shared" si="305"/>
        <v>42293.207638888889</v>
      </c>
      <c r="T3930" s="14">
        <f t="shared" si="309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Q3931" s="6" t="str">
        <f t="shared" si="307"/>
        <v>theater</v>
      </c>
      <c r="R3931" s="6" t="str">
        <f t="shared" si="308"/>
        <v>plays</v>
      </c>
      <c r="S3931" s="14">
        <f t="shared" si="305"/>
        <v>42631.827141203699</v>
      </c>
      <c r="T3931" s="14">
        <f t="shared" si="309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Q3932" s="6" t="str">
        <f t="shared" si="307"/>
        <v>theater</v>
      </c>
      <c r="R3932" s="6" t="str">
        <f t="shared" si="308"/>
        <v>plays</v>
      </c>
      <c r="S3932" s="14">
        <f t="shared" si="305"/>
        <v>42461.25</v>
      </c>
      <c r="T3932" s="14">
        <f t="shared" si="309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Q3933" s="6" t="str">
        <f t="shared" si="307"/>
        <v>theater</v>
      </c>
      <c r="R3933" s="6" t="str">
        <f t="shared" si="308"/>
        <v>plays</v>
      </c>
      <c r="S3933" s="14">
        <f t="shared" si="305"/>
        <v>42253.151701388888</v>
      </c>
      <c r="T3933" s="14">
        <f t="shared" si="309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Q3934" s="6" t="str">
        <f t="shared" si="307"/>
        <v>theater</v>
      </c>
      <c r="R3934" s="6" t="str">
        <f t="shared" si="308"/>
        <v>plays</v>
      </c>
      <c r="S3934" s="14">
        <f t="shared" si="305"/>
        <v>42445.126898148148</v>
      </c>
      <c r="T3934" s="14">
        <f t="shared" si="309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Q3935" s="6" t="str">
        <f t="shared" si="307"/>
        <v>theater</v>
      </c>
      <c r="R3935" s="6" t="str">
        <f t="shared" si="308"/>
        <v>plays</v>
      </c>
      <c r="S3935" s="14">
        <f t="shared" si="305"/>
        <v>42568.029861111107</v>
      </c>
      <c r="T3935" s="14">
        <f t="shared" si="309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Q3936" s="6" t="str">
        <f t="shared" si="307"/>
        <v>theater</v>
      </c>
      <c r="R3936" s="6" t="str">
        <f t="shared" si="308"/>
        <v>plays</v>
      </c>
      <c r="S3936" s="14">
        <f t="shared" si="305"/>
        <v>42278.541666666672</v>
      </c>
      <c r="T3936" s="14">
        <f t="shared" si="309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Q3937" s="6" t="str">
        <f t="shared" si="307"/>
        <v>theater</v>
      </c>
      <c r="R3937" s="6" t="str">
        <f t="shared" si="308"/>
        <v>plays</v>
      </c>
      <c r="S3937" s="14">
        <f t="shared" si="305"/>
        <v>42281.656782407401</v>
      </c>
      <c r="T3937" s="14">
        <f t="shared" si="309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Q3938" s="6" t="str">
        <f t="shared" si="307"/>
        <v>theater</v>
      </c>
      <c r="R3938" s="6" t="str">
        <f t="shared" si="308"/>
        <v>plays</v>
      </c>
      <c r="S3938" s="14">
        <f t="shared" si="305"/>
        <v>42705.304629629631</v>
      </c>
      <c r="T3938" s="14">
        <f t="shared" si="309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Q3939" s="6" t="str">
        <f t="shared" si="307"/>
        <v>theater</v>
      </c>
      <c r="R3939" s="6" t="str">
        <f t="shared" si="308"/>
        <v>plays</v>
      </c>
      <c r="S3939" s="14">
        <f t="shared" ref="S3939:S4002" si="310">(((I3939/60)/60)/24)+DATE(1970,1,1)</f>
        <v>42562.631481481483</v>
      </c>
      <c r="T3939" s="14">
        <f t="shared" si="309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Q3940" s="6" t="str">
        <f t="shared" si="307"/>
        <v>theater</v>
      </c>
      <c r="R3940" s="6" t="str">
        <f t="shared" si="308"/>
        <v>plays</v>
      </c>
      <c r="S3940" s="14">
        <f t="shared" si="310"/>
        <v>42182.905717592599</v>
      </c>
      <c r="T3940" s="14">
        <f t="shared" si="309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Q3941" s="6" t="str">
        <f t="shared" si="307"/>
        <v>theater</v>
      </c>
      <c r="R3941" s="6" t="str">
        <f t="shared" si="308"/>
        <v>plays</v>
      </c>
      <c r="S3941" s="14">
        <f t="shared" si="310"/>
        <v>41919.1875</v>
      </c>
      <c r="T3941" s="14">
        <f t="shared" si="309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Q3942" s="6" t="str">
        <f t="shared" si="307"/>
        <v>theater</v>
      </c>
      <c r="R3942" s="6" t="str">
        <f t="shared" si="308"/>
        <v>plays</v>
      </c>
      <c r="S3942" s="14">
        <f t="shared" si="310"/>
        <v>42006.492488425924</v>
      </c>
      <c r="T3942" s="14">
        <f t="shared" si="309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Q3943" s="6" t="str">
        <f t="shared" si="307"/>
        <v>theater</v>
      </c>
      <c r="R3943" s="6" t="str">
        <f t="shared" si="308"/>
        <v>plays</v>
      </c>
      <c r="S3943" s="14">
        <f t="shared" si="310"/>
        <v>41968.041666666672</v>
      </c>
      <c r="T3943" s="14">
        <f t="shared" si="309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Q3944" s="6" t="str">
        <f t="shared" si="307"/>
        <v>theater</v>
      </c>
      <c r="R3944" s="6" t="str">
        <f t="shared" si="308"/>
        <v>plays</v>
      </c>
      <c r="S3944" s="14">
        <f t="shared" si="310"/>
        <v>42171.904097222221</v>
      </c>
      <c r="T3944" s="14">
        <f t="shared" si="309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Q3945" s="6" t="str">
        <f t="shared" si="307"/>
        <v>theater</v>
      </c>
      <c r="R3945" s="6" t="str">
        <f t="shared" si="308"/>
        <v>plays</v>
      </c>
      <c r="S3945" s="14">
        <f t="shared" si="310"/>
        <v>42310.701388888891</v>
      </c>
      <c r="T3945" s="14">
        <f t="shared" si="309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Q3946" s="6" t="str">
        <f t="shared" si="307"/>
        <v>theater</v>
      </c>
      <c r="R3946" s="6" t="str">
        <f t="shared" si="308"/>
        <v>plays</v>
      </c>
      <c r="S3946" s="14">
        <f t="shared" si="310"/>
        <v>42243.662905092591</v>
      </c>
      <c r="T3946" s="14">
        <f t="shared" si="309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Q3947" s="6" t="str">
        <f t="shared" si="307"/>
        <v>theater</v>
      </c>
      <c r="R3947" s="6" t="str">
        <f t="shared" si="308"/>
        <v>plays</v>
      </c>
      <c r="S3947" s="14">
        <f t="shared" si="310"/>
        <v>42139.801712962959</v>
      </c>
      <c r="T3947" s="14">
        <f t="shared" si="309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Q3948" s="6" t="str">
        <f t="shared" si="307"/>
        <v>theater</v>
      </c>
      <c r="R3948" s="6" t="str">
        <f t="shared" si="308"/>
        <v>plays</v>
      </c>
      <c r="S3948" s="14">
        <f t="shared" si="310"/>
        <v>42063.333333333328</v>
      </c>
      <c r="T3948" s="14">
        <f t="shared" si="309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Q3949" s="6" t="str">
        <f t="shared" si="307"/>
        <v>theater</v>
      </c>
      <c r="R3949" s="6" t="str">
        <f t="shared" si="308"/>
        <v>plays</v>
      </c>
      <c r="S3949" s="14">
        <f t="shared" si="310"/>
        <v>42645.142870370371</v>
      </c>
      <c r="T3949" s="14">
        <f t="shared" si="309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Q3950" s="6" t="str">
        <f t="shared" si="307"/>
        <v>theater</v>
      </c>
      <c r="R3950" s="6" t="str">
        <f t="shared" si="308"/>
        <v>plays</v>
      </c>
      <c r="S3950" s="14">
        <f t="shared" si="310"/>
        <v>41889.325497685182</v>
      </c>
      <c r="T3950" s="14">
        <f t="shared" si="309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Q3951" s="6" t="str">
        <f t="shared" si="307"/>
        <v>theater</v>
      </c>
      <c r="R3951" s="6" t="str">
        <f t="shared" si="308"/>
        <v>plays</v>
      </c>
      <c r="S3951" s="14">
        <f t="shared" si="310"/>
        <v>42046.120613425926</v>
      </c>
      <c r="T3951" s="14">
        <f t="shared" si="309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Q3952" s="6" t="str">
        <f t="shared" si="307"/>
        <v>theater</v>
      </c>
      <c r="R3952" s="6" t="str">
        <f t="shared" si="308"/>
        <v>plays</v>
      </c>
      <c r="S3952" s="14">
        <f t="shared" si="310"/>
        <v>42468.774305555555</v>
      </c>
      <c r="T3952" s="14">
        <f t="shared" si="309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Q3953" s="6" t="str">
        <f t="shared" si="307"/>
        <v>theater</v>
      </c>
      <c r="R3953" s="6" t="str">
        <f t="shared" si="308"/>
        <v>plays</v>
      </c>
      <c r="S3953" s="14">
        <f t="shared" si="310"/>
        <v>42493.784050925926</v>
      </c>
      <c r="T3953" s="14">
        <f t="shared" si="309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Q3954" s="6" t="str">
        <f t="shared" si="307"/>
        <v>theater</v>
      </c>
      <c r="R3954" s="6" t="str">
        <f t="shared" si="308"/>
        <v>plays</v>
      </c>
      <c r="S3954" s="14">
        <f t="shared" si="310"/>
        <v>42303.790393518517</v>
      </c>
      <c r="T3954" s="14">
        <f t="shared" si="309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Q3955" s="6" t="str">
        <f t="shared" si="307"/>
        <v>theater</v>
      </c>
      <c r="R3955" s="6" t="str">
        <f t="shared" si="308"/>
        <v>plays</v>
      </c>
      <c r="S3955" s="14">
        <f t="shared" si="310"/>
        <v>42580.978472222225</v>
      </c>
      <c r="T3955" s="14">
        <f t="shared" si="309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Q3956" s="6" t="str">
        <f t="shared" si="307"/>
        <v>theater</v>
      </c>
      <c r="R3956" s="6" t="str">
        <f t="shared" si="308"/>
        <v>plays</v>
      </c>
      <c r="S3956" s="14">
        <f t="shared" si="310"/>
        <v>41834.651203703703</v>
      </c>
      <c r="T3956" s="14">
        <f t="shared" si="309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Q3957" s="6" t="str">
        <f t="shared" si="307"/>
        <v>theater</v>
      </c>
      <c r="R3957" s="6" t="str">
        <f t="shared" si="308"/>
        <v>plays</v>
      </c>
      <c r="S3957" s="14">
        <f t="shared" si="310"/>
        <v>42336.890520833331</v>
      </c>
      <c r="T3957" s="14">
        <f t="shared" si="309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Q3958" s="6" t="str">
        <f t="shared" si="307"/>
        <v>theater</v>
      </c>
      <c r="R3958" s="6" t="str">
        <f t="shared" si="308"/>
        <v>plays</v>
      </c>
      <c r="S3958" s="14">
        <f t="shared" si="310"/>
        <v>42485.013888888891</v>
      </c>
      <c r="T3958" s="14">
        <f t="shared" si="309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Q3959" s="6" t="str">
        <f t="shared" si="307"/>
        <v>theater</v>
      </c>
      <c r="R3959" s="6" t="str">
        <f t="shared" si="308"/>
        <v>plays</v>
      </c>
      <c r="S3959" s="14">
        <f t="shared" si="310"/>
        <v>42559.976319444439</v>
      </c>
      <c r="T3959" s="14">
        <f t="shared" si="309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Q3960" s="6" t="str">
        <f t="shared" si="307"/>
        <v>theater</v>
      </c>
      <c r="R3960" s="6" t="str">
        <f t="shared" si="308"/>
        <v>plays</v>
      </c>
      <c r="S3960" s="14">
        <f t="shared" si="310"/>
        <v>41853.583333333336</v>
      </c>
      <c r="T3960" s="14">
        <f t="shared" si="309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Q3961" s="6" t="str">
        <f t="shared" si="307"/>
        <v>theater</v>
      </c>
      <c r="R3961" s="6" t="str">
        <f t="shared" si="308"/>
        <v>plays</v>
      </c>
      <c r="S3961" s="14">
        <f t="shared" si="310"/>
        <v>41910.788842592592</v>
      </c>
      <c r="T3961" s="14">
        <f t="shared" si="309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Q3962" s="6" t="str">
        <f t="shared" si="307"/>
        <v>theater</v>
      </c>
      <c r="R3962" s="6" t="str">
        <f t="shared" si="308"/>
        <v>plays</v>
      </c>
      <c r="S3962" s="14">
        <f t="shared" si="310"/>
        <v>42372.845555555556</v>
      </c>
      <c r="T3962" s="14">
        <f t="shared" si="309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Q3963" s="6" t="str">
        <f t="shared" si="307"/>
        <v>theater</v>
      </c>
      <c r="R3963" s="6" t="str">
        <f t="shared" si="308"/>
        <v>plays</v>
      </c>
      <c r="S3963" s="14">
        <f t="shared" si="310"/>
        <v>41767.891319444447</v>
      </c>
      <c r="T3963" s="14">
        <f t="shared" si="309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Q3964" s="6" t="str">
        <f t="shared" si="307"/>
        <v>theater</v>
      </c>
      <c r="R3964" s="6" t="str">
        <f t="shared" si="308"/>
        <v>plays</v>
      </c>
      <c r="S3964" s="14">
        <f t="shared" si="310"/>
        <v>42336.621458333335</v>
      </c>
      <c r="T3964" s="14">
        <f t="shared" si="309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Q3965" s="6" t="str">
        <f t="shared" si="307"/>
        <v>theater</v>
      </c>
      <c r="R3965" s="6" t="str">
        <f t="shared" si="308"/>
        <v>plays</v>
      </c>
      <c r="S3965" s="14">
        <f t="shared" si="310"/>
        <v>42326.195798611108</v>
      </c>
      <c r="T3965" s="14">
        <f t="shared" si="309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Q3966" s="6" t="str">
        <f t="shared" si="307"/>
        <v>theater</v>
      </c>
      <c r="R3966" s="6" t="str">
        <f t="shared" si="308"/>
        <v>plays</v>
      </c>
      <c r="S3966" s="14">
        <f t="shared" si="310"/>
        <v>42113.680393518516</v>
      </c>
      <c r="T3966" s="14">
        <f t="shared" si="309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Q3967" s="6" t="str">
        <f t="shared" si="307"/>
        <v>theater</v>
      </c>
      <c r="R3967" s="6" t="str">
        <f t="shared" si="308"/>
        <v>plays</v>
      </c>
      <c r="S3967" s="14">
        <f t="shared" si="310"/>
        <v>42474.194212962961</v>
      </c>
      <c r="T3967" s="14">
        <f t="shared" si="309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Q3968" s="6" t="str">
        <f t="shared" si="307"/>
        <v>theater</v>
      </c>
      <c r="R3968" s="6" t="str">
        <f t="shared" si="308"/>
        <v>plays</v>
      </c>
      <c r="S3968" s="14">
        <f t="shared" si="310"/>
        <v>41844.124305555553</v>
      </c>
      <c r="T3968" s="14">
        <f t="shared" si="309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Q3969" s="6" t="str">
        <f t="shared" si="307"/>
        <v>theater</v>
      </c>
      <c r="R3969" s="6" t="str">
        <f t="shared" si="308"/>
        <v>plays</v>
      </c>
      <c r="S3969" s="14">
        <f t="shared" si="310"/>
        <v>42800.290590277778</v>
      </c>
      <c r="T3969" s="14">
        <f t="shared" si="309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Q3970" s="6" t="str">
        <f t="shared" si="307"/>
        <v>theater</v>
      </c>
      <c r="R3970" s="6" t="str">
        <f t="shared" si="308"/>
        <v>plays</v>
      </c>
      <c r="S3970" s="14">
        <f t="shared" si="310"/>
        <v>42512.815659722226</v>
      </c>
      <c r="T3970" s="14">
        <f t="shared" si="309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(E3971/D3971)*100</f>
        <v>7.4690265486725664</v>
      </c>
      <c r="Q3971" s="6" t="str">
        <f t="shared" ref="Q3971:Q4034" si="312">LEFT(N3971,FIND("/",N3971)-1)</f>
        <v>theater</v>
      </c>
      <c r="R3971" s="6" t="str">
        <f t="shared" ref="R3971:R4034" si="313">RIGHT(N3971,LEN(N3971)-FIND("/",N3971))</f>
        <v>plays</v>
      </c>
      <c r="S3971" s="14">
        <f t="shared" si="310"/>
        <v>42611.163194444445</v>
      </c>
      <c r="T3971" s="14">
        <f t="shared" ref="T3971:T4034" si="314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Q3972" s="6" t="str">
        <f t="shared" si="312"/>
        <v>theater</v>
      </c>
      <c r="R3972" s="6" t="str">
        <f t="shared" si="313"/>
        <v>plays</v>
      </c>
      <c r="S3972" s="14">
        <f t="shared" si="310"/>
        <v>42477.863553240735</v>
      </c>
      <c r="T3972" s="14">
        <f t="shared" si="314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Q3973" s="6" t="str">
        <f t="shared" si="312"/>
        <v>theater</v>
      </c>
      <c r="R3973" s="6" t="str">
        <f t="shared" si="313"/>
        <v>plays</v>
      </c>
      <c r="S3973" s="14">
        <f t="shared" si="310"/>
        <v>41841.536180555559</v>
      </c>
      <c r="T3973" s="14">
        <f t="shared" si="314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Q3974" s="6" t="str">
        <f t="shared" si="312"/>
        <v>theater</v>
      </c>
      <c r="R3974" s="6" t="str">
        <f t="shared" si="313"/>
        <v>plays</v>
      </c>
      <c r="S3974" s="14">
        <f t="shared" si="310"/>
        <v>42041.067523148144</v>
      </c>
      <c r="T3974" s="14">
        <f t="shared" si="314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Q3975" s="6" t="str">
        <f t="shared" si="312"/>
        <v>theater</v>
      </c>
      <c r="R3975" s="6" t="str">
        <f t="shared" si="313"/>
        <v>plays</v>
      </c>
      <c r="S3975" s="14">
        <f t="shared" si="310"/>
        <v>42499.166666666672</v>
      </c>
      <c r="T3975" s="14">
        <f t="shared" si="314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Q3976" s="6" t="str">
        <f t="shared" si="312"/>
        <v>theater</v>
      </c>
      <c r="R3976" s="6" t="str">
        <f t="shared" si="313"/>
        <v>plays</v>
      </c>
      <c r="S3976" s="14">
        <f t="shared" si="310"/>
        <v>42523.546851851846</v>
      </c>
      <c r="T3976" s="14">
        <f t="shared" si="314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Q3977" s="6" t="str">
        <f t="shared" si="312"/>
        <v>theater</v>
      </c>
      <c r="R3977" s="6" t="str">
        <f t="shared" si="313"/>
        <v>plays</v>
      </c>
      <c r="S3977" s="14">
        <f t="shared" si="310"/>
        <v>42564.866875</v>
      </c>
      <c r="T3977" s="14">
        <f t="shared" si="314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Q3978" s="6" t="str">
        <f t="shared" si="312"/>
        <v>theater</v>
      </c>
      <c r="R3978" s="6" t="str">
        <f t="shared" si="313"/>
        <v>plays</v>
      </c>
      <c r="S3978" s="14">
        <f t="shared" si="310"/>
        <v>41852.291666666664</v>
      </c>
      <c r="T3978" s="14">
        <f t="shared" si="314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Q3979" s="6" t="str">
        <f t="shared" si="312"/>
        <v>theater</v>
      </c>
      <c r="R3979" s="6" t="str">
        <f t="shared" si="313"/>
        <v>plays</v>
      </c>
      <c r="S3979" s="14">
        <f t="shared" si="310"/>
        <v>42573.788564814815</v>
      </c>
      <c r="T3979" s="14">
        <f t="shared" si="314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6</v>
      </c>
      <c r="M3980" t="b">
        <v>0</v>
      </c>
      <c r="N3980" t="s">
        <v>8271</v>
      </c>
      <c r="O3980">
        <f t="shared" si="311"/>
        <v>10.7</v>
      </c>
      <c r="Q3980" s="6" t="str">
        <f t="shared" si="312"/>
        <v>theater</v>
      </c>
      <c r="R3980" s="6" t="str">
        <f t="shared" si="313"/>
        <v>plays</v>
      </c>
      <c r="S3980" s="14">
        <f t="shared" si="310"/>
        <v>42035.642974537041</v>
      </c>
      <c r="T3980" s="14">
        <f t="shared" si="314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Q3981" s="6" t="str">
        <f t="shared" si="312"/>
        <v>theater</v>
      </c>
      <c r="R3981" s="6" t="str">
        <f t="shared" si="313"/>
        <v>plays</v>
      </c>
      <c r="S3981" s="14">
        <f t="shared" si="310"/>
        <v>42092.833333333328</v>
      </c>
      <c r="T3981" s="14">
        <f t="shared" si="314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6</v>
      </c>
      <c r="M3982" t="b">
        <v>0</v>
      </c>
      <c r="N3982" t="s">
        <v>8271</v>
      </c>
      <c r="O3982">
        <f t="shared" si="311"/>
        <v>18</v>
      </c>
      <c r="Q3982" s="6" t="str">
        <f t="shared" si="312"/>
        <v>theater</v>
      </c>
      <c r="R3982" s="6" t="str">
        <f t="shared" si="313"/>
        <v>plays</v>
      </c>
      <c r="S3982" s="14">
        <f t="shared" si="310"/>
        <v>41825.598923611113</v>
      </c>
      <c r="T3982" s="14">
        <f t="shared" si="314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6</v>
      </c>
      <c r="M3983" t="b">
        <v>0</v>
      </c>
      <c r="N3983" t="s">
        <v>8271</v>
      </c>
      <c r="O3983">
        <f t="shared" si="311"/>
        <v>4.083333333333333</v>
      </c>
      <c r="Q3983" s="6" t="str">
        <f t="shared" si="312"/>
        <v>theater</v>
      </c>
      <c r="R3983" s="6" t="str">
        <f t="shared" si="313"/>
        <v>plays</v>
      </c>
      <c r="S3983" s="14">
        <f t="shared" si="310"/>
        <v>42568.179965277777</v>
      </c>
      <c r="T3983" s="14">
        <f t="shared" si="314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6</v>
      </c>
      <c r="M3984" t="b">
        <v>0</v>
      </c>
      <c r="N3984" t="s">
        <v>8271</v>
      </c>
      <c r="O3984">
        <f t="shared" si="311"/>
        <v>20</v>
      </c>
      <c r="Q3984" s="6" t="str">
        <f t="shared" si="312"/>
        <v>theater</v>
      </c>
      <c r="R3984" s="6" t="str">
        <f t="shared" si="313"/>
        <v>plays</v>
      </c>
      <c r="S3984" s="14">
        <f t="shared" si="310"/>
        <v>42192.809953703705</v>
      </c>
      <c r="T3984" s="14">
        <f t="shared" si="314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6</v>
      </c>
      <c r="M3985" t="b">
        <v>0</v>
      </c>
      <c r="N3985" t="s">
        <v>8271</v>
      </c>
      <c r="O3985">
        <f t="shared" si="311"/>
        <v>34.802513464991023</v>
      </c>
      <c r="Q3985" s="6" t="str">
        <f t="shared" si="312"/>
        <v>theater</v>
      </c>
      <c r="R3985" s="6" t="str">
        <f t="shared" si="313"/>
        <v>plays</v>
      </c>
      <c r="S3985" s="14">
        <f t="shared" si="310"/>
        <v>41779.290972222225</v>
      </c>
      <c r="T3985" s="14">
        <f t="shared" si="314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6</v>
      </c>
      <c r="M3986" t="b">
        <v>0</v>
      </c>
      <c r="N3986" t="s">
        <v>8271</v>
      </c>
      <c r="O3986">
        <f t="shared" si="311"/>
        <v>6.3333333333333339</v>
      </c>
      <c r="Q3986" s="6" t="str">
        <f t="shared" si="312"/>
        <v>theater</v>
      </c>
      <c r="R3986" s="6" t="str">
        <f t="shared" si="313"/>
        <v>plays</v>
      </c>
      <c r="S3986" s="14">
        <f t="shared" si="310"/>
        <v>41951</v>
      </c>
      <c r="T3986" s="14">
        <f t="shared" si="314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6</v>
      </c>
      <c r="M3987" t="b">
        <v>0</v>
      </c>
      <c r="N3987" t="s">
        <v>8271</v>
      </c>
      <c r="O3987">
        <f t="shared" si="311"/>
        <v>32.049999999999997</v>
      </c>
      <c r="Q3987" s="6" t="str">
        <f t="shared" si="312"/>
        <v>theater</v>
      </c>
      <c r="R3987" s="6" t="str">
        <f t="shared" si="313"/>
        <v>plays</v>
      </c>
      <c r="S3987" s="14">
        <f t="shared" si="310"/>
        <v>42420.878472222219</v>
      </c>
      <c r="T3987" s="14">
        <f t="shared" si="314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6</v>
      </c>
      <c r="M3988" t="b">
        <v>0</v>
      </c>
      <c r="N3988" t="s">
        <v>8271</v>
      </c>
      <c r="O3988">
        <f t="shared" si="311"/>
        <v>9.76</v>
      </c>
      <c r="Q3988" s="6" t="str">
        <f t="shared" si="312"/>
        <v>theater</v>
      </c>
      <c r="R3988" s="6" t="str">
        <f t="shared" si="313"/>
        <v>plays</v>
      </c>
      <c r="S3988" s="14">
        <f t="shared" si="310"/>
        <v>42496.544444444444</v>
      </c>
      <c r="T3988" s="14">
        <f t="shared" si="314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6</v>
      </c>
      <c r="M3989" t="b">
        <v>0</v>
      </c>
      <c r="N3989" t="s">
        <v>8271</v>
      </c>
      <c r="O3989">
        <f t="shared" si="311"/>
        <v>37.75</v>
      </c>
      <c r="Q3989" s="6" t="str">
        <f t="shared" si="312"/>
        <v>theater</v>
      </c>
      <c r="R3989" s="6" t="str">
        <f t="shared" si="313"/>
        <v>plays</v>
      </c>
      <c r="S3989" s="14">
        <f t="shared" si="310"/>
        <v>41775.92465277778</v>
      </c>
      <c r="T3989" s="14">
        <f t="shared" si="314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6</v>
      </c>
      <c r="M3990" t="b">
        <v>0</v>
      </c>
      <c r="N3990" t="s">
        <v>8271</v>
      </c>
      <c r="O3990">
        <f t="shared" si="311"/>
        <v>2.1333333333333333</v>
      </c>
      <c r="Q3990" s="6" t="str">
        <f t="shared" si="312"/>
        <v>theater</v>
      </c>
      <c r="R3990" s="6" t="str">
        <f t="shared" si="313"/>
        <v>plays</v>
      </c>
      <c r="S3990" s="14">
        <f t="shared" si="310"/>
        <v>42245.08116898148</v>
      </c>
      <c r="T3990" s="14">
        <f t="shared" si="314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6</v>
      </c>
      <c r="M3991" t="b">
        <v>0</v>
      </c>
      <c r="N3991" t="s">
        <v>8271</v>
      </c>
      <c r="O3991">
        <f t="shared" si="311"/>
        <v>0</v>
      </c>
      <c r="Q3991" s="6" t="str">
        <f t="shared" si="312"/>
        <v>theater</v>
      </c>
      <c r="R3991" s="6" t="str">
        <f t="shared" si="313"/>
        <v>plays</v>
      </c>
      <c r="S3991" s="14">
        <f t="shared" si="310"/>
        <v>42316.791446759264</v>
      </c>
      <c r="T3991" s="14">
        <f t="shared" si="314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6</v>
      </c>
      <c r="M3992" t="b">
        <v>0</v>
      </c>
      <c r="N3992" t="s">
        <v>8271</v>
      </c>
      <c r="O3992">
        <f t="shared" si="311"/>
        <v>4.1818181818181817</v>
      </c>
      <c r="Q3992" s="6" t="str">
        <f t="shared" si="312"/>
        <v>theater</v>
      </c>
      <c r="R3992" s="6" t="str">
        <f t="shared" si="313"/>
        <v>plays</v>
      </c>
      <c r="S3992" s="14">
        <f t="shared" si="310"/>
        <v>42431.672372685185</v>
      </c>
      <c r="T3992" s="14">
        <f t="shared" si="314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6</v>
      </c>
      <c r="M3993" t="b">
        <v>0</v>
      </c>
      <c r="N3993" t="s">
        <v>8271</v>
      </c>
      <c r="O3993">
        <f t="shared" si="311"/>
        <v>20</v>
      </c>
      <c r="Q3993" s="6" t="str">
        <f t="shared" si="312"/>
        <v>theater</v>
      </c>
      <c r="R3993" s="6" t="str">
        <f t="shared" si="313"/>
        <v>plays</v>
      </c>
      <c r="S3993" s="14">
        <f t="shared" si="310"/>
        <v>42155.644467592589</v>
      </c>
      <c r="T3993" s="14">
        <f t="shared" si="314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6</v>
      </c>
      <c r="M3994" t="b">
        <v>0</v>
      </c>
      <c r="N3994" t="s">
        <v>8271</v>
      </c>
      <c r="O3994">
        <f t="shared" si="311"/>
        <v>5.41</v>
      </c>
      <c r="Q3994" s="6" t="str">
        <f t="shared" si="312"/>
        <v>theater</v>
      </c>
      <c r="R3994" s="6" t="str">
        <f t="shared" si="313"/>
        <v>plays</v>
      </c>
      <c r="S3994" s="14">
        <f t="shared" si="310"/>
        <v>42349.982164351852</v>
      </c>
      <c r="T3994" s="14">
        <f t="shared" si="314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6</v>
      </c>
      <c r="M3995" t="b">
        <v>0</v>
      </c>
      <c r="N3995" t="s">
        <v>8271</v>
      </c>
      <c r="O3995">
        <f t="shared" si="311"/>
        <v>6.0000000000000001E-3</v>
      </c>
      <c r="Q3995" s="6" t="str">
        <f t="shared" si="312"/>
        <v>theater</v>
      </c>
      <c r="R3995" s="6" t="str">
        <f t="shared" si="313"/>
        <v>plays</v>
      </c>
      <c r="S3995" s="14">
        <f t="shared" si="310"/>
        <v>42137.864722222221</v>
      </c>
      <c r="T3995" s="14">
        <f t="shared" si="314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6</v>
      </c>
      <c r="M3996" t="b">
        <v>0</v>
      </c>
      <c r="N3996" t="s">
        <v>8271</v>
      </c>
      <c r="O3996">
        <f t="shared" si="311"/>
        <v>0.25</v>
      </c>
      <c r="Q3996" s="6" t="str">
        <f t="shared" si="312"/>
        <v>theater</v>
      </c>
      <c r="R3996" s="6" t="str">
        <f t="shared" si="313"/>
        <v>plays</v>
      </c>
      <c r="S3996" s="14">
        <f t="shared" si="310"/>
        <v>41839.389930555553</v>
      </c>
      <c r="T3996" s="14">
        <f t="shared" si="314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6</v>
      </c>
      <c r="M3997" t="b">
        <v>0</v>
      </c>
      <c r="N3997" t="s">
        <v>8271</v>
      </c>
      <c r="O3997">
        <f t="shared" si="311"/>
        <v>35</v>
      </c>
      <c r="Q3997" s="6" t="str">
        <f t="shared" si="312"/>
        <v>theater</v>
      </c>
      <c r="R3997" s="6" t="str">
        <f t="shared" si="313"/>
        <v>plays</v>
      </c>
      <c r="S3997" s="14">
        <f t="shared" si="310"/>
        <v>42049.477083333331</v>
      </c>
      <c r="T3997" s="14">
        <f t="shared" si="314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6</v>
      </c>
      <c r="M3998" t="b">
        <v>0</v>
      </c>
      <c r="N3998" t="s">
        <v>8271</v>
      </c>
      <c r="O3998">
        <f t="shared" si="311"/>
        <v>16.566666666666666</v>
      </c>
      <c r="Q3998" s="6" t="str">
        <f t="shared" si="312"/>
        <v>theater</v>
      </c>
      <c r="R3998" s="6" t="str">
        <f t="shared" si="313"/>
        <v>plays</v>
      </c>
      <c r="S3998" s="14">
        <f t="shared" si="310"/>
        <v>41963.669444444444</v>
      </c>
      <c r="T3998" s="14">
        <f t="shared" si="314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6</v>
      </c>
      <c r="M3999" t="b">
        <v>0</v>
      </c>
      <c r="N3999" t="s">
        <v>8271</v>
      </c>
      <c r="O3999">
        <f t="shared" si="311"/>
        <v>0</v>
      </c>
      <c r="Q3999" s="6" t="str">
        <f t="shared" si="312"/>
        <v>theater</v>
      </c>
      <c r="R3999" s="6" t="str">
        <f t="shared" si="313"/>
        <v>plays</v>
      </c>
      <c r="S3999" s="14">
        <f t="shared" si="310"/>
        <v>42099.349780092598</v>
      </c>
      <c r="T3999" s="14">
        <f t="shared" si="314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6</v>
      </c>
      <c r="M4000" t="b">
        <v>0</v>
      </c>
      <c r="N4000" t="s">
        <v>8271</v>
      </c>
      <c r="O4000">
        <f t="shared" si="311"/>
        <v>57.199999999999996</v>
      </c>
      <c r="Q4000" s="6" t="str">
        <f t="shared" si="312"/>
        <v>theater</v>
      </c>
      <c r="R4000" s="6" t="str">
        <f t="shared" si="313"/>
        <v>plays</v>
      </c>
      <c r="S4000" s="14">
        <f t="shared" si="310"/>
        <v>42091.921597222223</v>
      </c>
      <c r="T4000" s="14">
        <f t="shared" si="314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6</v>
      </c>
      <c r="M4001" t="b">
        <v>0</v>
      </c>
      <c r="N4001" t="s">
        <v>8271</v>
      </c>
      <c r="O4001">
        <f t="shared" si="311"/>
        <v>16.514285714285716</v>
      </c>
      <c r="Q4001" s="6" t="str">
        <f t="shared" si="312"/>
        <v>theater</v>
      </c>
      <c r="R4001" s="6" t="str">
        <f t="shared" si="313"/>
        <v>plays</v>
      </c>
      <c r="S4001" s="14">
        <f t="shared" si="310"/>
        <v>41882.827650462961</v>
      </c>
      <c r="T4001" s="14">
        <f t="shared" si="314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6</v>
      </c>
      <c r="M4002" t="b">
        <v>0</v>
      </c>
      <c r="N4002" t="s">
        <v>8271</v>
      </c>
      <c r="O4002">
        <f t="shared" si="311"/>
        <v>0.125</v>
      </c>
      <c r="Q4002" s="6" t="str">
        <f t="shared" si="312"/>
        <v>theater</v>
      </c>
      <c r="R4002" s="6" t="str">
        <f t="shared" si="313"/>
        <v>plays</v>
      </c>
      <c r="S4002" s="14">
        <f t="shared" si="310"/>
        <v>42497.603680555556</v>
      </c>
      <c r="T4002" s="14">
        <f t="shared" si="314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6</v>
      </c>
      <c r="M4003" t="b">
        <v>0</v>
      </c>
      <c r="N4003" t="s">
        <v>8271</v>
      </c>
      <c r="O4003">
        <f t="shared" si="311"/>
        <v>37.75</v>
      </c>
      <c r="Q4003" s="6" t="str">
        <f t="shared" si="312"/>
        <v>theater</v>
      </c>
      <c r="R4003" s="6" t="str">
        <f t="shared" si="313"/>
        <v>plays</v>
      </c>
      <c r="S4003" s="14">
        <f t="shared" ref="S4003:S4066" si="315">(((I4003/60)/60)/24)+DATE(1970,1,1)</f>
        <v>42795.791666666672</v>
      </c>
      <c r="T4003" s="14">
        <f t="shared" si="314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6</v>
      </c>
      <c r="M4004" t="b">
        <v>0</v>
      </c>
      <c r="N4004" t="s">
        <v>8271</v>
      </c>
      <c r="O4004">
        <f t="shared" si="311"/>
        <v>1.8399999999999999</v>
      </c>
      <c r="Q4004" s="6" t="str">
        <f t="shared" si="312"/>
        <v>theater</v>
      </c>
      <c r="R4004" s="6" t="str">
        <f t="shared" si="313"/>
        <v>plays</v>
      </c>
      <c r="S4004" s="14">
        <f t="shared" si="315"/>
        <v>41909.043530092589</v>
      </c>
      <c r="T4004" s="14">
        <f t="shared" si="314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6</v>
      </c>
      <c r="M4005" t="b">
        <v>0</v>
      </c>
      <c r="N4005" t="s">
        <v>8271</v>
      </c>
      <c r="O4005">
        <f t="shared" si="311"/>
        <v>10.050000000000001</v>
      </c>
      <c r="Q4005" s="6" t="str">
        <f t="shared" si="312"/>
        <v>theater</v>
      </c>
      <c r="R4005" s="6" t="str">
        <f t="shared" si="313"/>
        <v>plays</v>
      </c>
      <c r="S4005" s="14">
        <f t="shared" si="315"/>
        <v>42050.587349537032</v>
      </c>
      <c r="T4005" s="14">
        <f t="shared" si="31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6</v>
      </c>
      <c r="M4006" t="b">
        <v>0</v>
      </c>
      <c r="N4006" t="s">
        <v>8271</v>
      </c>
      <c r="O4006">
        <f t="shared" si="311"/>
        <v>0.2</v>
      </c>
      <c r="Q4006" s="6" t="str">
        <f t="shared" si="312"/>
        <v>theater</v>
      </c>
      <c r="R4006" s="6" t="str">
        <f t="shared" si="313"/>
        <v>plays</v>
      </c>
      <c r="S4006" s="14">
        <f t="shared" si="315"/>
        <v>41920.16269675926</v>
      </c>
      <c r="T4006" s="14">
        <f t="shared" si="314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6</v>
      </c>
      <c r="M4007" t="b">
        <v>0</v>
      </c>
      <c r="N4007" t="s">
        <v>8271</v>
      </c>
      <c r="O4007">
        <f t="shared" si="311"/>
        <v>1.3333333333333335</v>
      </c>
      <c r="Q4007" s="6" t="str">
        <f t="shared" si="312"/>
        <v>theater</v>
      </c>
      <c r="R4007" s="6" t="str">
        <f t="shared" si="313"/>
        <v>plays</v>
      </c>
      <c r="S4007" s="14">
        <f t="shared" si="315"/>
        <v>41932.807696759257</v>
      </c>
      <c r="T4007" s="14">
        <f t="shared" si="314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6</v>
      </c>
      <c r="M4008" t="b">
        <v>0</v>
      </c>
      <c r="N4008" t="s">
        <v>8271</v>
      </c>
      <c r="O4008">
        <f t="shared" si="311"/>
        <v>6.6666666666666671E-3</v>
      </c>
      <c r="Q4008" s="6" t="str">
        <f t="shared" si="312"/>
        <v>theater</v>
      </c>
      <c r="R4008" s="6" t="str">
        <f t="shared" si="313"/>
        <v>plays</v>
      </c>
      <c r="S4008" s="14">
        <f t="shared" si="315"/>
        <v>42416.772997685184</v>
      </c>
      <c r="T4008" s="14">
        <f t="shared" si="314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6</v>
      </c>
      <c r="M4009" t="b">
        <v>0</v>
      </c>
      <c r="N4009" t="s">
        <v>8271</v>
      </c>
      <c r="O4009">
        <f t="shared" si="311"/>
        <v>0.25</v>
      </c>
      <c r="Q4009" s="6" t="str">
        <f t="shared" si="312"/>
        <v>theater</v>
      </c>
      <c r="R4009" s="6" t="str">
        <f t="shared" si="313"/>
        <v>plays</v>
      </c>
      <c r="S4009" s="14">
        <f t="shared" si="315"/>
        <v>41877.686111111114</v>
      </c>
      <c r="T4009" s="14">
        <f t="shared" si="314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6</v>
      </c>
      <c r="M4010" t="b">
        <v>0</v>
      </c>
      <c r="N4010" t="s">
        <v>8271</v>
      </c>
      <c r="O4010">
        <f t="shared" si="311"/>
        <v>6</v>
      </c>
      <c r="Q4010" s="6" t="str">
        <f t="shared" si="312"/>
        <v>theater</v>
      </c>
      <c r="R4010" s="6" t="str">
        <f t="shared" si="313"/>
        <v>plays</v>
      </c>
      <c r="S4010" s="14">
        <f t="shared" si="315"/>
        <v>42207.964201388888</v>
      </c>
      <c r="T4010" s="14">
        <f t="shared" si="314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6</v>
      </c>
      <c r="M4011" t="b">
        <v>0</v>
      </c>
      <c r="N4011" t="s">
        <v>8271</v>
      </c>
      <c r="O4011">
        <f t="shared" si="311"/>
        <v>3.8860103626943006</v>
      </c>
      <c r="Q4011" s="6" t="str">
        <f t="shared" si="312"/>
        <v>theater</v>
      </c>
      <c r="R4011" s="6" t="str">
        <f t="shared" si="313"/>
        <v>plays</v>
      </c>
      <c r="S4011" s="14">
        <f t="shared" si="315"/>
        <v>41891.700925925928</v>
      </c>
      <c r="T4011" s="14">
        <f t="shared" si="314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6</v>
      </c>
      <c r="M4012" t="b">
        <v>0</v>
      </c>
      <c r="N4012" t="s">
        <v>8271</v>
      </c>
      <c r="O4012">
        <f t="shared" si="311"/>
        <v>24.194444444444443</v>
      </c>
      <c r="Q4012" s="6" t="str">
        <f t="shared" si="312"/>
        <v>theater</v>
      </c>
      <c r="R4012" s="6" t="str">
        <f t="shared" si="313"/>
        <v>plays</v>
      </c>
      <c r="S4012" s="14">
        <f t="shared" si="315"/>
        <v>41938.770439814813</v>
      </c>
      <c r="T4012" s="14">
        <f t="shared" si="314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6</v>
      </c>
      <c r="M4013" t="b">
        <v>0</v>
      </c>
      <c r="N4013" t="s">
        <v>8271</v>
      </c>
      <c r="O4013">
        <f t="shared" si="311"/>
        <v>7.6</v>
      </c>
      <c r="Q4013" s="6" t="str">
        <f t="shared" si="312"/>
        <v>theater</v>
      </c>
      <c r="R4013" s="6" t="str">
        <f t="shared" si="313"/>
        <v>plays</v>
      </c>
      <c r="S4013" s="14">
        <f t="shared" si="315"/>
        <v>42032.54488425926</v>
      </c>
      <c r="T4013" s="14">
        <f t="shared" si="314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6</v>
      </c>
      <c r="M4014" t="b">
        <v>0</v>
      </c>
      <c r="N4014" t="s">
        <v>8271</v>
      </c>
      <c r="O4014">
        <f t="shared" si="311"/>
        <v>0</v>
      </c>
      <c r="Q4014" s="6" t="str">
        <f t="shared" si="312"/>
        <v>theater</v>
      </c>
      <c r="R4014" s="6" t="str">
        <f t="shared" si="313"/>
        <v>plays</v>
      </c>
      <c r="S4014" s="14">
        <f t="shared" si="315"/>
        <v>42126.544548611113</v>
      </c>
      <c r="T4014" s="14">
        <f t="shared" si="314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6</v>
      </c>
      <c r="M4015" t="b">
        <v>0</v>
      </c>
      <c r="N4015" t="s">
        <v>8271</v>
      </c>
      <c r="O4015">
        <f t="shared" si="311"/>
        <v>1.3</v>
      </c>
      <c r="Q4015" s="6" t="str">
        <f t="shared" si="312"/>
        <v>theater</v>
      </c>
      <c r="R4015" s="6" t="str">
        <f t="shared" si="313"/>
        <v>plays</v>
      </c>
      <c r="S4015" s="14">
        <f t="shared" si="315"/>
        <v>42051.301192129627</v>
      </c>
      <c r="T4015" s="14">
        <f t="shared" si="314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6</v>
      </c>
      <c r="M4016" t="b">
        <v>0</v>
      </c>
      <c r="N4016" t="s">
        <v>8271</v>
      </c>
      <c r="O4016">
        <f t="shared" si="311"/>
        <v>0</v>
      </c>
      <c r="Q4016" s="6" t="str">
        <f t="shared" si="312"/>
        <v>theater</v>
      </c>
      <c r="R4016" s="6" t="str">
        <f t="shared" si="313"/>
        <v>plays</v>
      </c>
      <c r="S4016" s="14">
        <f t="shared" si="315"/>
        <v>42434.246168981481</v>
      </c>
      <c r="T4016" s="14">
        <f t="shared" si="314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6</v>
      </c>
      <c r="M4017" t="b">
        <v>0</v>
      </c>
      <c r="N4017" t="s">
        <v>8271</v>
      </c>
      <c r="O4017">
        <f t="shared" si="311"/>
        <v>1.4285714285714287E-2</v>
      </c>
      <c r="Q4017" s="6" t="str">
        <f t="shared" si="312"/>
        <v>theater</v>
      </c>
      <c r="R4017" s="6" t="str">
        <f t="shared" si="313"/>
        <v>plays</v>
      </c>
      <c r="S4017" s="14">
        <f t="shared" si="315"/>
        <v>42204.780821759254</v>
      </c>
      <c r="T4017" s="14">
        <f t="shared" si="314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6</v>
      </c>
      <c r="M4018" t="b">
        <v>0</v>
      </c>
      <c r="N4018" t="s">
        <v>8271</v>
      </c>
      <c r="O4018">
        <f t="shared" si="311"/>
        <v>14.000000000000002</v>
      </c>
      <c r="Q4018" s="6" t="str">
        <f t="shared" si="312"/>
        <v>theater</v>
      </c>
      <c r="R4018" s="6" t="str">
        <f t="shared" si="313"/>
        <v>plays</v>
      </c>
      <c r="S4018" s="14">
        <f t="shared" si="315"/>
        <v>41899.872685185182</v>
      </c>
      <c r="T4018" s="14">
        <f t="shared" si="314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6</v>
      </c>
      <c r="M4019" t="b">
        <v>0</v>
      </c>
      <c r="N4019" t="s">
        <v>8271</v>
      </c>
      <c r="O4019">
        <f t="shared" si="311"/>
        <v>1.05</v>
      </c>
      <c r="Q4019" s="6" t="str">
        <f t="shared" si="312"/>
        <v>theater</v>
      </c>
      <c r="R4019" s="6" t="str">
        <f t="shared" si="313"/>
        <v>plays</v>
      </c>
      <c r="S4019" s="14">
        <f t="shared" si="315"/>
        <v>41886.672152777777</v>
      </c>
      <c r="T4019" s="14">
        <f t="shared" si="314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6</v>
      </c>
      <c r="M4020" t="b">
        <v>0</v>
      </c>
      <c r="N4020" t="s">
        <v>8271</v>
      </c>
      <c r="O4020">
        <f t="shared" si="311"/>
        <v>8.6666666666666679</v>
      </c>
      <c r="Q4020" s="6" t="str">
        <f t="shared" si="312"/>
        <v>theater</v>
      </c>
      <c r="R4020" s="6" t="str">
        <f t="shared" si="313"/>
        <v>plays</v>
      </c>
      <c r="S4020" s="14">
        <f t="shared" si="315"/>
        <v>42650.91097222222</v>
      </c>
      <c r="T4020" s="14">
        <f t="shared" si="314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6</v>
      </c>
      <c r="M4021" t="b">
        <v>0</v>
      </c>
      <c r="N4021" t="s">
        <v>8271</v>
      </c>
      <c r="O4021">
        <f t="shared" si="311"/>
        <v>0.82857142857142851</v>
      </c>
      <c r="Q4021" s="6" t="str">
        <f t="shared" si="312"/>
        <v>theater</v>
      </c>
      <c r="R4021" s="6" t="str">
        <f t="shared" si="313"/>
        <v>plays</v>
      </c>
      <c r="S4021" s="14">
        <f t="shared" si="315"/>
        <v>42475.686111111107</v>
      </c>
      <c r="T4021" s="14">
        <f t="shared" si="314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6</v>
      </c>
      <c r="M4022" t="b">
        <v>0</v>
      </c>
      <c r="N4022" t="s">
        <v>8271</v>
      </c>
      <c r="O4022">
        <f t="shared" si="311"/>
        <v>16.666666666666664</v>
      </c>
      <c r="Q4022" s="6" t="str">
        <f t="shared" si="312"/>
        <v>theater</v>
      </c>
      <c r="R4022" s="6" t="str">
        <f t="shared" si="313"/>
        <v>plays</v>
      </c>
      <c r="S4022" s="14">
        <f t="shared" si="315"/>
        <v>42087.149293981478</v>
      </c>
      <c r="T4022" s="14">
        <f t="shared" si="314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6</v>
      </c>
      <c r="M4023" t="b">
        <v>0</v>
      </c>
      <c r="N4023" t="s">
        <v>8271</v>
      </c>
      <c r="O4023">
        <f t="shared" si="311"/>
        <v>0.83333333333333337</v>
      </c>
      <c r="Q4023" s="6" t="str">
        <f t="shared" si="312"/>
        <v>theater</v>
      </c>
      <c r="R4023" s="6" t="str">
        <f t="shared" si="313"/>
        <v>plays</v>
      </c>
      <c r="S4023" s="14">
        <f t="shared" si="315"/>
        <v>41938.911550925928</v>
      </c>
      <c r="T4023" s="14">
        <f t="shared" si="314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6</v>
      </c>
      <c r="M4024" t="b">
        <v>0</v>
      </c>
      <c r="N4024" t="s">
        <v>8271</v>
      </c>
      <c r="O4024">
        <f t="shared" si="311"/>
        <v>69.561111111111103</v>
      </c>
      <c r="Q4024" s="6" t="str">
        <f t="shared" si="312"/>
        <v>theater</v>
      </c>
      <c r="R4024" s="6" t="str">
        <f t="shared" si="313"/>
        <v>plays</v>
      </c>
      <c r="S4024" s="14">
        <f t="shared" si="315"/>
        <v>42036.120833333334</v>
      </c>
      <c r="T4024" s="14">
        <f t="shared" si="314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6</v>
      </c>
      <c r="M4025" t="b">
        <v>0</v>
      </c>
      <c r="N4025" t="s">
        <v>8271</v>
      </c>
      <c r="O4025">
        <f t="shared" si="311"/>
        <v>0</v>
      </c>
      <c r="Q4025" s="6" t="str">
        <f t="shared" si="312"/>
        <v>theater</v>
      </c>
      <c r="R4025" s="6" t="str">
        <f t="shared" si="313"/>
        <v>plays</v>
      </c>
      <c r="S4025" s="14">
        <f t="shared" si="315"/>
        <v>42453.957905092597</v>
      </c>
      <c r="T4025" s="14">
        <f t="shared" si="314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6</v>
      </c>
      <c r="M4026" t="b">
        <v>0</v>
      </c>
      <c r="N4026" t="s">
        <v>8271</v>
      </c>
      <c r="O4026">
        <f t="shared" si="311"/>
        <v>1.25</v>
      </c>
      <c r="Q4026" s="6" t="str">
        <f t="shared" si="312"/>
        <v>theater</v>
      </c>
      <c r="R4026" s="6" t="str">
        <f t="shared" si="313"/>
        <v>plays</v>
      </c>
      <c r="S4026" s="14">
        <f t="shared" si="315"/>
        <v>42247.670104166667</v>
      </c>
      <c r="T4026" s="14">
        <f t="shared" si="314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6</v>
      </c>
      <c r="M4027" t="b">
        <v>0</v>
      </c>
      <c r="N4027" t="s">
        <v>8271</v>
      </c>
      <c r="O4027">
        <f t="shared" si="311"/>
        <v>5</v>
      </c>
      <c r="Q4027" s="6" t="str">
        <f t="shared" si="312"/>
        <v>theater</v>
      </c>
      <c r="R4027" s="6" t="str">
        <f t="shared" si="313"/>
        <v>plays</v>
      </c>
      <c r="S4027" s="14">
        <f t="shared" si="315"/>
        <v>42211.237685185188</v>
      </c>
      <c r="T4027" s="14">
        <f t="shared" si="314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6</v>
      </c>
      <c r="M4028" t="b">
        <v>0</v>
      </c>
      <c r="N4028" t="s">
        <v>8271</v>
      </c>
      <c r="O4028">
        <f t="shared" si="311"/>
        <v>0</v>
      </c>
      <c r="Q4028" s="6" t="str">
        <f t="shared" si="312"/>
        <v>theater</v>
      </c>
      <c r="R4028" s="6" t="str">
        <f t="shared" si="313"/>
        <v>plays</v>
      </c>
      <c r="S4028" s="14">
        <f t="shared" si="315"/>
        <v>42342.697210648148</v>
      </c>
      <c r="T4028" s="14">
        <f t="shared" si="314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6</v>
      </c>
      <c r="M4029" t="b">
        <v>0</v>
      </c>
      <c r="N4029" t="s">
        <v>8271</v>
      </c>
      <c r="O4029">
        <f t="shared" si="311"/>
        <v>7.166666666666667</v>
      </c>
      <c r="Q4029" s="6" t="str">
        <f t="shared" si="312"/>
        <v>theater</v>
      </c>
      <c r="R4029" s="6" t="str">
        <f t="shared" si="313"/>
        <v>plays</v>
      </c>
      <c r="S4029" s="14">
        <f t="shared" si="315"/>
        <v>42789.041666666672</v>
      </c>
      <c r="T4029" s="14">
        <f t="shared" si="314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6</v>
      </c>
      <c r="M4030" t="b">
        <v>0</v>
      </c>
      <c r="N4030" t="s">
        <v>8271</v>
      </c>
      <c r="O4030">
        <f t="shared" si="311"/>
        <v>28.050000000000004</v>
      </c>
      <c r="Q4030" s="6" t="str">
        <f t="shared" si="312"/>
        <v>theater</v>
      </c>
      <c r="R4030" s="6" t="str">
        <f t="shared" si="313"/>
        <v>plays</v>
      </c>
      <c r="S4030" s="14">
        <f t="shared" si="315"/>
        <v>41795.938657407409</v>
      </c>
      <c r="T4030" s="14">
        <f t="shared" si="314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6</v>
      </c>
      <c r="M4031" t="b">
        <v>0</v>
      </c>
      <c r="N4031" t="s">
        <v>8271</v>
      </c>
      <c r="O4031">
        <f t="shared" si="311"/>
        <v>0</v>
      </c>
      <c r="Q4031" s="6" t="str">
        <f t="shared" si="312"/>
        <v>theater</v>
      </c>
      <c r="R4031" s="6" t="str">
        <f t="shared" si="313"/>
        <v>plays</v>
      </c>
      <c r="S4031" s="14">
        <f t="shared" si="315"/>
        <v>42352.025115740747</v>
      </c>
      <c r="T4031" s="14">
        <f t="shared" si="314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Q4032" s="6" t="str">
        <f t="shared" si="312"/>
        <v>theater</v>
      </c>
      <c r="R4032" s="6" t="str">
        <f t="shared" si="313"/>
        <v>plays</v>
      </c>
      <c r="S4032" s="14">
        <f t="shared" si="315"/>
        <v>42403.784027777772</v>
      </c>
      <c r="T4032" s="14">
        <f t="shared" si="314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6</v>
      </c>
      <c r="M4033" t="b">
        <v>0</v>
      </c>
      <c r="N4033" t="s">
        <v>8271</v>
      </c>
      <c r="O4033">
        <f t="shared" si="311"/>
        <v>0</v>
      </c>
      <c r="Q4033" s="6" t="str">
        <f t="shared" si="312"/>
        <v>theater</v>
      </c>
      <c r="R4033" s="6" t="str">
        <f t="shared" si="313"/>
        <v>plays</v>
      </c>
      <c r="S4033" s="14">
        <f t="shared" si="315"/>
        <v>41991.626898148148</v>
      </c>
      <c r="T4033" s="14">
        <f t="shared" si="314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6</v>
      </c>
      <c r="M4034" t="b">
        <v>0</v>
      </c>
      <c r="N4034" t="s">
        <v>8271</v>
      </c>
      <c r="O4034">
        <f t="shared" si="311"/>
        <v>6.8287037037037033</v>
      </c>
      <c r="Q4034" s="6" t="str">
        <f t="shared" si="312"/>
        <v>theater</v>
      </c>
      <c r="R4034" s="6" t="str">
        <f t="shared" si="313"/>
        <v>plays</v>
      </c>
      <c r="S4034" s="14">
        <f t="shared" si="315"/>
        <v>42353.85087962963</v>
      </c>
      <c r="T4034" s="14">
        <f t="shared" si="314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6</v>
      </c>
      <c r="M4035" t="b">
        <v>0</v>
      </c>
      <c r="N4035" t="s">
        <v>8271</v>
      </c>
      <c r="O4035">
        <f t="shared" ref="O4035:O4098" si="316">(E4035/D4035)*100</f>
        <v>25.698702928870294</v>
      </c>
      <c r="Q4035" s="6" t="str">
        <f t="shared" ref="Q4035:Q4098" si="317">LEFT(N4035,FIND("/",N4035)-1)</f>
        <v>theater</v>
      </c>
      <c r="R4035" s="6" t="str">
        <f t="shared" ref="R4035:R4098" si="318">RIGHT(N4035,LEN(N4035)-FIND("/",N4035))</f>
        <v>plays</v>
      </c>
      <c r="S4035" s="14">
        <f t="shared" si="315"/>
        <v>42645.375</v>
      </c>
      <c r="T4035" s="14">
        <f t="shared" ref="T4035:T4098" si="319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6</v>
      </c>
      <c r="M4036" t="b">
        <v>0</v>
      </c>
      <c r="N4036" t="s">
        <v>8271</v>
      </c>
      <c r="O4036">
        <f t="shared" si="316"/>
        <v>1.4814814814814816</v>
      </c>
      <c r="Q4036" s="6" t="str">
        <f t="shared" si="317"/>
        <v>theater</v>
      </c>
      <c r="R4036" s="6" t="str">
        <f t="shared" si="318"/>
        <v>plays</v>
      </c>
      <c r="S4036" s="14">
        <f t="shared" si="315"/>
        <v>42097.905671296292</v>
      </c>
      <c r="T4036" s="14">
        <f t="shared" si="319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6</v>
      </c>
      <c r="M4037" t="b">
        <v>0</v>
      </c>
      <c r="N4037" t="s">
        <v>8271</v>
      </c>
      <c r="O4037">
        <f t="shared" si="316"/>
        <v>36.85</v>
      </c>
      <c r="Q4037" s="6" t="str">
        <f t="shared" si="317"/>
        <v>theater</v>
      </c>
      <c r="R4037" s="6" t="str">
        <f t="shared" si="318"/>
        <v>plays</v>
      </c>
      <c r="S4037" s="14">
        <f t="shared" si="315"/>
        <v>41933.882951388885</v>
      </c>
      <c r="T4037" s="14">
        <f t="shared" si="319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6</v>
      </c>
      <c r="M4038" t="b">
        <v>0</v>
      </c>
      <c r="N4038" t="s">
        <v>8271</v>
      </c>
      <c r="O4038">
        <f t="shared" si="316"/>
        <v>47.05</v>
      </c>
      <c r="Q4038" s="6" t="str">
        <f t="shared" si="317"/>
        <v>theater</v>
      </c>
      <c r="R4038" s="6" t="str">
        <f t="shared" si="318"/>
        <v>plays</v>
      </c>
      <c r="S4038" s="14">
        <f t="shared" si="315"/>
        <v>41821.9375</v>
      </c>
      <c r="T4038" s="14">
        <f t="shared" si="319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6</v>
      </c>
      <c r="M4039" t="b">
        <v>0</v>
      </c>
      <c r="N4039" t="s">
        <v>8271</v>
      </c>
      <c r="O4039">
        <f t="shared" si="316"/>
        <v>11.428571428571429</v>
      </c>
      <c r="Q4039" s="6" t="str">
        <f t="shared" si="317"/>
        <v>theater</v>
      </c>
      <c r="R4039" s="6" t="str">
        <f t="shared" si="318"/>
        <v>plays</v>
      </c>
      <c r="S4039" s="14">
        <f t="shared" si="315"/>
        <v>42514.600694444445</v>
      </c>
      <c r="T4039" s="14">
        <f t="shared" si="319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6</v>
      </c>
      <c r="M4040" t="b">
        <v>0</v>
      </c>
      <c r="N4040" t="s">
        <v>8271</v>
      </c>
      <c r="O4040">
        <f t="shared" si="316"/>
        <v>12.04</v>
      </c>
      <c r="Q4040" s="6" t="str">
        <f t="shared" si="317"/>
        <v>theater</v>
      </c>
      <c r="R4040" s="6" t="str">
        <f t="shared" si="318"/>
        <v>plays</v>
      </c>
      <c r="S4040" s="14">
        <f t="shared" si="315"/>
        <v>41929.798726851855</v>
      </c>
      <c r="T4040" s="14">
        <f t="shared" si="319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6</v>
      </c>
      <c r="M4041" t="b">
        <v>0</v>
      </c>
      <c r="N4041" t="s">
        <v>8271</v>
      </c>
      <c r="O4041">
        <f t="shared" si="316"/>
        <v>60</v>
      </c>
      <c r="Q4041" s="6" t="str">
        <f t="shared" si="317"/>
        <v>theater</v>
      </c>
      <c r="R4041" s="6" t="str">
        <f t="shared" si="318"/>
        <v>plays</v>
      </c>
      <c r="S4041" s="14">
        <f t="shared" si="315"/>
        <v>42339.249305555553</v>
      </c>
      <c r="T4041" s="14">
        <f t="shared" si="319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6</v>
      </c>
      <c r="M4042" t="b">
        <v>0</v>
      </c>
      <c r="N4042" t="s">
        <v>8271</v>
      </c>
      <c r="O4042">
        <f t="shared" si="316"/>
        <v>31.25</v>
      </c>
      <c r="Q4042" s="6" t="str">
        <f t="shared" si="317"/>
        <v>theater</v>
      </c>
      <c r="R4042" s="6" t="str">
        <f t="shared" si="318"/>
        <v>plays</v>
      </c>
      <c r="S4042" s="14">
        <f t="shared" si="315"/>
        <v>42203.125</v>
      </c>
      <c r="T4042" s="14">
        <f t="shared" si="319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6</v>
      </c>
      <c r="M4043" t="b">
        <v>0</v>
      </c>
      <c r="N4043" t="s">
        <v>8271</v>
      </c>
      <c r="O4043">
        <f t="shared" si="316"/>
        <v>0.42</v>
      </c>
      <c r="Q4043" s="6" t="str">
        <f t="shared" si="317"/>
        <v>theater</v>
      </c>
      <c r="R4043" s="6" t="str">
        <f t="shared" si="318"/>
        <v>plays</v>
      </c>
      <c r="S4043" s="14">
        <f t="shared" si="315"/>
        <v>42619.474004629628</v>
      </c>
      <c r="T4043" s="14">
        <f t="shared" si="319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6</v>
      </c>
      <c r="M4044" t="b">
        <v>0</v>
      </c>
      <c r="N4044" t="s">
        <v>8271</v>
      </c>
      <c r="O4044">
        <f t="shared" si="316"/>
        <v>0.21</v>
      </c>
      <c r="Q4044" s="6" t="str">
        <f t="shared" si="317"/>
        <v>theater</v>
      </c>
      <c r="R4044" s="6" t="str">
        <f t="shared" si="318"/>
        <v>plays</v>
      </c>
      <c r="S4044" s="14">
        <f t="shared" si="315"/>
        <v>42024.802777777775</v>
      </c>
      <c r="T4044" s="14">
        <f t="shared" si="319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6</v>
      </c>
      <c r="M4045" t="b">
        <v>0</v>
      </c>
      <c r="N4045" t="s">
        <v>8271</v>
      </c>
      <c r="O4045">
        <f t="shared" si="316"/>
        <v>0</v>
      </c>
      <c r="Q4045" s="6" t="str">
        <f t="shared" si="317"/>
        <v>theater</v>
      </c>
      <c r="R4045" s="6" t="str">
        <f t="shared" si="318"/>
        <v>plays</v>
      </c>
      <c r="S4045" s="14">
        <f t="shared" si="315"/>
        <v>41963.957465277781</v>
      </c>
      <c r="T4045" s="14">
        <f t="shared" si="319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6</v>
      </c>
      <c r="M4046" t="b">
        <v>0</v>
      </c>
      <c r="N4046" t="s">
        <v>8271</v>
      </c>
      <c r="O4046">
        <f t="shared" si="316"/>
        <v>37.5</v>
      </c>
      <c r="Q4046" s="6" t="str">
        <f t="shared" si="317"/>
        <v>theater</v>
      </c>
      <c r="R4046" s="6" t="str">
        <f t="shared" si="318"/>
        <v>plays</v>
      </c>
      <c r="S4046" s="14">
        <f t="shared" si="315"/>
        <v>42104.208333333328</v>
      </c>
      <c r="T4046" s="14">
        <f t="shared" si="319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6</v>
      </c>
      <c r="M4047" t="b">
        <v>0</v>
      </c>
      <c r="N4047" t="s">
        <v>8271</v>
      </c>
      <c r="O4047">
        <f t="shared" si="316"/>
        <v>0.02</v>
      </c>
      <c r="Q4047" s="6" t="str">
        <f t="shared" si="317"/>
        <v>theater</v>
      </c>
      <c r="R4047" s="6" t="str">
        <f t="shared" si="318"/>
        <v>plays</v>
      </c>
      <c r="S4047" s="14">
        <f t="shared" si="315"/>
        <v>41872.201261574075</v>
      </c>
      <c r="T4047" s="14">
        <f t="shared" si="319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6</v>
      </c>
      <c r="M4048" t="b">
        <v>0</v>
      </c>
      <c r="N4048" t="s">
        <v>8271</v>
      </c>
      <c r="O4048">
        <f t="shared" si="316"/>
        <v>8.2142857142857135</v>
      </c>
      <c r="Q4048" s="6" t="str">
        <f t="shared" si="317"/>
        <v>theater</v>
      </c>
      <c r="R4048" s="6" t="str">
        <f t="shared" si="318"/>
        <v>plays</v>
      </c>
      <c r="S4048" s="14">
        <f t="shared" si="315"/>
        <v>41934.650578703702</v>
      </c>
      <c r="T4048" s="14">
        <f t="shared" si="319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6</v>
      </c>
      <c r="M4049" t="b">
        <v>0</v>
      </c>
      <c r="N4049" t="s">
        <v>8271</v>
      </c>
      <c r="O4049">
        <f t="shared" si="316"/>
        <v>2.1999999999999997</v>
      </c>
      <c r="Q4049" s="6" t="str">
        <f t="shared" si="317"/>
        <v>theater</v>
      </c>
      <c r="R4049" s="6" t="str">
        <f t="shared" si="318"/>
        <v>plays</v>
      </c>
      <c r="S4049" s="14">
        <f t="shared" si="315"/>
        <v>42015.041666666672</v>
      </c>
      <c r="T4049" s="14">
        <f t="shared" si="319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6</v>
      </c>
      <c r="M4050" t="b">
        <v>0</v>
      </c>
      <c r="N4050" t="s">
        <v>8271</v>
      </c>
      <c r="O4050">
        <f t="shared" si="316"/>
        <v>17.652941176470588</v>
      </c>
      <c r="Q4050" s="6" t="str">
        <f t="shared" si="317"/>
        <v>theater</v>
      </c>
      <c r="R4050" s="6" t="str">
        <f t="shared" si="318"/>
        <v>plays</v>
      </c>
      <c r="S4050" s="14">
        <f t="shared" si="315"/>
        <v>42471.467442129629</v>
      </c>
      <c r="T4050" s="14">
        <f t="shared" si="319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6</v>
      </c>
      <c r="M4051" t="b">
        <v>0</v>
      </c>
      <c r="N4051" t="s">
        <v>8271</v>
      </c>
      <c r="O4051">
        <f t="shared" si="316"/>
        <v>0.08</v>
      </c>
      <c r="Q4051" s="6" t="str">
        <f t="shared" si="317"/>
        <v>theater</v>
      </c>
      <c r="R4051" s="6" t="str">
        <f t="shared" si="318"/>
        <v>plays</v>
      </c>
      <c r="S4051" s="14">
        <f t="shared" si="315"/>
        <v>42199.958506944444</v>
      </c>
      <c r="T4051" s="14">
        <f t="shared" si="319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6</v>
      </c>
      <c r="M4052" t="b">
        <v>0</v>
      </c>
      <c r="N4052" t="s">
        <v>8271</v>
      </c>
      <c r="O4052">
        <f t="shared" si="316"/>
        <v>6.6666666666666666E-2</v>
      </c>
      <c r="Q4052" s="6" t="str">
        <f t="shared" si="317"/>
        <v>theater</v>
      </c>
      <c r="R4052" s="6" t="str">
        <f t="shared" si="318"/>
        <v>plays</v>
      </c>
      <c r="S4052" s="14">
        <f t="shared" si="315"/>
        <v>41935.636469907404</v>
      </c>
      <c r="T4052" s="14">
        <f t="shared" si="319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6</v>
      </c>
      <c r="M4053" t="b">
        <v>0</v>
      </c>
      <c r="N4053" t="s">
        <v>8271</v>
      </c>
      <c r="O4053">
        <f t="shared" si="316"/>
        <v>0</v>
      </c>
      <c r="Q4053" s="6" t="str">
        <f t="shared" si="317"/>
        <v>theater</v>
      </c>
      <c r="R4053" s="6" t="str">
        <f t="shared" si="318"/>
        <v>plays</v>
      </c>
      <c r="S4053" s="14">
        <f t="shared" si="315"/>
        <v>41768.286805555559</v>
      </c>
      <c r="T4053" s="14">
        <f t="shared" si="319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6</v>
      </c>
      <c r="M4054" t="b">
        <v>0</v>
      </c>
      <c r="N4054" t="s">
        <v>8271</v>
      </c>
      <c r="O4054">
        <f t="shared" si="316"/>
        <v>37.533333333333339</v>
      </c>
      <c r="Q4054" s="6" t="str">
        <f t="shared" si="317"/>
        <v>theater</v>
      </c>
      <c r="R4054" s="6" t="str">
        <f t="shared" si="318"/>
        <v>plays</v>
      </c>
      <c r="S4054" s="14">
        <f t="shared" si="315"/>
        <v>41925.878657407404</v>
      </c>
      <c r="T4054" s="14">
        <f t="shared" si="319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6</v>
      </c>
      <c r="M4055" t="b">
        <v>0</v>
      </c>
      <c r="N4055" t="s">
        <v>8271</v>
      </c>
      <c r="O4055">
        <f t="shared" si="316"/>
        <v>22</v>
      </c>
      <c r="Q4055" s="6" t="str">
        <f t="shared" si="317"/>
        <v>theater</v>
      </c>
      <c r="R4055" s="6" t="str">
        <f t="shared" si="318"/>
        <v>plays</v>
      </c>
      <c r="S4055" s="14">
        <f t="shared" si="315"/>
        <v>41958.833333333328</v>
      </c>
      <c r="T4055" s="14">
        <f t="shared" si="319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6</v>
      </c>
      <c r="M4056" t="b">
        <v>0</v>
      </c>
      <c r="N4056" t="s">
        <v>8271</v>
      </c>
      <c r="O4056">
        <f t="shared" si="316"/>
        <v>0</v>
      </c>
      <c r="Q4056" s="6" t="str">
        <f t="shared" si="317"/>
        <v>theater</v>
      </c>
      <c r="R4056" s="6" t="str">
        <f t="shared" si="318"/>
        <v>plays</v>
      </c>
      <c r="S4056" s="14">
        <f t="shared" si="315"/>
        <v>42644.166666666672</v>
      </c>
      <c r="T4056" s="14">
        <f t="shared" si="319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6</v>
      </c>
      <c r="M4057" t="b">
        <v>0</v>
      </c>
      <c r="N4057" t="s">
        <v>8271</v>
      </c>
      <c r="O4057">
        <f t="shared" si="316"/>
        <v>17.62</v>
      </c>
      <c r="Q4057" s="6" t="str">
        <f t="shared" si="317"/>
        <v>theater</v>
      </c>
      <c r="R4057" s="6" t="str">
        <f t="shared" si="318"/>
        <v>plays</v>
      </c>
      <c r="S4057" s="14">
        <f t="shared" si="315"/>
        <v>41809.648506944446</v>
      </c>
      <c r="T4057" s="14">
        <f t="shared" si="319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6</v>
      </c>
      <c r="M4058" t="b">
        <v>0</v>
      </c>
      <c r="N4058" t="s">
        <v>8271</v>
      </c>
      <c r="O4058">
        <f t="shared" si="316"/>
        <v>53</v>
      </c>
      <c r="Q4058" s="6" t="str">
        <f t="shared" si="317"/>
        <v>theater</v>
      </c>
      <c r="R4058" s="6" t="str">
        <f t="shared" si="318"/>
        <v>plays</v>
      </c>
      <c r="S4058" s="14">
        <f t="shared" si="315"/>
        <v>42554.832638888889</v>
      </c>
      <c r="T4058" s="14">
        <f t="shared" si="319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Q4059" s="6" t="str">
        <f t="shared" si="317"/>
        <v>theater</v>
      </c>
      <c r="R4059" s="6" t="str">
        <f t="shared" si="318"/>
        <v>plays</v>
      </c>
      <c r="S4059" s="14">
        <f t="shared" si="315"/>
        <v>42333.958333333328</v>
      </c>
      <c r="T4059" s="14">
        <f t="shared" si="319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6</v>
      </c>
      <c r="M4060" t="b">
        <v>0</v>
      </c>
      <c r="N4060" t="s">
        <v>8271</v>
      </c>
      <c r="O4060">
        <f t="shared" si="316"/>
        <v>2.5333333333333332</v>
      </c>
      <c r="Q4060" s="6" t="str">
        <f t="shared" si="317"/>
        <v>theater</v>
      </c>
      <c r="R4060" s="6" t="str">
        <f t="shared" si="318"/>
        <v>plays</v>
      </c>
      <c r="S4060" s="14">
        <f t="shared" si="315"/>
        <v>42461.165972222225</v>
      </c>
      <c r="T4060" s="14">
        <f t="shared" si="319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6</v>
      </c>
      <c r="M4061" t="b">
        <v>0</v>
      </c>
      <c r="N4061" t="s">
        <v>8271</v>
      </c>
      <c r="O4061">
        <f t="shared" si="316"/>
        <v>2.5</v>
      </c>
      <c r="Q4061" s="6" t="str">
        <f t="shared" si="317"/>
        <v>theater</v>
      </c>
      <c r="R4061" s="6" t="str">
        <f t="shared" si="318"/>
        <v>plays</v>
      </c>
      <c r="S4061" s="14">
        <f t="shared" si="315"/>
        <v>41898.125</v>
      </c>
      <c r="T4061" s="14">
        <f t="shared" si="319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6</v>
      </c>
      <c r="M4062" t="b">
        <v>0</v>
      </c>
      <c r="N4062" t="s">
        <v>8271</v>
      </c>
      <c r="O4062">
        <f t="shared" si="316"/>
        <v>2.85</v>
      </c>
      <c r="Q4062" s="6" t="str">
        <f t="shared" si="317"/>
        <v>theater</v>
      </c>
      <c r="R4062" s="6" t="str">
        <f t="shared" si="318"/>
        <v>plays</v>
      </c>
      <c r="S4062" s="14">
        <f t="shared" si="315"/>
        <v>41813.666666666664</v>
      </c>
      <c r="T4062" s="14">
        <f t="shared" si="319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6</v>
      </c>
      <c r="M4063" t="b">
        <v>0</v>
      </c>
      <c r="N4063" t="s">
        <v>8271</v>
      </c>
      <c r="O4063">
        <f t="shared" si="316"/>
        <v>0</v>
      </c>
      <c r="Q4063" s="6" t="str">
        <f t="shared" si="317"/>
        <v>theater</v>
      </c>
      <c r="R4063" s="6" t="str">
        <f t="shared" si="318"/>
        <v>plays</v>
      </c>
      <c r="S4063" s="14">
        <f t="shared" si="315"/>
        <v>42481.099803240737</v>
      </c>
      <c r="T4063" s="14">
        <f t="shared" si="319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6</v>
      </c>
      <c r="M4064" t="b">
        <v>0</v>
      </c>
      <c r="N4064" t="s">
        <v>8271</v>
      </c>
      <c r="O4064">
        <f t="shared" si="316"/>
        <v>2.4500000000000002</v>
      </c>
      <c r="Q4064" s="6" t="str">
        <f t="shared" si="317"/>
        <v>theater</v>
      </c>
      <c r="R4064" s="6" t="str">
        <f t="shared" si="318"/>
        <v>plays</v>
      </c>
      <c r="S4064" s="14">
        <f t="shared" si="315"/>
        <v>42553.739212962959</v>
      </c>
      <c r="T4064" s="14">
        <f t="shared" si="319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6</v>
      </c>
      <c r="M4065" t="b">
        <v>0</v>
      </c>
      <c r="N4065" t="s">
        <v>8271</v>
      </c>
      <c r="O4065">
        <f t="shared" si="316"/>
        <v>1.4210526315789473</v>
      </c>
      <c r="Q4065" s="6" t="str">
        <f t="shared" si="317"/>
        <v>theater</v>
      </c>
      <c r="R4065" s="6" t="str">
        <f t="shared" si="318"/>
        <v>plays</v>
      </c>
      <c r="S4065" s="14">
        <f t="shared" si="315"/>
        <v>41817.681527777779</v>
      </c>
      <c r="T4065" s="14">
        <f t="shared" si="319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Q4066" s="6" t="str">
        <f t="shared" si="317"/>
        <v>theater</v>
      </c>
      <c r="R4066" s="6" t="str">
        <f t="shared" si="318"/>
        <v>plays</v>
      </c>
      <c r="S4066" s="14">
        <f t="shared" si="315"/>
        <v>42123.588263888887</v>
      </c>
      <c r="T4066" s="14">
        <f t="shared" si="319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6</v>
      </c>
      <c r="M4067" t="b">
        <v>0</v>
      </c>
      <c r="N4067" t="s">
        <v>8271</v>
      </c>
      <c r="O4067">
        <f t="shared" si="316"/>
        <v>0.67500000000000004</v>
      </c>
      <c r="Q4067" s="6" t="str">
        <f t="shared" si="317"/>
        <v>theater</v>
      </c>
      <c r="R4067" s="6" t="str">
        <f t="shared" si="318"/>
        <v>plays</v>
      </c>
      <c r="S4067" s="14">
        <f t="shared" ref="S4067:S4115" si="320">(((I4067/60)/60)/24)+DATE(1970,1,1)</f>
        <v>41863.951516203706</v>
      </c>
      <c r="T4067" s="14">
        <f t="shared" si="319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6</v>
      </c>
      <c r="M4068" t="b">
        <v>0</v>
      </c>
      <c r="N4068" t="s">
        <v>8271</v>
      </c>
      <c r="O4068">
        <f t="shared" si="316"/>
        <v>0.16666666666666669</v>
      </c>
      <c r="Q4068" s="6" t="str">
        <f t="shared" si="317"/>
        <v>theater</v>
      </c>
      <c r="R4068" s="6" t="str">
        <f t="shared" si="318"/>
        <v>plays</v>
      </c>
      <c r="S4068" s="14">
        <f t="shared" si="320"/>
        <v>42509.039212962962</v>
      </c>
      <c r="T4068" s="14">
        <f t="shared" si="319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6</v>
      </c>
      <c r="M4069" t="b">
        <v>0</v>
      </c>
      <c r="N4069" t="s">
        <v>8271</v>
      </c>
      <c r="O4069">
        <f t="shared" si="316"/>
        <v>60.9</v>
      </c>
      <c r="Q4069" s="6" t="str">
        <f t="shared" si="317"/>
        <v>theater</v>
      </c>
      <c r="R4069" s="6" t="str">
        <f t="shared" si="318"/>
        <v>plays</v>
      </c>
      <c r="S4069" s="14">
        <f t="shared" si="320"/>
        <v>42275.117476851854</v>
      </c>
      <c r="T4069" s="14">
        <f t="shared" si="319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6</v>
      </c>
      <c r="M4070" t="b">
        <v>0</v>
      </c>
      <c r="N4070" t="s">
        <v>8271</v>
      </c>
      <c r="O4070">
        <f t="shared" si="316"/>
        <v>1</v>
      </c>
      <c r="Q4070" s="6" t="str">
        <f t="shared" si="317"/>
        <v>theater</v>
      </c>
      <c r="R4070" s="6" t="str">
        <f t="shared" si="318"/>
        <v>plays</v>
      </c>
      <c r="S4070" s="14">
        <f t="shared" si="320"/>
        <v>42748.961805555555</v>
      </c>
      <c r="T4070" s="14">
        <f t="shared" si="319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6</v>
      </c>
      <c r="M4071" t="b">
        <v>0</v>
      </c>
      <c r="N4071" t="s">
        <v>8271</v>
      </c>
      <c r="O4071">
        <f t="shared" si="316"/>
        <v>34.4</v>
      </c>
      <c r="Q4071" s="6" t="str">
        <f t="shared" si="317"/>
        <v>theater</v>
      </c>
      <c r="R4071" s="6" t="str">
        <f t="shared" si="318"/>
        <v>plays</v>
      </c>
      <c r="S4071" s="14">
        <f t="shared" si="320"/>
        <v>42063.5</v>
      </c>
      <c r="T4071" s="14">
        <f t="shared" si="319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Q4072" s="6" t="str">
        <f t="shared" si="317"/>
        <v>theater</v>
      </c>
      <c r="R4072" s="6" t="str">
        <f t="shared" si="318"/>
        <v>plays</v>
      </c>
      <c r="S4072" s="14">
        <f t="shared" si="320"/>
        <v>42064.125</v>
      </c>
      <c r="T4072" s="14">
        <f t="shared" si="319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6</v>
      </c>
      <c r="M4073" t="b">
        <v>0</v>
      </c>
      <c r="N4073" t="s">
        <v>8271</v>
      </c>
      <c r="O4073">
        <f t="shared" si="316"/>
        <v>0</v>
      </c>
      <c r="Q4073" s="6" t="str">
        <f t="shared" si="317"/>
        <v>theater</v>
      </c>
      <c r="R4073" s="6" t="str">
        <f t="shared" si="318"/>
        <v>plays</v>
      </c>
      <c r="S4073" s="14">
        <f t="shared" si="320"/>
        <v>42730.804756944446</v>
      </c>
      <c r="T4073" s="14">
        <f t="shared" si="319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6</v>
      </c>
      <c r="M4074" t="b">
        <v>0</v>
      </c>
      <c r="N4074" t="s">
        <v>8271</v>
      </c>
      <c r="O4074">
        <f t="shared" si="316"/>
        <v>0.4</v>
      </c>
      <c r="Q4074" s="6" t="str">
        <f t="shared" si="317"/>
        <v>theater</v>
      </c>
      <c r="R4074" s="6" t="str">
        <f t="shared" si="318"/>
        <v>plays</v>
      </c>
      <c r="S4074" s="14">
        <f t="shared" si="320"/>
        <v>41872.77443287037</v>
      </c>
      <c r="T4074" s="14">
        <f t="shared" si="319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6</v>
      </c>
      <c r="M4075" t="b">
        <v>0</v>
      </c>
      <c r="N4075" t="s">
        <v>8271</v>
      </c>
      <c r="O4075">
        <f t="shared" si="316"/>
        <v>1.0571428571428572</v>
      </c>
      <c r="Q4075" s="6" t="str">
        <f t="shared" si="317"/>
        <v>theater</v>
      </c>
      <c r="R4075" s="6" t="str">
        <f t="shared" si="318"/>
        <v>plays</v>
      </c>
      <c r="S4075" s="14">
        <f t="shared" si="320"/>
        <v>42133.166666666672</v>
      </c>
      <c r="T4075" s="14">
        <f t="shared" si="319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6</v>
      </c>
      <c r="M4076" t="b">
        <v>0</v>
      </c>
      <c r="N4076" t="s">
        <v>8271</v>
      </c>
      <c r="O4076">
        <f t="shared" si="316"/>
        <v>26.727272727272727</v>
      </c>
      <c r="Q4076" s="6" t="str">
        <f t="shared" si="317"/>
        <v>theater</v>
      </c>
      <c r="R4076" s="6" t="str">
        <f t="shared" si="318"/>
        <v>plays</v>
      </c>
      <c r="S4076" s="14">
        <f t="shared" si="320"/>
        <v>42313.594618055555</v>
      </c>
      <c r="T4076" s="14">
        <f t="shared" si="319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6</v>
      </c>
      <c r="M4077" t="b">
        <v>0</v>
      </c>
      <c r="N4077" t="s">
        <v>8271</v>
      </c>
      <c r="O4077">
        <f t="shared" si="316"/>
        <v>28.799999999999997</v>
      </c>
      <c r="Q4077" s="6" t="str">
        <f t="shared" si="317"/>
        <v>theater</v>
      </c>
      <c r="R4077" s="6" t="str">
        <f t="shared" si="318"/>
        <v>plays</v>
      </c>
      <c r="S4077" s="14">
        <f t="shared" si="320"/>
        <v>41820.727777777778</v>
      </c>
      <c r="T4077" s="14">
        <f t="shared" si="319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6</v>
      </c>
      <c r="M4078" t="b">
        <v>0</v>
      </c>
      <c r="N4078" t="s">
        <v>8271</v>
      </c>
      <c r="O4078">
        <f t="shared" si="316"/>
        <v>0</v>
      </c>
      <c r="Q4078" s="6" t="str">
        <f t="shared" si="317"/>
        <v>theater</v>
      </c>
      <c r="R4078" s="6" t="str">
        <f t="shared" si="318"/>
        <v>plays</v>
      </c>
      <c r="S4078" s="14">
        <f t="shared" si="320"/>
        <v>41933.82708333333</v>
      </c>
      <c r="T4078" s="14">
        <f t="shared" si="319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Q4079" s="6" t="str">
        <f t="shared" si="317"/>
        <v>theater</v>
      </c>
      <c r="R4079" s="6" t="str">
        <f t="shared" si="318"/>
        <v>plays</v>
      </c>
      <c r="S4079" s="14">
        <f t="shared" si="320"/>
        <v>42725.7105787037</v>
      </c>
      <c r="T4079" s="14">
        <f t="shared" si="319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6</v>
      </c>
      <c r="M4080" t="b">
        <v>0</v>
      </c>
      <c r="N4080" t="s">
        <v>8271</v>
      </c>
      <c r="O4080">
        <f t="shared" si="316"/>
        <v>0</v>
      </c>
      <c r="Q4080" s="6" t="str">
        <f t="shared" si="317"/>
        <v>theater</v>
      </c>
      <c r="R4080" s="6" t="str">
        <f t="shared" si="318"/>
        <v>plays</v>
      </c>
      <c r="S4080" s="14">
        <f t="shared" si="320"/>
        <v>42762.787523148145</v>
      </c>
      <c r="T4080" s="14">
        <f t="shared" si="319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6</v>
      </c>
      <c r="M4081" t="b">
        <v>0</v>
      </c>
      <c r="N4081" t="s">
        <v>8271</v>
      </c>
      <c r="O4081">
        <f t="shared" si="316"/>
        <v>0.16666666666666669</v>
      </c>
      <c r="Q4081" s="6" t="str">
        <f t="shared" si="317"/>
        <v>theater</v>
      </c>
      <c r="R4081" s="6" t="str">
        <f t="shared" si="318"/>
        <v>plays</v>
      </c>
      <c r="S4081" s="14">
        <f t="shared" si="320"/>
        <v>42540.938900462963</v>
      </c>
      <c r="T4081" s="14">
        <f t="shared" si="319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6</v>
      </c>
      <c r="M4082" t="b">
        <v>0</v>
      </c>
      <c r="N4082" t="s">
        <v>8271</v>
      </c>
      <c r="O4082">
        <f t="shared" si="316"/>
        <v>0</v>
      </c>
      <c r="Q4082" s="6" t="str">
        <f t="shared" si="317"/>
        <v>theater</v>
      </c>
      <c r="R4082" s="6" t="str">
        <f t="shared" si="318"/>
        <v>plays</v>
      </c>
      <c r="S4082" s="14">
        <f t="shared" si="320"/>
        <v>42535.787500000006</v>
      </c>
      <c r="T4082" s="14">
        <f t="shared" si="319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6</v>
      </c>
      <c r="M4083" t="b">
        <v>0</v>
      </c>
      <c r="N4083" t="s">
        <v>8271</v>
      </c>
      <c r="O4083">
        <f t="shared" si="316"/>
        <v>15.737410071942445</v>
      </c>
      <c r="Q4083" s="6" t="str">
        <f t="shared" si="317"/>
        <v>theater</v>
      </c>
      <c r="R4083" s="6" t="str">
        <f t="shared" si="318"/>
        <v>plays</v>
      </c>
      <c r="S4083" s="14">
        <f t="shared" si="320"/>
        <v>42071.539641203708</v>
      </c>
      <c r="T4083" s="14">
        <f t="shared" si="319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6</v>
      </c>
      <c r="M4084" t="b">
        <v>0</v>
      </c>
      <c r="N4084" t="s">
        <v>8271</v>
      </c>
      <c r="O4084">
        <f t="shared" si="316"/>
        <v>2</v>
      </c>
      <c r="Q4084" s="6" t="str">
        <f t="shared" si="317"/>
        <v>theater</v>
      </c>
      <c r="R4084" s="6" t="str">
        <f t="shared" si="318"/>
        <v>plays</v>
      </c>
      <c r="S4084" s="14">
        <f t="shared" si="320"/>
        <v>42322.958333333328</v>
      </c>
      <c r="T4084" s="14">
        <f t="shared" si="319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Q4085" s="6" t="str">
        <f t="shared" si="317"/>
        <v>theater</v>
      </c>
      <c r="R4085" s="6" t="str">
        <f t="shared" si="318"/>
        <v>plays</v>
      </c>
      <c r="S4085" s="14">
        <f t="shared" si="320"/>
        <v>42383.761759259258</v>
      </c>
      <c r="T4085" s="14">
        <f t="shared" si="319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6</v>
      </c>
      <c r="M4086" t="b">
        <v>0</v>
      </c>
      <c r="N4086" t="s">
        <v>8271</v>
      </c>
      <c r="O4086">
        <f t="shared" si="316"/>
        <v>0.33333333333333337</v>
      </c>
      <c r="Q4086" s="6" t="str">
        <f t="shared" si="317"/>
        <v>theater</v>
      </c>
      <c r="R4086" s="6" t="str">
        <f t="shared" si="318"/>
        <v>plays</v>
      </c>
      <c r="S4086" s="14">
        <f t="shared" si="320"/>
        <v>42652.436412037037</v>
      </c>
      <c r="T4086" s="14">
        <f t="shared" si="319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6</v>
      </c>
      <c r="M4087" t="b">
        <v>0</v>
      </c>
      <c r="N4087" t="s">
        <v>8271</v>
      </c>
      <c r="O4087">
        <f t="shared" si="316"/>
        <v>0.2857142857142857</v>
      </c>
      <c r="Q4087" s="6" t="str">
        <f t="shared" si="317"/>
        <v>theater</v>
      </c>
      <c r="R4087" s="6" t="str">
        <f t="shared" si="318"/>
        <v>plays</v>
      </c>
      <c r="S4087" s="14">
        <f t="shared" si="320"/>
        <v>42087.165972222225</v>
      </c>
      <c r="T4087" s="14">
        <f t="shared" si="319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6</v>
      </c>
      <c r="M4088" t="b">
        <v>0</v>
      </c>
      <c r="N4088" t="s">
        <v>8271</v>
      </c>
      <c r="O4088">
        <f t="shared" si="316"/>
        <v>4.7</v>
      </c>
      <c r="Q4088" s="6" t="str">
        <f t="shared" si="317"/>
        <v>theater</v>
      </c>
      <c r="R4088" s="6" t="str">
        <f t="shared" si="318"/>
        <v>plays</v>
      </c>
      <c r="S4088" s="14">
        <f t="shared" si="320"/>
        <v>42329.166666666672</v>
      </c>
      <c r="T4088" s="14">
        <f t="shared" si="319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6</v>
      </c>
      <c r="M4089" t="b">
        <v>0</v>
      </c>
      <c r="N4089" t="s">
        <v>8271</v>
      </c>
      <c r="O4089">
        <f t="shared" si="316"/>
        <v>0</v>
      </c>
      <c r="Q4089" s="6" t="str">
        <f t="shared" si="317"/>
        <v>theater</v>
      </c>
      <c r="R4089" s="6" t="str">
        <f t="shared" si="318"/>
        <v>plays</v>
      </c>
      <c r="S4089" s="14">
        <f t="shared" si="320"/>
        <v>42568.742893518516</v>
      </c>
      <c r="T4089" s="14">
        <f t="shared" si="319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6</v>
      </c>
      <c r="M4090" t="b">
        <v>0</v>
      </c>
      <c r="N4090" t="s">
        <v>8271</v>
      </c>
      <c r="O4090">
        <f t="shared" si="316"/>
        <v>10.8</v>
      </c>
      <c r="Q4090" s="6" t="str">
        <f t="shared" si="317"/>
        <v>theater</v>
      </c>
      <c r="R4090" s="6" t="str">
        <f t="shared" si="318"/>
        <v>plays</v>
      </c>
      <c r="S4090" s="14">
        <f t="shared" si="320"/>
        <v>42020.434722222228</v>
      </c>
      <c r="T4090" s="14">
        <f t="shared" si="319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6</v>
      </c>
      <c r="M4091" t="b">
        <v>0</v>
      </c>
      <c r="N4091" t="s">
        <v>8271</v>
      </c>
      <c r="O4091">
        <f t="shared" si="316"/>
        <v>4.8</v>
      </c>
      <c r="Q4091" s="6" t="str">
        <f t="shared" si="317"/>
        <v>theater</v>
      </c>
      <c r="R4091" s="6" t="str">
        <f t="shared" si="318"/>
        <v>plays</v>
      </c>
      <c r="S4091" s="14">
        <f t="shared" si="320"/>
        <v>42155.732638888891</v>
      </c>
      <c r="T4091" s="14">
        <f t="shared" si="319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6</v>
      </c>
      <c r="M4092" t="b">
        <v>0</v>
      </c>
      <c r="N4092" t="s">
        <v>8271</v>
      </c>
      <c r="O4092">
        <f t="shared" si="316"/>
        <v>3.2</v>
      </c>
      <c r="Q4092" s="6" t="str">
        <f t="shared" si="317"/>
        <v>theater</v>
      </c>
      <c r="R4092" s="6" t="str">
        <f t="shared" si="318"/>
        <v>plays</v>
      </c>
      <c r="S4092" s="14">
        <f t="shared" si="320"/>
        <v>42223.625</v>
      </c>
      <c r="T4092" s="14">
        <f t="shared" si="319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6</v>
      </c>
      <c r="M4093" t="b">
        <v>0</v>
      </c>
      <c r="N4093" t="s">
        <v>8271</v>
      </c>
      <c r="O4093">
        <f t="shared" si="316"/>
        <v>12.75</v>
      </c>
      <c r="Q4093" s="6" t="str">
        <f t="shared" si="317"/>
        <v>theater</v>
      </c>
      <c r="R4093" s="6" t="str">
        <f t="shared" si="318"/>
        <v>plays</v>
      </c>
      <c r="S4093" s="14">
        <f t="shared" si="320"/>
        <v>42020.506377314814</v>
      </c>
      <c r="T4093" s="14">
        <f t="shared" si="319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6</v>
      </c>
      <c r="M4094" t="b">
        <v>0</v>
      </c>
      <c r="N4094" t="s">
        <v>8271</v>
      </c>
      <c r="O4094">
        <f t="shared" si="316"/>
        <v>1.8181818181818181E-2</v>
      </c>
      <c r="Q4094" s="6" t="str">
        <f t="shared" si="317"/>
        <v>theater</v>
      </c>
      <c r="R4094" s="6" t="str">
        <f t="shared" si="318"/>
        <v>plays</v>
      </c>
      <c r="S4094" s="14">
        <f t="shared" si="320"/>
        <v>42099.153321759266</v>
      </c>
      <c r="T4094" s="14">
        <f t="shared" si="319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6</v>
      </c>
      <c r="M4095" t="b">
        <v>0</v>
      </c>
      <c r="N4095" t="s">
        <v>8271</v>
      </c>
      <c r="O4095">
        <f t="shared" si="316"/>
        <v>2.4</v>
      </c>
      <c r="Q4095" s="6" t="str">
        <f t="shared" si="317"/>
        <v>theater</v>
      </c>
      <c r="R4095" s="6" t="str">
        <f t="shared" si="318"/>
        <v>plays</v>
      </c>
      <c r="S4095" s="14">
        <f t="shared" si="320"/>
        <v>42238.815891203703</v>
      </c>
      <c r="T4095" s="14">
        <f t="shared" si="319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6</v>
      </c>
      <c r="M4096" t="b">
        <v>0</v>
      </c>
      <c r="N4096" t="s">
        <v>8271</v>
      </c>
      <c r="O4096">
        <f t="shared" si="316"/>
        <v>36.5</v>
      </c>
      <c r="Q4096" s="6" t="str">
        <f t="shared" si="317"/>
        <v>theater</v>
      </c>
      <c r="R4096" s="6" t="str">
        <f t="shared" si="318"/>
        <v>plays</v>
      </c>
      <c r="S4096" s="14">
        <f t="shared" si="320"/>
        <v>41934.207638888889</v>
      </c>
      <c r="T4096" s="14">
        <f t="shared" si="319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6</v>
      </c>
      <c r="M4097" t="b">
        <v>0</v>
      </c>
      <c r="N4097" t="s">
        <v>8271</v>
      </c>
      <c r="O4097">
        <f t="shared" si="316"/>
        <v>2.666666666666667</v>
      </c>
      <c r="Q4097" s="6" t="str">
        <f t="shared" si="317"/>
        <v>theater</v>
      </c>
      <c r="R4097" s="6" t="str">
        <f t="shared" si="318"/>
        <v>plays</v>
      </c>
      <c r="S4097" s="14">
        <f t="shared" si="320"/>
        <v>42723.031828703708</v>
      </c>
      <c r="T4097" s="14">
        <f t="shared" si="319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6</v>
      </c>
      <c r="M4098" t="b">
        <v>0</v>
      </c>
      <c r="N4098" t="s">
        <v>8271</v>
      </c>
      <c r="O4098">
        <f t="shared" si="316"/>
        <v>11.428571428571429</v>
      </c>
      <c r="Q4098" s="6" t="str">
        <f t="shared" si="317"/>
        <v>theater</v>
      </c>
      <c r="R4098" s="6" t="str">
        <f t="shared" si="318"/>
        <v>plays</v>
      </c>
      <c r="S4098" s="14">
        <f t="shared" si="320"/>
        <v>42794.368749999994</v>
      </c>
      <c r="T4098" s="14">
        <f t="shared" si="319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6</v>
      </c>
      <c r="M4099" t="b">
        <v>0</v>
      </c>
      <c r="N4099" t="s">
        <v>8271</v>
      </c>
      <c r="O4099">
        <f t="shared" ref="O4099:O4115" si="321">(E4099/D4099)*100</f>
        <v>0</v>
      </c>
      <c r="Q4099" s="6" t="str">
        <f t="shared" ref="Q4099:Q4115" si="322">LEFT(N4099,FIND("/",N4099)-1)</f>
        <v>theater</v>
      </c>
      <c r="R4099" s="6" t="str">
        <f t="shared" ref="R4099:R4115" si="323">RIGHT(N4099,LEN(N4099)-FIND("/",N4099))</f>
        <v>plays</v>
      </c>
      <c r="S4099" s="14">
        <f t="shared" si="320"/>
        <v>42400.996527777781</v>
      </c>
      <c r="T4099" s="14">
        <f t="shared" ref="T4099:T4115" si="324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6</v>
      </c>
      <c r="M4100" t="b">
        <v>0</v>
      </c>
      <c r="N4100" t="s">
        <v>8271</v>
      </c>
      <c r="O4100">
        <f t="shared" si="321"/>
        <v>0</v>
      </c>
      <c r="Q4100" s="6" t="str">
        <f t="shared" si="322"/>
        <v>theater</v>
      </c>
      <c r="R4100" s="6" t="str">
        <f t="shared" si="323"/>
        <v>plays</v>
      </c>
      <c r="S4100" s="14">
        <f t="shared" si="320"/>
        <v>42525.722187499996</v>
      </c>
      <c r="T4100" s="14">
        <f t="shared" si="324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6</v>
      </c>
      <c r="M4101" t="b">
        <v>0</v>
      </c>
      <c r="N4101" t="s">
        <v>8271</v>
      </c>
      <c r="O4101">
        <f t="shared" si="321"/>
        <v>1.1111111111111112</v>
      </c>
      <c r="Q4101" s="6" t="str">
        <f t="shared" si="322"/>
        <v>theater</v>
      </c>
      <c r="R4101" s="6" t="str">
        <f t="shared" si="323"/>
        <v>plays</v>
      </c>
      <c r="S4101" s="14">
        <f t="shared" si="320"/>
        <v>42615.850381944445</v>
      </c>
      <c r="T4101" s="14">
        <f t="shared" si="324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6</v>
      </c>
      <c r="M4102" t="b">
        <v>0</v>
      </c>
      <c r="N4102" t="s">
        <v>8271</v>
      </c>
      <c r="O4102">
        <f t="shared" si="321"/>
        <v>0</v>
      </c>
      <c r="Q4102" s="6" t="str">
        <f t="shared" si="322"/>
        <v>theater</v>
      </c>
      <c r="R4102" s="6" t="str">
        <f t="shared" si="323"/>
        <v>plays</v>
      </c>
      <c r="S4102" s="14">
        <f t="shared" si="320"/>
        <v>41937.124884259261</v>
      </c>
      <c r="T4102" s="14">
        <f t="shared" si="324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6</v>
      </c>
      <c r="M4103" t="b">
        <v>0</v>
      </c>
      <c r="N4103" t="s">
        <v>8271</v>
      </c>
      <c r="O4103">
        <f t="shared" si="321"/>
        <v>0</v>
      </c>
      <c r="Q4103" s="6" t="str">
        <f t="shared" si="322"/>
        <v>theater</v>
      </c>
      <c r="R4103" s="6" t="str">
        <f t="shared" si="323"/>
        <v>plays</v>
      </c>
      <c r="S4103" s="14">
        <f t="shared" si="320"/>
        <v>42760.903726851851</v>
      </c>
      <c r="T4103" s="14">
        <f t="shared" si="324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Q4104" s="6" t="str">
        <f t="shared" si="322"/>
        <v>theater</v>
      </c>
      <c r="R4104" s="6" t="str">
        <f t="shared" si="323"/>
        <v>plays</v>
      </c>
      <c r="S4104" s="14">
        <f t="shared" si="320"/>
        <v>42505.848067129627</v>
      </c>
      <c r="T4104" s="14">
        <f t="shared" si="324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Q4105" s="6" t="str">
        <f t="shared" si="322"/>
        <v>theater</v>
      </c>
      <c r="R4105" s="6" t="str">
        <f t="shared" si="323"/>
        <v>plays</v>
      </c>
      <c r="S4105" s="14">
        <f t="shared" si="320"/>
        <v>42242.772222222222</v>
      </c>
      <c r="T4105" s="14">
        <f t="shared" si="324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6</v>
      </c>
      <c r="M4106" t="b">
        <v>0</v>
      </c>
      <c r="N4106" t="s">
        <v>8271</v>
      </c>
      <c r="O4106">
        <f t="shared" si="321"/>
        <v>21.366666666666667</v>
      </c>
      <c r="Q4106" s="6" t="str">
        <f t="shared" si="322"/>
        <v>theater</v>
      </c>
      <c r="R4106" s="6" t="str">
        <f t="shared" si="323"/>
        <v>plays</v>
      </c>
      <c r="S4106" s="14">
        <f t="shared" si="320"/>
        <v>42670.278171296297</v>
      </c>
      <c r="T4106" s="14">
        <f t="shared" si="324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Q4107" s="6" t="str">
        <f t="shared" si="322"/>
        <v>theater</v>
      </c>
      <c r="R4107" s="6" t="str">
        <f t="shared" si="323"/>
        <v>plays</v>
      </c>
      <c r="S4107" s="14">
        <f t="shared" si="320"/>
        <v>42730.010520833333</v>
      </c>
      <c r="T4107" s="14">
        <f t="shared" si="324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6</v>
      </c>
      <c r="M4108" t="b">
        <v>0</v>
      </c>
      <c r="N4108" t="s">
        <v>8271</v>
      </c>
      <c r="O4108">
        <f t="shared" si="321"/>
        <v>70.599999999999994</v>
      </c>
      <c r="Q4108" s="6" t="str">
        <f t="shared" si="322"/>
        <v>theater</v>
      </c>
      <c r="R4108" s="6" t="str">
        <f t="shared" si="323"/>
        <v>plays</v>
      </c>
      <c r="S4108" s="14">
        <f t="shared" si="320"/>
        <v>42096.041666666672</v>
      </c>
      <c r="T4108" s="14">
        <f t="shared" si="324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6</v>
      </c>
      <c r="M4109" t="b">
        <v>0</v>
      </c>
      <c r="N4109" t="s">
        <v>8271</v>
      </c>
      <c r="O4109">
        <f t="shared" si="321"/>
        <v>2.0500000000000003</v>
      </c>
      <c r="Q4109" s="6" t="str">
        <f t="shared" si="322"/>
        <v>theater</v>
      </c>
      <c r="R4109" s="6" t="str">
        <f t="shared" si="323"/>
        <v>plays</v>
      </c>
      <c r="S4109" s="14">
        <f t="shared" si="320"/>
        <v>41906.916678240741</v>
      </c>
      <c r="T4109" s="14">
        <f t="shared" si="324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6</v>
      </c>
      <c r="M4110" t="b">
        <v>0</v>
      </c>
      <c r="N4110" t="s">
        <v>8271</v>
      </c>
      <c r="O4110">
        <f t="shared" si="321"/>
        <v>1.9666666666666666</v>
      </c>
      <c r="Q4110" s="6" t="str">
        <f t="shared" si="322"/>
        <v>theater</v>
      </c>
      <c r="R4110" s="6" t="str">
        <f t="shared" si="323"/>
        <v>plays</v>
      </c>
      <c r="S4110" s="14">
        <f t="shared" si="320"/>
        <v>42797.208333333328</v>
      </c>
      <c r="T4110" s="14">
        <f t="shared" si="324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6</v>
      </c>
      <c r="M4111" t="b">
        <v>0</v>
      </c>
      <c r="N4111" t="s">
        <v>8271</v>
      </c>
      <c r="O4111">
        <f t="shared" si="321"/>
        <v>0</v>
      </c>
      <c r="Q4111" s="6" t="str">
        <f t="shared" si="322"/>
        <v>theater</v>
      </c>
      <c r="R4111" s="6" t="str">
        <f t="shared" si="323"/>
        <v>plays</v>
      </c>
      <c r="S4111" s="14">
        <f t="shared" si="320"/>
        <v>42337.581064814818</v>
      </c>
      <c r="T4111" s="14">
        <f t="shared" si="324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Q4112" s="6" t="str">
        <f t="shared" si="322"/>
        <v>theater</v>
      </c>
      <c r="R4112" s="6" t="str">
        <f t="shared" si="323"/>
        <v>plays</v>
      </c>
      <c r="S4112" s="14">
        <f t="shared" si="320"/>
        <v>42572.626747685179</v>
      </c>
      <c r="T4112" s="14">
        <f t="shared" si="324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Q4113" s="6" t="str">
        <f t="shared" si="322"/>
        <v>theater</v>
      </c>
      <c r="R4113" s="6" t="str">
        <f t="shared" si="323"/>
        <v>plays</v>
      </c>
      <c r="S4113" s="14">
        <f t="shared" si="320"/>
        <v>42059.135879629626</v>
      </c>
      <c r="T4113" s="14">
        <f t="shared" si="324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6</v>
      </c>
      <c r="M4114" t="b">
        <v>0</v>
      </c>
      <c r="N4114" t="s">
        <v>8271</v>
      </c>
      <c r="O4114">
        <f t="shared" si="321"/>
        <v>0.04</v>
      </c>
      <c r="Q4114" s="6" t="str">
        <f t="shared" si="322"/>
        <v>theater</v>
      </c>
      <c r="R4114" s="6" t="str">
        <f t="shared" si="323"/>
        <v>plays</v>
      </c>
      <c r="S4114" s="14">
        <f t="shared" si="320"/>
        <v>42428</v>
      </c>
      <c r="T4114" s="14">
        <f t="shared" si="324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6</v>
      </c>
      <c r="M4115" t="b">
        <v>0</v>
      </c>
      <c r="N4115" t="s">
        <v>8271</v>
      </c>
      <c r="O4115">
        <f t="shared" si="321"/>
        <v>0.2</v>
      </c>
      <c r="Q4115" s="6" t="str">
        <f t="shared" si="322"/>
        <v>theater</v>
      </c>
      <c r="R4115" s="6" t="str">
        <f t="shared" si="323"/>
        <v>plays</v>
      </c>
      <c r="S4115" s="14">
        <f t="shared" si="320"/>
        <v>42377.273611111115</v>
      </c>
      <c r="T4115" s="14">
        <f t="shared" si="324"/>
        <v>42377.273611111115</v>
      </c>
    </row>
  </sheetData>
  <conditionalFormatting sqref="F1:F1048576">
    <cfRule type="cellIs" dxfId="15" priority="1" operator="equal">
      <formula>"live"</formula>
    </cfRule>
    <cfRule type="cellIs" dxfId="14" priority="10" operator="equal">
      <formula>"failed"</formula>
    </cfRule>
    <cfRule type="cellIs" dxfId="13" priority="11" operator="equal">
      <formula>"canceled"</formula>
    </cfRule>
    <cfRule type="cellIs" dxfId="12" priority="12" operator="equal">
      <formula>"successful"</formula>
    </cfRule>
  </conditionalFormatting>
  <conditionalFormatting sqref="O1:O1048576">
    <cfRule type="cellIs" dxfId="11" priority="3" operator="greaterThan">
      <formula>200</formula>
    </cfRule>
    <cfRule type="cellIs" dxfId="10" priority="4" operator="between">
      <formula>100</formula>
      <formula>200</formula>
    </cfRule>
    <cfRule type="cellIs" dxfId="9" priority="5" operator="between">
      <formula>0</formula>
      <formula>100</formula>
    </cfRule>
  </conditionalFormatting>
  <conditionalFormatting sqref="F3132">
    <cfRule type="cellIs" dxfId="8" priority="2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98EA-7B02-4B46-8008-FA72B1EBBBB6}">
  <dimension ref="A1:F14"/>
  <sheetViews>
    <sheetView workbookViewId="0">
      <selection activeCell="F19" sqref="F19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8" t="s">
        <v>8223</v>
      </c>
      <c r="B1" t="s">
        <v>8322</v>
      </c>
    </row>
    <row r="3" spans="1:6">
      <c r="A3" s="8" t="s">
        <v>8321</v>
      </c>
      <c r="B3" s="8" t="s">
        <v>8323</v>
      </c>
    </row>
    <row r="4" spans="1:6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8E55-71A0-45D9-8977-BCF889FC3FE2}">
  <dimension ref="A3:F46"/>
  <sheetViews>
    <sheetView workbookViewId="0">
      <selection activeCell="A3" sqref="A3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3" spans="1:6">
      <c r="A3" s="8" t="s">
        <v>8321</v>
      </c>
      <c r="B3" s="8" t="s">
        <v>8323</v>
      </c>
    </row>
    <row r="4" spans="1:6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9" t="s">
        <v>8354</v>
      </c>
      <c r="B5" s="10"/>
      <c r="C5" s="10">
        <v>100</v>
      </c>
      <c r="D5" s="10"/>
      <c r="E5" s="10"/>
      <c r="F5" s="10">
        <v>100</v>
      </c>
    </row>
    <row r="6" spans="1:6">
      <c r="A6" s="9" t="s">
        <v>8355</v>
      </c>
      <c r="B6" s="10">
        <v>20</v>
      </c>
      <c r="C6" s="10"/>
      <c r="D6" s="10"/>
      <c r="E6" s="10"/>
      <c r="F6" s="10">
        <v>20</v>
      </c>
    </row>
    <row r="7" spans="1:6">
      <c r="A7" s="9" t="s">
        <v>8356</v>
      </c>
      <c r="B7" s="10">
        <v>24</v>
      </c>
      <c r="C7" s="10"/>
      <c r="D7" s="10"/>
      <c r="E7" s="10"/>
      <c r="F7" s="10">
        <v>24</v>
      </c>
    </row>
    <row r="8" spans="1:6">
      <c r="A8" s="9" t="s">
        <v>8357</v>
      </c>
      <c r="B8" s="10"/>
      <c r="C8" s="10">
        <v>40</v>
      </c>
      <c r="D8" s="10"/>
      <c r="E8" s="10"/>
      <c r="F8" s="10">
        <v>40</v>
      </c>
    </row>
    <row r="9" spans="1:6">
      <c r="A9" s="9" t="s">
        <v>8358</v>
      </c>
      <c r="B9" s="10"/>
      <c r="C9" s="10"/>
      <c r="D9" s="10"/>
      <c r="E9" s="10">
        <v>40</v>
      </c>
      <c r="F9" s="10">
        <v>40</v>
      </c>
    </row>
    <row r="10" spans="1:6">
      <c r="A10" s="9" t="s">
        <v>8359</v>
      </c>
      <c r="B10" s="10"/>
      <c r="C10" s="10"/>
      <c r="D10" s="10"/>
      <c r="E10" s="10">
        <v>180</v>
      </c>
      <c r="F10" s="10">
        <v>180</v>
      </c>
    </row>
    <row r="11" spans="1:6">
      <c r="A11" s="9" t="s">
        <v>8360</v>
      </c>
      <c r="B11" s="10"/>
      <c r="C11" s="10">
        <v>80</v>
      </c>
      <c r="D11" s="10"/>
      <c r="E11" s="10"/>
      <c r="F11" s="10">
        <v>80</v>
      </c>
    </row>
    <row r="12" spans="1:6">
      <c r="A12" s="9" t="s">
        <v>8361</v>
      </c>
      <c r="B12" s="10"/>
      <c r="C12" s="10"/>
      <c r="D12" s="10"/>
      <c r="E12" s="10">
        <v>40</v>
      </c>
      <c r="F12" s="10">
        <v>40</v>
      </c>
    </row>
    <row r="13" spans="1:6">
      <c r="A13" s="9" t="s">
        <v>8362</v>
      </c>
      <c r="B13" s="10"/>
      <c r="C13" s="10">
        <v>40</v>
      </c>
      <c r="D13" s="10">
        <v>20</v>
      </c>
      <c r="E13" s="10"/>
      <c r="F13" s="10">
        <v>60</v>
      </c>
    </row>
    <row r="14" spans="1:6">
      <c r="A14" s="9" t="s">
        <v>8363</v>
      </c>
      <c r="B14" s="10"/>
      <c r="C14" s="10">
        <v>40</v>
      </c>
      <c r="D14" s="10"/>
      <c r="E14" s="10"/>
      <c r="F14" s="10">
        <v>40</v>
      </c>
    </row>
    <row r="15" spans="1:6">
      <c r="A15" s="9" t="s">
        <v>8364</v>
      </c>
      <c r="B15" s="10">
        <v>20</v>
      </c>
      <c r="C15" s="10">
        <v>120</v>
      </c>
      <c r="D15" s="10"/>
      <c r="E15" s="10"/>
      <c r="F15" s="10">
        <v>140</v>
      </c>
    </row>
    <row r="16" spans="1:6">
      <c r="A16" s="9" t="s">
        <v>8365</v>
      </c>
      <c r="B16" s="10"/>
      <c r="C16" s="10">
        <v>20</v>
      </c>
      <c r="D16" s="10"/>
      <c r="E16" s="10"/>
      <c r="F16" s="10">
        <v>20</v>
      </c>
    </row>
    <row r="17" spans="1:6">
      <c r="A17" s="9" t="s">
        <v>8366</v>
      </c>
      <c r="B17" s="10"/>
      <c r="C17" s="10"/>
      <c r="D17" s="10"/>
      <c r="E17" s="10">
        <v>140</v>
      </c>
      <c r="F17" s="10">
        <v>140</v>
      </c>
    </row>
    <row r="18" spans="1:6">
      <c r="A18" s="9" t="s">
        <v>8367</v>
      </c>
      <c r="B18" s="10"/>
      <c r="C18" s="10">
        <v>20</v>
      </c>
      <c r="D18" s="10"/>
      <c r="E18" s="10">
        <v>140</v>
      </c>
      <c r="F18" s="10">
        <v>160</v>
      </c>
    </row>
    <row r="19" spans="1:6">
      <c r="A19" s="9" t="s">
        <v>8368</v>
      </c>
      <c r="B19" s="10"/>
      <c r="C19" s="10">
        <v>60</v>
      </c>
      <c r="D19" s="10"/>
      <c r="E19" s="10"/>
      <c r="F19" s="10">
        <v>60</v>
      </c>
    </row>
    <row r="20" spans="1:6">
      <c r="A20" s="9" t="s">
        <v>8369</v>
      </c>
      <c r="B20" s="10"/>
      <c r="C20" s="10">
        <v>11</v>
      </c>
      <c r="D20" s="10"/>
      <c r="E20" s="10">
        <v>9</v>
      </c>
      <c r="F20" s="10">
        <v>20</v>
      </c>
    </row>
    <row r="21" spans="1:6">
      <c r="A21" s="9" t="s">
        <v>8370</v>
      </c>
      <c r="B21" s="10"/>
      <c r="C21" s="10"/>
      <c r="D21" s="10"/>
      <c r="E21" s="10">
        <v>20</v>
      </c>
      <c r="F21" s="10">
        <v>20</v>
      </c>
    </row>
    <row r="22" spans="1:6">
      <c r="A22" s="9" t="s">
        <v>8371</v>
      </c>
      <c r="B22" s="10"/>
      <c r="C22" s="10">
        <v>40</v>
      </c>
      <c r="D22" s="10"/>
      <c r="E22" s="10"/>
      <c r="F22" s="10">
        <v>40</v>
      </c>
    </row>
    <row r="23" spans="1:6">
      <c r="A23" s="9" t="s">
        <v>8372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>
      <c r="A24" s="9" t="s">
        <v>8373</v>
      </c>
      <c r="B24" s="10"/>
      <c r="C24" s="10">
        <v>20</v>
      </c>
      <c r="D24" s="10"/>
      <c r="E24" s="10"/>
      <c r="F24" s="10">
        <v>20</v>
      </c>
    </row>
    <row r="25" spans="1:6">
      <c r="A25" s="9" t="s">
        <v>8374</v>
      </c>
      <c r="B25" s="10"/>
      <c r="C25" s="10"/>
      <c r="D25" s="10"/>
      <c r="E25" s="10">
        <v>60</v>
      </c>
      <c r="F25" s="10">
        <v>60</v>
      </c>
    </row>
    <row r="26" spans="1:6">
      <c r="A26" s="9" t="s">
        <v>8375</v>
      </c>
      <c r="B26" s="10"/>
      <c r="C26" s="10">
        <v>20</v>
      </c>
      <c r="D26" s="10"/>
      <c r="E26" s="10"/>
      <c r="F26" s="10">
        <v>20</v>
      </c>
    </row>
    <row r="27" spans="1:6">
      <c r="A27" s="9" t="s">
        <v>8376</v>
      </c>
      <c r="B27" s="10"/>
      <c r="C27" s="10">
        <v>57</v>
      </c>
      <c r="D27" s="10"/>
      <c r="E27" s="10">
        <v>103</v>
      </c>
      <c r="F27" s="10">
        <v>160</v>
      </c>
    </row>
    <row r="28" spans="1:6">
      <c r="A28" s="9" t="s">
        <v>8377</v>
      </c>
      <c r="B28" s="10"/>
      <c r="C28" s="10">
        <v>20</v>
      </c>
      <c r="D28" s="10"/>
      <c r="E28" s="10"/>
      <c r="F28" s="10">
        <v>20</v>
      </c>
    </row>
    <row r="29" spans="1:6">
      <c r="A29" s="9" t="s">
        <v>8378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>
      <c r="A30" s="9" t="s">
        <v>8379</v>
      </c>
      <c r="B30" s="10"/>
      <c r="C30" s="10"/>
      <c r="D30" s="10"/>
      <c r="E30" s="10">
        <v>40</v>
      </c>
      <c r="F30" s="10">
        <v>40</v>
      </c>
    </row>
    <row r="31" spans="1:6">
      <c r="A31" s="9" t="s">
        <v>8380</v>
      </c>
      <c r="B31" s="10"/>
      <c r="C31" s="10"/>
      <c r="D31" s="10"/>
      <c r="E31" s="10">
        <v>20</v>
      </c>
      <c r="F31" s="10">
        <v>20</v>
      </c>
    </row>
    <row r="32" spans="1:6">
      <c r="A32" s="9" t="s">
        <v>8381</v>
      </c>
      <c r="B32" s="10"/>
      <c r="C32" s="10">
        <v>20</v>
      </c>
      <c r="D32" s="10"/>
      <c r="E32" s="10"/>
      <c r="F32" s="10">
        <v>20</v>
      </c>
    </row>
    <row r="33" spans="1:6">
      <c r="A33" s="9" t="s">
        <v>8382</v>
      </c>
      <c r="B33" s="10"/>
      <c r="C33" s="10"/>
      <c r="D33" s="10"/>
      <c r="E33" s="10">
        <v>260</v>
      </c>
      <c r="F33" s="10">
        <v>260</v>
      </c>
    </row>
    <row r="34" spans="1:6">
      <c r="A34" s="9" t="s">
        <v>8383</v>
      </c>
      <c r="B34" s="10">
        <v>40</v>
      </c>
      <c r="C34" s="10"/>
      <c r="D34" s="10"/>
      <c r="E34" s="10"/>
      <c r="F34" s="10">
        <v>40</v>
      </c>
    </row>
    <row r="35" spans="1:6">
      <c r="A35" s="9" t="s">
        <v>8384</v>
      </c>
      <c r="B35" s="10"/>
      <c r="C35" s="10"/>
      <c r="D35" s="10"/>
      <c r="E35" s="10">
        <v>60</v>
      </c>
      <c r="F35" s="10">
        <v>60</v>
      </c>
    </row>
    <row r="36" spans="1:6">
      <c r="A36" s="9" t="s">
        <v>8385</v>
      </c>
      <c r="B36" s="10"/>
      <c r="C36" s="10"/>
      <c r="D36" s="10">
        <v>6</v>
      </c>
      <c r="E36" s="10">
        <v>34</v>
      </c>
      <c r="F36" s="10">
        <v>40</v>
      </c>
    </row>
    <row r="37" spans="1:6">
      <c r="A37" s="9" t="s">
        <v>8386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>
      <c r="A38" s="9" t="s">
        <v>8387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>
      <c r="A39" s="9" t="s">
        <v>8388</v>
      </c>
      <c r="B39" s="10"/>
      <c r="C39" s="10"/>
      <c r="D39" s="10"/>
      <c r="E39" s="10">
        <v>80</v>
      </c>
      <c r="F39" s="10">
        <v>80</v>
      </c>
    </row>
    <row r="40" spans="1:6">
      <c r="A40" s="9" t="s">
        <v>8389</v>
      </c>
      <c r="B40" s="10"/>
      <c r="C40" s="10"/>
      <c r="D40" s="10"/>
      <c r="E40" s="10">
        <v>60</v>
      </c>
      <c r="F40" s="10">
        <v>60</v>
      </c>
    </row>
    <row r="41" spans="1:6">
      <c r="A41" s="9" t="s">
        <v>8390</v>
      </c>
      <c r="B41" s="10">
        <v>10</v>
      </c>
      <c r="C41" s="10">
        <v>47</v>
      </c>
      <c r="D41" s="10"/>
      <c r="E41" s="10"/>
      <c r="F41" s="10">
        <v>57</v>
      </c>
    </row>
    <row r="42" spans="1:6">
      <c r="A42" s="9" t="s">
        <v>8391</v>
      </c>
      <c r="B42" s="10"/>
      <c r="C42" s="10">
        <v>100</v>
      </c>
      <c r="D42" s="10"/>
      <c r="E42" s="10"/>
      <c r="F42" s="10">
        <v>100</v>
      </c>
    </row>
    <row r="43" spans="1:6">
      <c r="A43" s="9" t="s">
        <v>8392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>
      <c r="A44" s="9" t="s">
        <v>8393</v>
      </c>
      <c r="B44" s="10">
        <v>100</v>
      </c>
      <c r="C44" s="10">
        <v>60</v>
      </c>
      <c r="D44" s="10"/>
      <c r="E44" s="10"/>
      <c r="F44" s="10">
        <v>160</v>
      </c>
    </row>
    <row r="45" spans="1:6">
      <c r="A45" s="9" t="s">
        <v>8394</v>
      </c>
      <c r="B45" s="10">
        <v>20</v>
      </c>
      <c r="C45" s="10"/>
      <c r="D45" s="10"/>
      <c r="E45" s="10"/>
      <c r="F45" s="10">
        <v>20</v>
      </c>
    </row>
    <row r="46" spans="1:6">
      <c r="A46" s="9" t="s">
        <v>8320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81D8-6CC4-436E-890E-42F5F58D534B}">
  <dimension ref="A1:F18"/>
  <sheetViews>
    <sheetView workbookViewId="0">
      <selection activeCell="K21" sqref="K21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8" t="s">
        <v>8409</v>
      </c>
      <c r="B1" t="s">
        <v>8322</v>
      </c>
    </row>
    <row r="2" spans="1:6">
      <c r="A2" s="8" t="s">
        <v>8308</v>
      </c>
      <c r="B2" t="s">
        <v>8322</v>
      </c>
    </row>
    <row r="4" spans="1:6">
      <c r="A4" s="8" t="s">
        <v>8321</v>
      </c>
      <c r="B4" s="8" t="s">
        <v>8323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5" t="s">
        <v>8402</v>
      </c>
      <c r="B6" s="10">
        <v>26</v>
      </c>
      <c r="C6" s="10">
        <v>127</v>
      </c>
      <c r="D6" s="10"/>
      <c r="E6" s="10">
        <v>133</v>
      </c>
      <c r="F6" s="10">
        <v>286</v>
      </c>
    </row>
    <row r="7" spans="1:6">
      <c r="A7" s="15" t="s">
        <v>8403</v>
      </c>
      <c r="B7" s="10">
        <v>28</v>
      </c>
      <c r="C7" s="10">
        <v>124</v>
      </c>
      <c r="D7" s="10"/>
      <c r="E7" s="10">
        <v>148</v>
      </c>
      <c r="F7" s="10">
        <v>300</v>
      </c>
    </row>
    <row r="8" spans="1:6">
      <c r="A8" s="15" t="s">
        <v>8404</v>
      </c>
      <c r="B8" s="10">
        <v>29</v>
      </c>
      <c r="C8" s="10">
        <v>124</v>
      </c>
      <c r="D8" s="10">
        <v>20</v>
      </c>
      <c r="E8" s="10">
        <v>218</v>
      </c>
      <c r="F8" s="10">
        <v>391</v>
      </c>
    </row>
    <row r="9" spans="1:6">
      <c r="A9" s="15" t="s">
        <v>8405</v>
      </c>
      <c r="B9" s="10">
        <v>32</v>
      </c>
      <c r="C9" s="10">
        <v>100</v>
      </c>
      <c r="D9" s="10">
        <v>29</v>
      </c>
      <c r="E9" s="10">
        <v>181</v>
      </c>
      <c r="F9" s="10">
        <v>342</v>
      </c>
    </row>
    <row r="10" spans="1:6">
      <c r="A10" s="15" t="s">
        <v>8406</v>
      </c>
      <c r="B10" s="10">
        <v>28</v>
      </c>
      <c r="C10" s="10">
        <v>120</v>
      </c>
      <c r="D10" s="10">
        <v>1</v>
      </c>
      <c r="E10" s="10">
        <v>205</v>
      </c>
      <c r="F10" s="10">
        <v>354</v>
      </c>
    </row>
    <row r="11" spans="1:6">
      <c r="A11" s="15" t="s">
        <v>8407</v>
      </c>
      <c r="B11" s="10">
        <v>22</v>
      </c>
      <c r="C11" s="10">
        <v>120</v>
      </c>
      <c r="D11" s="10"/>
      <c r="E11" s="10">
        <v>226</v>
      </c>
      <c r="F11" s="10">
        <v>368</v>
      </c>
    </row>
    <row r="12" spans="1:6">
      <c r="A12" s="15" t="s">
        <v>8408</v>
      </c>
      <c r="B12" s="10">
        <v>32</v>
      </c>
      <c r="C12" s="10">
        <v>134</v>
      </c>
      <c r="D12" s="10"/>
      <c r="E12" s="10">
        <v>218</v>
      </c>
      <c r="F12" s="10">
        <v>384</v>
      </c>
    </row>
    <row r="13" spans="1:6">
      <c r="A13" s="15" t="s">
        <v>8397</v>
      </c>
      <c r="B13" s="10">
        <v>41</v>
      </c>
      <c r="C13" s="10">
        <v>155</v>
      </c>
      <c r="D13" s="10"/>
      <c r="E13" s="10">
        <v>194</v>
      </c>
      <c r="F13" s="10">
        <v>390</v>
      </c>
    </row>
    <row r="14" spans="1:6">
      <c r="A14" s="15" t="s">
        <v>8398</v>
      </c>
      <c r="B14" s="10">
        <v>26</v>
      </c>
      <c r="C14" s="10">
        <v>136</v>
      </c>
      <c r="D14" s="10"/>
      <c r="E14" s="10">
        <v>151</v>
      </c>
      <c r="F14" s="10">
        <v>313</v>
      </c>
    </row>
    <row r="15" spans="1:6">
      <c r="A15" s="15" t="s">
        <v>8399</v>
      </c>
      <c r="B15" s="10">
        <v>29</v>
      </c>
      <c r="C15" s="10">
        <v>145</v>
      </c>
      <c r="D15" s="10"/>
      <c r="E15" s="10">
        <v>165</v>
      </c>
      <c r="F15" s="10">
        <v>339</v>
      </c>
    </row>
    <row r="16" spans="1:6">
      <c r="A16" s="15" t="s">
        <v>8400</v>
      </c>
      <c r="B16" s="10">
        <v>22</v>
      </c>
      <c r="C16" s="10">
        <v>133</v>
      </c>
      <c r="D16" s="10"/>
      <c r="E16" s="10">
        <v>164</v>
      </c>
      <c r="F16" s="10">
        <v>319</v>
      </c>
    </row>
    <row r="17" spans="1:6">
      <c r="A17" s="15" t="s">
        <v>8401</v>
      </c>
      <c r="B17" s="10">
        <v>34</v>
      </c>
      <c r="C17" s="10">
        <v>112</v>
      </c>
      <c r="D17" s="10"/>
      <c r="E17" s="10">
        <v>182</v>
      </c>
      <c r="F17" s="10">
        <v>328</v>
      </c>
    </row>
    <row r="18" spans="1:6">
      <c r="A18" s="15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E7508-4B6C-4532-940C-ED916690A4D9}">
  <dimension ref="A1:H13"/>
  <sheetViews>
    <sheetView workbookViewId="0">
      <selection activeCell="I17" sqref="I17"/>
    </sheetView>
  </sheetViews>
  <sheetFormatPr defaultRowHeight="14.4"/>
  <cols>
    <col min="1" max="1" width="26.5546875" style="12" bestFit="1" customWidth="1"/>
    <col min="2" max="2" width="16.44140625" style="12" bestFit="1" customWidth="1"/>
    <col min="3" max="3" width="12.77734375" style="12" bestFit="1" customWidth="1"/>
    <col min="4" max="4" width="15.6640625" style="12" bestFit="1" customWidth="1"/>
    <col min="5" max="5" width="11.88671875" style="12" bestFit="1" customWidth="1"/>
    <col min="6" max="6" width="20" style="12" bestFit="1" customWidth="1"/>
    <col min="7" max="7" width="15.88671875" style="12" bestFit="1" customWidth="1"/>
    <col min="8" max="8" width="18.77734375" style="12" bestFit="1" customWidth="1"/>
    <col min="9" max="16384" width="8.88671875" style="12"/>
  </cols>
  <sheetData>
    <row r="1" spans="1:8">
      <c r="A1" s="16" t="s">
        <v>8334</v>
      </c>
      <c r="B1" s="12" t="s">
        <v>8335</v>
      </c>
      <c r="C1" s="16" t="s">
        <v>8336</v>
      </c>
      <c r="D1" s="16" t="s">
        <v>8337</v>
      </c>
      <c r="E1" s="16" t="s">
        <v>8338</v>
      </c>
      <c r="F1" s="16" t="s">
        <v>8339</v>
      </c>
      <c r="G1" s="16" t="s">
        <v>8340</v>
      </c>
      <c r="H1" s="16" t="s">
        <v>8341</v>
      </c>
    </row>
    <row r="2" spans="1:8">
      <c r="A2" s="12" t="s">
        <v>8342</v>
      </c>
      <c r="B2" s="17">
        <f>COUNTIFS(Data!F:F,"=successful",Data!D:D, "&lt;1000")</f>
        <v>322</v>
      </c>
      <c r="C2" s="17">
        <f>COUNTIFS(Data!$F:$F,"=failed",Data!$D:$D, "&lt;1000")</f>
        <v>113</v>
      </c>
      <c r="D2" s="17">
        <f>COUNTIFS(Data!$F:$F,"=canceled", Data!$D:$D,"&lt;""1000")</f>
        <v>0</v>
      </c>
      <c r="E2" s="12">
        <f>COUNTIFS(Data!D:D, "&lt;1000")</f>
        <v>461</v>
      </c>
      <c r="F2" s="18">
        <f>(B2/E2)</f>
        <v>0.69848156182212584</v>
      </c>
      <c r="G2" s="18">
        <f>(C2/E2)</f>
        <v>0.24511930585683298</v>
      </c>
      <c r="H2" s="18">
        <f>(D2/E2)</f>
        <v>0</v>
      </c>
    </row>
    <row r="3" spans="1:8">
      <c r="A3" s="12" t="s">
        <v>8343</v>
      </c>
      <c r="B3" s="17">
        <f>COUNTIFS(Data!F:F,"=successful",Data!D:D, "&gt;1000", Data!D:D, "&lt;4999")</f>
        <v>815</v>
      </c>
      <c r="C3" s="17">
        <f>COUNTIFS(Data!$F:$F,"=failed",Data!$D:$D, "&gt;1000", Data!$D:$D, "&lt;4999")</f>
        <v>357</v>
      </c>
      <c r="D3" s="17">
        <f>COUNTIFS(Data!$F:$F,"=canceled",Data!$D:$D, "&gt;1000", Data!$D:$D, "&lt;4999")</f>
        <v>52</v>
      </c>
      <c r="E3" s="12">
        <f>COUNTIFS(Data!D:D,"&gt;1000",Data!D:D,"&lt;4999")</f>
        <v>1235</v>
      </c>
      <c r="F3" s="18">
        <f t="shared" ref="F3:F13" si="0">(B3/E3)</f>
        <v>0.65991902834008098</v>
      </c>
      <c r="G3" s="18">
        <f t="shared" ref="G3:G13" si="1">(C3/E3)</f>
        <v>0.28906882591093119</v>
      </c>
      <c r="H3" s="18">
        <f t="shared" ref="H3:H13" si="2">(D3/E3)</f>
        <v>4.2105263157894736E-2</v>
      </c>
    </row>
    <row r="4" spans="1:8">
      <c r="A4" s="12" t="s">
        <v>8344</v>
      </c>
      <c r="B4" s="17">
        <f>COUNTIFS(Data!F:F,"=successful",Data!D:D, "&gt;5000", Data!D:D,"&lt;9999")</f>
        <v>230</v>
      </c>
      <c r="C4" s="17">
        <f>COUNTIFS(Data!$F:$F,"=failed",Data!$D:$D, "&gt;5000", Data!$D:$D,"&lt;9999")</f>
        <v>160</v>
      </c>
      <c r="D4" s="17">
        <f>COUNTIFS(Data!$F:$F,"=canceled",Data!$D:$D, "&gt;5000", Data!$D:$D,"&lt;9999")</f>
        <v>27</v>
      </c>
      <c r="E4" s="12">
        <f>COUNTIFS(Data!D:D,"&gt;5000",Data!D:D,"&lt;9999")</f>
        <v>421</v>
      </c>
      <c r="F4" s="18">
        <f t="shared" si="0"/>
        <v>0.54631828978622332</v>
      </c>
      <c r="G4" s="18">
        <f t="shared" si="1"/>
        <v>0.38004750593824227</v>
      </c>
      <c r="H4" s="18">
        <f t="shared" si="2"/>
        <v>6.413301662707839E-2</v>
      </c>
    </row>
    <row r="5" spans="1:8">
      <c r="A5" s="12" t="s">
        <v>8345</v>
      </c>
      <c r="B5" s="17">
        <f>COUNTIFS(Data!F:F,"=successful",Data!D:D, "&gt;10000", Data!D:D,"&lt;14999")</f>
        <v>65</v>
      </c>
      <c r="C5" s="17">
        <f>COUNTIFS(Data!$F:$F, "=failed",Data!$D:$D, "&gt;10000", Data!$D:$D,"&lt;14999")</f>
        <v>59</v>
      </c>
      <c r="D5" s="17">
        <f>COUNTIFS(Data!$F:$F, "=canceled",Data!$D:$D, "&gt;10000", Data!$D:$D,"&lt;14999")</f>
        <v>12</v>
      </c>
      <c r="E5" s="12">
        <f>COUNTIFS(Data!D:D,"&gt;10000",Data!D:D,"&lt;14999")</f>
        <v>139</v>
      </c>
      <c r="F5" s="18">
        <f t="shared" si="0"/>
        <v>0.46762589928057552</v>
      </c>
      <c r="G5" s="18">
        <f t="shared" si="1"/>
        <v>0.42446043165467628</v>
      </c>
      <c r="H5" s="18">
        <f t="shared" si="2"/>
        <v>8.6330935251798566E-2</v>
      </c>
    </row>
    <row r="6" spans="1:8">
      <c r="A6" s="12" t="s">
        <v>8346</v>
      </c>
      <c r="B6" s="17">
        <f>COUNTIFS(Data!F:F,"=successful",Data!D:D, "&gt;15000", Data!D:D,"&lt;19999")</f>
        <v>38</v>
      </c>
      <c r="C6" s="17">
        <f>COUNTIFS(Data!$F:$F,"=failed",Data!$D:$D, "&gt;15000", Data!$D:$D,"&lt;19999")</f>
        <v>32</v>
      </c>
      <c r="D6" s="17">
        <f>COUNTIFS(Data!$F:$F,"=canceled",Data!$D:$D, "&gt;15000", Data!$D:$D,"&lt;19999")</f>
        <v>4</v>
      </c>
      <c r="E6" s="12">
        <f>COUNTIFS(Data!D:D,"&gt;15000",Data!D:D,"&lt;19999")</f>
        <v>76</v>
      </c>
      <c r="F6" s="18">
        <f t="shared" si="0"/>
        <v>0.5</v>
      </c>
      <c r="G6" s="18">
        <f t="shared" si="1"/>
        <v>0.42105263157894735</v>
      </c>
      <c r="H6" s="18">
        <f t="shared" si="2"/>
        <v>5.2631578947368418E-2</v>
      </c>
    </row>
    <row r="7" spans="1:8">
      <c r="A7" s="12" t="s">
        <v>8347</v>
      </c>
      <c r="B7" s="17">
        <f>COUNTIFS(Data!F:F,"=successful",Data!D:D, "&gt;20000", Data!D:D,"&lt;24999")</f>
        <v>18</v>
      </c>
      <c r="C7" s="17">
        <f>COUNTIFS(Data!$F:$F,"=failed",Data!$D:$D, "&gt;20000", Data!$D:$D,"&lt;24999")</f>
        <v>16</v>
      </c>
      <c r="D7" s="17">
        <f>COUNTIFS(Data!$F:$F,"=canceled",Data!$D:$D, "&gt;20000", Data!$D:$D,"&lt;24999")</f>
        <v>1</v>
      </c>
      <c r="E7" s="12">
        <f>COUNTIFS(Data!D:D,"&gt;20000",Data!D:D,"&lt;24999")</f>
        <v>35</v>
      </c>
      <c r="F7" s="18">
        <f t="shared" si="0"/>
        <v>0.51428571428571423</v>
      </c>
      <c r="G7" s="18">
        <f t="shared" si="1"/>
        <v>0.45714285714285713</v>
      </c>
      <c r="H7" s="18">
        <f t="shared" si="2"/>
        <v>2.8571428571428571E-2</v>
      </c>
    </row>
    <row r="8" spans="1:8">
      <c r="A8" s="12" t="s">
        <v>8348</v>
      </c>
      <c r="B8" s="17">
        <f>COUNTIFS(Data!F:F,"=successful",Data!D:D, "&gt;25000", Data!D:D,"&lt;29999")</f>
        <v>8</v>
      </c>
      <c r="C8" s="17">
        <f>COUNTIFS(Data!$F:$F, "=failed",Data!$D:$D, "&gt;25000", Data!$D:$D,"&lt;29999")</f>
        <v>15</v>
      </c>
      <c r="D8" s="17">
        <f>COUNTIFS(Data!$F:$F, "=canceled",Data!$D:$D, "&gt;25000", Data!$D:$D,"&lt;29999")</f>
        <v>1</v>
      </c>
      <c r="E8" s="12">
        <f>COUNTIFS(Data!D:D,"&gt;25000",Data!D:D,"&lt;29999")</f>
        <v>24</v>
      </c>
      <c r="F8" s="18">
        <f t="shared" si="0"/>
        <v>0.33333333333333331</v>
      </c>
      <c r="G8" s="18">
        <f t="shared" si="1"/>
        <v>0.625</v>
      </c>
      <c r="H8" s="18">
        <f t="shared" si="2"/>
        <v>4.1666666666666664E-2</v>
      </c>
    </row>
    <row r="9" spans="1:8">
      <c r="A9" s="12" t="s">
        <v>8349</v>
      </c>
      <c r="B9" s="17">
        <f>COUNTIFS(Data!F:F,"=successful",Data!D:D, "&gt;30000", Data!D:D,"&lt;34999")</f>
        <v>6</v>
      </c>
      <c r="C9" s="17">
        <f>COUNTIFS(Data!$F:$F,"=failed",Data!$D:$D, "&gt;30000", Data!$D:$D,"&lt;34999")</f>
        <v>6</v>
      </c>
      <c r="D9" s="17">
        <f>COUNTIFS(Data!$F:$F,"=canceled",Data!$D:$D, "&gt;30000", Data!$D:$D,"&lt;34999")</f>
        <v>1</v>
      </c>
      <c r="E9" s="12">
        <f>COUNTIFS(Data!D:D,"&gt;30000",Data!D:D,"&lt;34999")</f>
        <v>13</v>
      </c>
      <c r="F9" s="18">
        <f t="shared" si="0"/>
        <v>0.46153846153846156</v>
      </c>
      <c r="G9" s="18">
        <f t="shared" si="1"/>
        <v>0.46153846153846156</v>
      </c>
      <c r="H9" s="18">
        <f t="shared" si="2"/>
        <v>7.6923076923076927E-2</v>
      </c>
    </row>
    <row r="10" spans="1:8">
      <c r="A10" s="12" t="s">
        <v>8350</v>
      </c>
      <c r="B10" s="17">
        <f>COUNTIFS(Data!F:F,"=successful",Data!D:D, "&gt;35000", Data!D:D,"&lt;39999")</f>
        <v>4</v>
      </c>
      <c r="C10" s="17">
        <f>COUNTIFS(Data!$F:$F,"=failed",Data!$D:$D, "&gt;35000", Data!$D:$D,"&lt;39999")</f>
        <v>8</v>
      </c>
      <c r="D10" s="17">
        <f>COUNTIFS(Data!$F:$F,"=canceled",Data!$D:$D, "&gt;35000", Data!$D:$D,"&lt;39999")</f>
        <v>2</v>
      </c>
      <c r="E10" s="12">
        <f>COUNTIFS(Data!D:D,"&gt;35000",Data!D:D,"&lt;39999")</f>
        <v>14</v>
      </c>
      <c r="F10" s="18">
        <f t="shared" si="0"/>
        <v>0.2857142857142857</v>
      </c>
      <c r="G10" s="18">
        <f t="shared" si="1"/>
        <v>0.5714285714285714</v>
      </c>
      <c r="H10" s="18">
        <f t="shared" si="2"/>
        <v>0.14285714285714285</v>
      </c>
    </row>
    <row r="11" spans="1:8">
      <c r="A11" s="12" t="s">
        <v>8351</v>
      </c>
      <c r="B11" s="17">
        <f>COUNTIFS(Data!F:F,"=successful",Data!D:D, "&gt;40000", Data!D:D,"&lt;44999")</f>
        <v>5</v>
      </c>
      <c r="C11" s="17">
        <f>COUNTIFS(Data!$F:$F,"=failed",Data!$D:$D, "&gt;40000", Data!$D:$D,"&lt;44999")</f>
        <v>3</v>
      </c>
      <c r="D11" s="17">
        <f>COUNTIFS(Data!$F:$F,"=canceled",Data!$D:$D, "&gt;40000", Data!$D:$D,"&lt;44999")</f>
        <v>0</v>
      </c>
      <c r="E11" s="12">
        <f>COUNTIFS(Data!D:D,"&gt;40000",Data!D:D,"&lt;44999")</f>
        <v>8</v>
      </c>
      <c r="F11" s="18">
        <f t="shared" si="0"/>
        <v>0.625</v>
      </c>
      <c r="G11" s="18">
        <f t="shared" si="1"/>
        <v>0.375</v>
      </c>
      <c r="H11" s="18">
        <f t="shared" si="2"/>
        <v>0</v>
      </c>
    </row>
    <row r="12" spans="1:8">
      <c r="A12" s="12" t="s">
        <v>8352</v>
      </c>
      <c r="B12" s="17">
        <f>COUNTIFS(Data!F:F,"=successful",Data!D:D, "&gt;45000", Data!D:D,"&lt;49999")</f>
        <v>3</v>
      </c>
      <c r="C12" s="17">
        <f>COUNTIFS(Data!$F:$F,"=failed",Data!$D:$D, "&gt;45000", Data!$D:$D,"&lt;49999")</f>
        <v>5</v>
      </c>
      <c r="D12" s="17">
        <f>COUNTIFS(Data!$F:$F,"=canceled",Data!$D:$D, "&gt;45000", Data!$D:$D,"&lt;49999")</f>
        <v>2</v>
      </c>
      <c r="E12" s="12">
        <f>COUNTIFS(Data!D:D,"&gt;45000",Data!D:D,"&lt;49999")</f>
        <v>10</v>
      </c>
      <c r="F12" s="18">
        <f t="shared" si="0"/>
        <v>0.3</v>
      </c>
      <c r="G12" s="18">
        <f t="shared" si="1"/>
        <v>0.5</v>
      </c>
      <c r="H12" s="18">
        <f t="shared" si="2"/>
        <v>0.2</v>
      </c>
    </row>
    <row r="13" spans="1:8">
      <c r="A13" s="12" t="s">
        <v>8353</v>
      </c>
      <c r="B13" s="17">
        <f>COUNTIFS(Data!F:F,"=successful",Data!D:D, "=&gt;50000")</f>
        <v>0</v>
      </c>
      <c r="C13" s="17">
        <f>COUNTIFS(Data!$F:$F,"=failed",Data!$D:$D, "&gt;50000")</f>
        <v>198</v>
      </c>
      <c r="D13" s="17">
        <f>COUNTIFS(Data!$F:$F,"=canceled",Data!$D:$D, "&gt;50000")</f>
        <v>83</v>
      </c>
      <c r="E13" s="12">
        <f>COUNTIFS(Data!D:D,"&gt;50000")</f>
        <v>339</v>
      </c>
      <c r="F13" s="18">
        <f t="shared" si="0"/>
        <v>0</v>
      </c>
      <c r="G13" s="18">
        <f t="shared" si="1"/>
        <v>0.58407079646017701</v>
      </c>
      <c r="H13" s="18">
        <f t="shared" si="2"/>
        <v>0.24483775811209441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3BEA0-AD3E-4006-81ED-DA93A300C271}">
  <dimension ref="A1:J2186"/>
  <sheetViews>
    <sheetView tabSelected="1" workbookViewId="0">
      <selection activeCell="H13" sqref="H13"/>
    </sheetView>
  </sheetViews>
  <sheetFormatPr defaultRowHeight="14.4"/>
  <cols>
    <col min="8" max="8" width="18.77734375" bestFit="1" customWidth="1"/>
    <col min="10" max="10" width="15.109375" bestFit="1" customWidth="1"/>
  </cols>
  <sheetData>
    <row r="1" spans="1:10">
      <c r="A1" s="1" t="s">
        <v>8324</v>
      </c>
      <c r="B1" s="1" t="s">
        <v>8262</v>
      </c>
      <c r="D1" s="1" t="s">
        <v>8324</v>
      </c>
      <c r="E1" s="1" t="s">
        <v>8262</v>
      </c>
    </row>
    <row r="2" spans="1:10">
      <c r="A2" t="s">
        <v>8219</v>
      </c>
      <c r="B2">
        <v>182</v>
      </c>
      <c r="D2" t="s">
        <v>8221</v>
      </c>
      <c r="E2">
        <v>0</v>
      </c>
      <c r="G2" s="11"/>
      <c r="H2" t="s">
        <v>8325</v>
      </c>
      <c r="J2" t="s">
        <v>8332</v>
      </c>
    </row>
    <row r="3" spans="1:10">
      <c r="A3" t="s">
        <v>8219</v>
      </c>
      <c r="B3">
        <v>79</v>
      </c>
      <c r="D3" t="s">
        <v>8221</v>
      </c>
      <c r="E3">
        <v>1</v>
      </c>
      <c r="G3" s="11" t="s">
        <v>8326</v>
      </c>
      <c r="H3" s="12">
        <f>AVERAGE(B2:B2186)</f>
        <v>194.42517162471395</v>
      </c>
      <c r="I3" s="11" t="s">
        <v>8326</v>
      </c>
      <c r="J3" s="12">
        <f>AVERAGE(E2:E2186)</f>
        <v>17.504575163398695</v>
      </c>
    </row>
    <row r="4" spans="1:10">
      <c r="A4" t="s">
        <v>8219</v>
      </c>
      <c r="B4">
        <v>35</v>
      </c>
      <c r="D4" t="s">
        <v>8221</v>
      </c>
      <c r="E4">
        <v>10</v>
      </c>
      <c r="G4" t="s">
        <v>8327</v>
      </c>
      <c r="H4" s="12">
        <f>MEDIAN(B2:B2186)</f>
        <v>62</v>
      </c>
      <c r="I4" t="s">
        <v>8327</v>
      </c>
      <c r="J4" s="12">
        <f>MEDIAN(E2:E2186)</f>
        <v>4</v>
      </c>
    </row>
    <row r="5" spans="1:10">
      <c r="A5" t="s">
        <v>8219</v>
      </c>
      <c r="B5">
        <v>150</v>
      </c>
      <c r="D5" t="s">
        <v>8221</v>
      </c>
      <c r="E5">
        <v>0</v>
      </c>
      <c r="G5" t="s">
        <v>8329</v>
      </c>
      <c r="H5" s="12">
        <f>MIN(B2:B2186)</f>
        <v>1</v>
      </c>
      <c r="I5" t="s">
        <v>8329</v>
      </c>
      <c r="J5" s="12">
        <f>MIN(E2:E2186)</f>
        <v>0</v>
      </c>
    </row>
    <row r="6" spans="1:10">
      <c r="A6" t="s">
        <v>8219</v>
      </c>
      <c r="B6">
        <v>284</v>
      </c>
      <c r="D6" t="s">
        <v>8221</v>
      </c>
      <c r="E6">
        <v>7</v>
      </c>
      <c r="G6" t="s">
        <v>8328</v>
      </c>
      <c r="H6" s="12">
        <f>MAX(B2:B2186)</f>
        <v>26457</v>
      </c>
      <c r="I6" t="s">
        <v>8328</v>
      </c>
      <c r="J6" s="12">
        <f>MAX(E2:E2186)</f>
        <v>1293</v>
      </c>
    </row>
    <row r="7" spans="1:10">
      <c r="A7" t="s">
        <v>8219</v>
      </c>
      <c r="B7">
        <v>47</v>
      </c>
      <c r="D7" t="s">
        <v>8221</v>
      </c>
      <c r="E7">
        <v>0</v>
      </c>
      <c r="G7" t="s">
        <v>8330</v>
      </c>
      <c r="H7" s="12">
        <f>_xlfn.VAR.P(B2:B2186)</f>
        <v>712840.9867348104</v>
      </c>
      <c r="I7" t="s">
        <v>8330</v>
      </c>
      <c r="J7" s="12">
        <f>_xlfn.VAR.P(E2:E2186)</f>
        <v>3739.7715476953308</v>
      </c>
    </row>
    <row r="8" spans="1:10">
      <c r="A8" t="s">
        <v>8219</v>
      </c>
      <c r="B8">
        <v>58</v>
      </c>
      <c r="D8" t="s">
        <v>8221</v>
      </c>
      <c r="E8">
        <v>1</v>
      </c>
      <c r="G8" t="s">
        <v>8331</v>
      </c>
      <c r="H8" s="12">
        <f>_xlfn.STDEV.P(B2:B2186)</f>
        <v>844.29910975602149</v>
      </c>
      <c r="I8" t="s">
        <v>8331</v>
      </c>
      <c r="J8" s="12">
        <f>_xlfn.STDEV.P(E2:E2186)</f>
        <v>61.15367157984327</v>
      </c>
    </row>
    <row r="9" spans="1:10">
      <c r="A9" t="s">
        <v>8219</v>
      </c>
      <c r="B9">
        <v>57</v>
      </c>
      <c r="D9" t="s">
        <v>8221</v>
      </c>
      <c r="E9">
        <v>2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</row>
    <row r="12" spans="1:10">
      <c r="A12" t="s">
        <v>8219</v>
      </c>
      <c r="B12">
        <v>19</v>
      </c>
      <c r="D12" t="s">
        <v>8221</v>
      </c>
      <c r="E12">
        <v>10</v>
      </c>
      <c r="H12" t="s">
        <v>8333</v>
      </c>
    </row>
    <row r="13" spans="1:10">
      <c r="A13" t="s">
        <v>8219</v>
      </c>
      <c r="B13">
        <v>75</v>
      </c>
      <c r="D13" t="s">
        <v>8221</v>
      </c>
      <c r="E13">
        <v>1</v>
      </c>
      <c r="H13" t="s">
        <v>8410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6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6</v>
      </c>
    </row>
    <row r="1399" spans="1:5">
      <c r="A1399" t="s">
        <v>8219</v>
      </c>
      <c r="B1399">
        <v>456</v>
      </c>
      <c r="D1399" t="s">
        <v>8221</v>
      </c>
      <c r="E1399">
        <v>6</v>
      </c>
    </row>
    <row r="1400" spans="1:5">
      <c r="A1400" t="s">
        <v>8219</v>
      </c>
      <c r="B1400">
        <v>15</v>
      </c>
      <c r="D1400" t="s">
        <v>8221</v>
      </c>
      <c r="E1400">
        <v>6</v>
      </c>
    </row>
    <row r="1401" spans="1:5">
      <c r="A1401" t="s">
        <v>8219</v>
      </c>
      <c r="B1401">
        <v>191</v>
      </c>
      <c r="D1401" t="s">
        <v>8221</v>
      </c>
      <c r="E1401">
        <v>6</v>
      </c>
    </row>
    <row r="1402" spans="1:5">
      <c r="A1402" t="s">
        <v>8219</v>
      </c>
      <c r="B1402">
        <v>17</v>
      </c>
      <c r="D1402" t="s">
        <v>8221</v>
      </c>
      <c r="E1402">
        <v>6</v>
      </c>
    </row>
    <row r="1403" spans="1:5">
      <c r="A1403" t="s">
        <v>8219</v>
      </c>
      <c r="B1403">
        <v>28</v>
      </c>
      <c r="D1403" t="s">
        <v>8221</v>
      </c>
      <c r="E1403">
        <v>6</v>
      </c>
    </row>
    <row r="1404" spans="1:5">
      <c r="A1404" t="s">
        <v>8219</v>
      </c>
      <c r="B1404">
        <v>18</v>
      </c>
      <c r="D1404" t="s">
        <v>8221</v>
      </c>
      <c r="E1404">
        <v>6</v>
      </c>
    </row>
    <row r="1405" spans="1:5">
      <c r="A1405" t="s">
        <v>8219</v>
      </c>
      <c r="B1405">
        <v>61</v>
      </c>
      <c r="D1405" t="s">
        <v>8221</v>
      </c>
      <c r="E1405">
        <v>6</v>
      </c>
    </row>
    <row r="1406" spans="1:5">
      <c r="A1406" t="s">
        <v>8219</v>
      </c>
      <c r="B1406">
        <v>108</v>
      </c>
      <c r="D1406" t="s">
        <v>8221</v>
      </c>
      <c r="E1406">
        <v>6</v>
      </c>
    </row>
    <row r="1407" spans="1:5">
      <c r="A1407" t="s">
        <v>8219</v>
      </c>
      <c r="B1407">
        <v>142</v>
      </c>
      <c r="D1407" t="s">
        <v>8221</v>
      </c>
      <c r="E1407">
        <v>6</v>
      </c>
    </row>
    <row r="1408" spans="1:5">
      <c r="A1408" t="s">
        <v>8219</v>
      </c>
      <c r="B1408">
        <v>74</v>
      </c>
      <c r="D1408" t="s">
        <v>8221</v>
      </c>
      <c r="E1408">
        <v>6</v>
      </c>
    </row>
    <row r="1409" spans="1:5">
      <c r="A1409" t="s">
        <v>8219</v>
      </c>
      <c r="B1409">
        <v>38</v>
      </c>
      <c r="D1409" t="s">
        <v>8221</v>
      </c>
      <c r="E1409">
        <v>6</v>
      </c>
    </row>
    <row r="1410" spans="1:5">
      <c r="A1410" t="s">
        <v>8219</v>
      </c>
      <c r="B1410">
        <v>20</v>
      </c>
      <c r="D1410" t="s">
        <v>8221</v>
      </c>
      <c r="E1410">
        <v>6</v>
      </c>
    </row>
    <row r="1411" spans="1:5">
      <c r="A1411" t="s">
        <v>8219</v>
      </c>
      <c r="B1411">
        <v>24</v>
      </c>
      <c r="D1411" t="s">
        <v>8221</v>
      </c>
      <c r="E1411">
        <v>6</v>
      </c>
    </row>
    <row r="1412" spans="1:5">
      <c r="A1412" t="s">
        <v>8219</v>
      </c>
      <c r="B1412">
        <v>66</v>
      </c>
      <c r="D1412" t="s">
        <v>8221</v>
      </c>
      <c r="E1412">
        <v>6</v>
      </c>
    </row>
    <row r="1413" spans="1:5">
      <c r="A1413" t="s">
        <v>8219</v>
      </c>
      <c r="B1413">
        <v>28</v>
      </c>
      <c r="D1413" t="s">
        <v>8221</v>
      </c>
      <c r="E1413">
        <v>6</v>
      </c>
    </row>
    <row r="1414" spans="1:5">
      <c r="A1414" t="s">
        <v>8219</v>
      </c>
      <c r="B1414">
        <v>24</v>
      </c>
      <c r="D1414" t="s">
        <v>8221</v>
      </c>
      <c r="E1414">
        <v>6</v>
      </c>
    </row>
    <row r="1415" spans="1:5">
      <c r="A1415" t="s">
        <v>8219</v>
      </c>
      <c r="B1415">
        <v>73</v>
      </c>
      <c r="D1415" t="s">
        <v>8221</v>
      </c>
      <c r="E1415">
        <v>6</v>
      </c>
    </row>
    <row r="1416" spans="1:5">
      <c r="A1416" t="s">
        <v>8219</v>
      </c>
      <c r="B1416">
        <v>3</v>
      </c>
      <c r="D1416" t="s">
        <v>8221</v>
      </c>
      <c r="E1416">
        <v>6</v>
      </c>
    </row>
    <row r="1417" spans="1:5">
      <c r="A1417" t="s">
        <v>8219</v>
      </c>
      <c r="B1417">
        <v>20</v>
      </c>
      <c r="D1417" t="s">
        <v>8221</v>
      </c>
      <c r="E1417">
        <v>6</v>
      </c>
    </row>
    <row r="1418" spans="1:5">
      <c r="A1418" t="s">
        <v>8219</v>
      </c>
      <c r="B1418">
        <v>21</v>
      </c>
      <c r="D1418" t="s">
        <v>8221</v>
      </c>
      <c r="E1418">
        <v>6</v>
      </c>
    </row>
    <row r="1419" spans="1:5">
      <c r="A1419" t="s">
        <v>8219</v>
      </c>
      <c r="B1419">
        <v>94</v>
      </c>
      <c r="D1419" t="s">
        <v>8221</v>
      </c>
      <c r="E1419">
        <v>6</v>
      </c>
    </row>
    <row r="1420" spans="1:5">
      <c r="A1420" t="s">
        <v>8219</v>
      </c>
      <c r="B1420">
        <v>139</v>
      </c>
      <c r="D1420" t="s">
        <v>8221</v>
      </c>
      <c r="E1420">
        <v>6</v>
      </c>
    </row>
    <row r="1421" spans="1:5">
      <c r="A1421" t="s">
        <v>8219</v>
      </c>
      <c r="B1421">
        <v>130</v>
      </c>
      <c r="D1421" t="s">
        <v>8221</v>
      </c>
      <c r="E1421">
        <v>6</v>
      </c>
    </row>
    <row r="1422" spans="1:5">
      <c r="A1422" t="s">
        <v>8219</v>
      </c>
      <c r="B1422">
        <v>31</v>
      </c>
      <c r="D1422" t="s">
        <v>8221</v>
      </c>
      <c r="E1422">
        <v>6</v>
      </c>
    </row>
    <row r="1423" spans="1:5">
      <c r="A1423" t="s">
        <v>8219</v>
      </c>
      <c r="B1423">
        <v>13</v>
      </c>
      <c r="D1423" t="s">
        <v>8221</v>
      </c>
      <c r="E1423">
        <v>6</v>
      </c>
    </row>
    <row r="1424" spans="1:5">
      <c r="A1424" t="s">
        <v>8219</v>
      </c>
      <c r="B1424">
        <v>90</v>
      </c>
      <c r="D1424" t="s">
        <v>8221</v>
      </c>
      <c r="E1424">
        <v>6</v>
      </c>
    </row>
    <row r="1425" spans="1:5">
      <c r="A1425" t="s">
        <v>8219</v>
      </c>
      <c r="B1425">
        <v>141</v>
      </c>
      <c r="D1425" t="s">
        <v>8221</v>
      </c>
      <c r="E1425">
        <v>6</v>
      </c>
    </row>
    <row r="1426" spans="1:5">
      <c r="A1426" t="s">
        <v>8219</v>
      </c>
      <c r="B1426">
        <v>23</v>
      </c>
      <c r="D1426" t="s">
        <v>8221</v>
      </c>
      <c r="E1426">
        <v>6</v>
      </c>
    </row>
    <row r="1427" spans="1:5">
      <c r="A1427" t="s">
        <v>8219</v>
      </c>
      <c r="B1427">
        <v>18</v>
      </c>
      <c r="D1427" t="s">
        <v>8221</v>
      </c>
      <c r="E1427">
        <v>6</v>
      </c>
    </row>
    <row r="1428" spans="1:5">
      <c r="A1428" t="s">
        <v>8219</v>
      </c>
      <c r="B1428">
        <v>76</v>
      </c>
      <c r="D1428" t="s">
        <v>8221</v>
      </c>
      <c r="E1428">
        <v>6</v>
      </c>
    </row>
    <row r="1429" spans="1:5">
      <c r="A1429" t="s">
        <v>8219</v>
      </c>
      <c r="B1429">
        <v>93</v>
      </c>
      <c r="D1429" t="s">
        <v>8221</v>
      </c>
      <c r="E1429">
        <v>6</v>
      </c>
    </row>
    <row r="1430" spans="1:5">
      <c r="A1430" t="s">
        <v>8219</v>
      </c>
      <c r="B1430">
        <v>69</v>
      </c>
      <c r="D1430" t="s">
        <v>8221</v>
      </c>
      <c r="E1430">
        <v>6</v>
      </c>
    </row>
    <row r="1431" spans="1:5">
      <c r="A1431" t="s">
        <v>8219</v>
      </c>
      <c r="B1431">
        <v>21</v>
      </c>
      <c r="D1431" t="s">
        <v>8221</v>
      </c>
      <c r="E1431">
        <v>6</v>
      </c>
    </row>
    <row r="1432" spans="1:5">
      <c r="A1432" t="s">
        <v>8219</v>
      </c>
      <c r="B1432">
        <v>57</v>
      </c>
      <c r="D1432" t="s">
        <v>8221</v>
      </c>
      <c r="E1432">
        <v>6</v>
      </c>
    </row>
    <row r="1433" spans="1:5">
      <c r="A1433" t="s">
        <v>8219</v>
      </c>
      <c r="B1433">
        <v>108</v>
      </c>
      <c r="D1433" t="s">
        <v>8221</v>
      </c>
      <c r="E1433">
        <v>6</v>
      </c>
    </row>
    <row r="1434" spans="1:5">
      <c r="A1434" t="s">
        <v>8219</v>
      </c>
      <c r="B1434">
        <v>83</v>
      </c>
      <c r="D1434" t="s">
        <v>8221</v>
      </c>
      <c r="E1434">
        <v>6</v>
      </c>
    </row>
    <row r="1435" spans="1:5">
      <c r="A1435" t="s">
        <v>8219</v>
      </c>
      <c r="B1435">
        <v>96</v>
      </c>
      <c r="D1435" t="s">
        <v>8221</v>
      </c>
      <c r="E1435">
        <v>6</v>
      </c>
    </row>
    <row r="1436" spans="1:5">
      <c r="A1436" t="s">
        <v>8219</v>
      </c>
      <c r="B1436">
        <v>64</v>
      </c>
      <c r="D1436" t="s">
        <v>8221</v>
      </c>
      <c r="E1436">
        <v>6</v>
      </c>
    </row>
    <row r="1437" spans="1:5">
      <c r="A1437" t="s">
        <v>8219</v>
      </c>
      <c r="B1437">
        <v>14</v>
      </c>
      <c r="D1437" t="s">
        <v>8221</v>
      </c>
      <c r="E1437">
        <v>6</v>
      </c>
    </row>
    <row r="1438" spans="1:5">
      <c r="A1438" t="s">
        <v>8219</v>
      </c>
      <c r="B1438">
        <v>169</v>
      </c>
      <c r="D1438" t="s">
        <v>8221</v>
      </c>
      <c r="E1438">
        <v>6</v>
      </c>
    </row>
    <row r="1439" spans="1:5">
      <c r="A1439" t="s">
        <v>8219</v>
      </c>
      <c r="B1439">
        <v>33</v>
      </c>
      <c r="D1439" t="s">
        <v>8221</v>
      </c>
      <c r="E1439">
        <v>6</v>
      </c>
    </row>
    <row r="1440" spans="1:5">
      <c r="A1440" t="s">
        <v>8219</v>
      </c>
      <c r="B1440">
        <v>102</v>
      </c>
      <c r="D1440" t="s">
        <v>8221</v>
      </c>
      <c r="E1440">
        <v>6</v>
      </c>
    </row>
    <row r="1441" spans="1:5">
      <c r="A1441" t="s">
        <v>8219</v>
      </c>
      <c r="B1441">
        <v>104</v>
      </c>
      <c r="D1441" t="s">
        <v>8221</v>
      </c>
      <c r="E1441">
        <v>6</v>
      </c>
    </row>
    <row r="1442" spans="1:5">
      <c r="A1442" t="s">
        <v>8219</v>
      </c>
      <c r="B1442">
        <v>20</v>
      </c>
      <c r="D1442" t="s">
        <v>8221</v>
      </c>
      <c r="E1442">
        <v>6</v>
      </c>
    </row>
    <row r="1443" spans="1:5">
      <c r="A1443" t="s">
        <v>8219</v>
      </c>
      <c r="B1443">
        <v>35</v>
      </c>
      <c r="D1443" t="s">
        <v>8221</v>
      </c>
      <c r="E1443">
        <v>6</v>
      </c>
    </row>
    <row r="1444" spans="1:5">
      <c r="A1444" t="s">
        <v>8219</v>
      </c>
      <c r="B1444">
        <v>94</v>
      </c>
      <c r="D1444" t="s">
        <v>8221</v>
      </c>
      <c r="E1444">
        <v>6</v>
      </c>
    </row>
    <row r="1445" spans="1:5">
      <c r="A1445" t="s">
        <v>8219</v>
      </c>
      <c r="B1445">
        <v>14</v>
      </c>
      <c r="D1445" t="s">
        <v>8221</v>
      </c>
      <c r="E1445">
        <v>6</v>
      </c>
    </row>
    <row r="1446" spans="1:5">
      <c r="A1446" t="s">
        <v>8219</v>
      </c>
      <c r="B1446">
        <v>15</v>
      </c>
      <c r="D1446" t="s">
        <v>8221</v>
      </c>
      <c r="E1446">
        <v>6</v>
      </c>
    </row>
    <row r="1447" spans="1:5">
      <c r="A1447" t="s">
        <v>8219</v>
      </c>
      <c r="B1447">
        <v>51</v>
      </c>
      <c r="D1447" t="s">
        <v>8221</v>
      </c>
      <c r="E1447">
        <v>6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6</v>
      </c>
    </row>
    <row r="1450" spans="1:5">
      <c r="A1450" t="s">
        <v>8219</v>
      </c>
      <c r="B1450">
        <v>97</v>
      </c>
      <c r="D1450" t="s">
        <v>8221</v>
      </c>
      <c r="E1450">
        <v>6</v>
      </c>
    </row>
    <row r="1451" spans="1:5">
      <c r="A1451" t="s">
        <v>8219</v>
      </c>
      <c r="B1451">
        <v>76</v>
      </c>
      <c r="D1451" t="s">
        <v>8221</v>
      </c>
      <c r="E1451">
        <v>6</v>
      </c>
    </row>
    <row r="1452" spans="1:5">
      <c r="A1452" t="s">
        <v>8219</v>
      </c>
      <c r="B1452">
        <v>11</v>
      </c>
      <c r="D1452" t="s">
        <v>8221</v>
      </c>
      <c r="E1452">
        <v>6</v>
      </c>
    </row>
    <row r="1453" spans="1:5">
      <c r="A1453" t="s">
        <v>8219</v>
      </c>
      <c r="B1453">
        <v>52</v>
      </c>
      <c r="D1453" t="s">
        <v>8221</v>
      </c>
      <c r="E1453">
        <v>6</v>
      </c>
    </row>
    <row r="1454" spans="1:5">
      <c r="A1454" t="s">
        <v>8219</v>
      </c>
      <c r="B1454">
        <v>95</v>
      </c>
      <c r="D1454" t="s">
        <v>8221</v>
      </c>
      <c r="E1454">
        <v>6</v>
      </c>
    </row>
    <row r="1455" spans="1:5">
      <c r="A1455" t="s">
        <v>8219</v>
      </c>
      <c r="B1455">
        <v>35</v>
      </c>
      <c r="D1455" t="s">
        <v>8221</v>
      </c>
      <c r="E1455">
        <v>6</v>
      </c>
    </row>
    <row r="1456" spans="1:5">
      <c r="A1456" t="s">
        <v>8219</v>
      </c>
      <c r="B1456">
        <v>21</v>
      </c>
      <c r="D1456" t="s">
        <v>8221</v>
      </c>
      <c r="E1456">
        <v>6</v>
      </c>
    </row>
    <row r="1457" spans="1:5">
      <c r="A1457" t="s">
        <v>8219</v>
      </c>
      <c r="B1457">
        <v>93</v>
      </c>
      <c r="D1457" t="s">
        <v>8221</v>
      </c>
      <c r="E1457">
        <v>6</v>
      </c>
    </row>
    <row r="1458" spans="1:5">
      <c r="A1458" t="s">
        <v>8219</v>
      </c>
      <c r="B1458">
        <v>11</v>
      </c>
      <c r="D1458" t="s">
        <v>8221</v>
      </c>
      <c r="E1458">
        <v>6</v>
      </c>
    </row>
    <row r="1459" spans="1:5">
      <c r="A1459" t="s">
        <v>8219</v>
      </c>
      <c r="B1459">
        <v>21</v>
      </c>
      <c r="D1459" t="s">
        <v>8221</v>
      </c>
      <c r="E1459">
        <v>6</v>
      </c>
    </row>
    <row r="1460" spans="1:5">
      <c r="A1460" t="s">
        <v>8219</v>
      </c>
      <c r="B1460">
        <v>54</v>
      </c>
      <c r="D1460" t="s">
        <v>8221</v>
      </c>
      <c r="E1460">
        <v>6</v>
      </c>
    </row>
    <row r="1461" spans="1:5">
      <c r="A1461" t="s">
        <v>8219</v>
      </c>
      <c r="B1461">
        <v>31</v>
      </c>
      <c r="D1461" t="s">
        <v>8221</v>
      </c>
      <c r="E1461">
        <v>6</v>
      </c>
    </row>
    <row r="1462" spans="1:5">
      <c r="A1462" t="s">
        <v>8219</v>
      </c>
      <c r="B1462">
        <v>132</v>
      </c>
      <c r="D1462" t="s">
        <v>8221</v>
      </c>
      <c r="E1462">
        <v>6</v>
      </c>
    </row>
    <row r="1463" spans="1:5">
      <c r="A1463" t="s">
        <v>8219</v>
      </c>
      <c r="B1463">
        <v>3</v>
      </c>
      <c r="D1463" t="s">
        <v>8221</v>
      </c>
      <c r="E1463">
        <v>6</v>
      </c>
    </row>
    <row r="1464" spans="1:5">
      <c r="A1464" t="s">
        <v>8219</v>
      </c>
      <c r="B1464">
        <v>6</v>
      </c>
      <c r="D1464" t="s">
        <v>8221</v>
      </c>
      <c r="E1464">
        <v>6</v>
      </c>
    </row>
    <row r="1465" spans="1:5">
      <c r="A1465" t="s">
        <v>8219</v>
      </c>
      <c r="B1465">
        <v>10</v>
      </c>
      <c r="D1465" t="s">
        <v>8221</v>
      </c>
      <c r="E1465">
        <v>6</v>
      </c>
    </row>
    <row r="1466" spans="1:5">
      <c r="A1466" t="s">
        <v>8219</v>
      </c>
      <c r="B1466">
        <v>147</v>
      </c>
      <c r="D1466" t="s">
        <v>8221</v>
      </c>
      <c r="E1466">
        <v>6</v>
      </c>
    </row>
    <row r="1467" spans="1:5">
      <c r="A1467" t="s">
        <v>8219</v>
      </c>
      <c r="B1467">
        <v>199</v>
      </c>
      <c r="D1467" t="s">
        <v>8221</v>
      </c>
      <c r="E1467">
        <v>6</v>
      </c>
    </row>
    <row r="1468" spans="1:5">
      <c r="A1468" t="s">
        <v>8219</v>
      </c>
      <c r="B1468">
        <v>50</v>
      </c>
      <c r="D1468" t="s">
        <v>8221</v>
      </c>
      <c r="E1468">
        <v>6</v>
      </c>
    </row>
    <row r="1469" spans="1:5">
      <c r="A1469" t="s">
        <v>8219</v>
      </c>
      <c r="B1469">
        <v>21</v>
      </c>
      <c r="D1469" t="s">
        <v>8221</v>
      </c>
      <c r="E1469">
        <v>6</v>
      </c>
    </row>
    <row r="1470" spans="1:5">
      <c r="A1470" t="s">
        <v>8219</v>
      </c>
      <c r="B1470">
        <v>24</v>
      </c>
      <c r="D1470" t="s">
        <v>8221</v>
      </c>
      <c r="E1470">
        <v>6</v>
      </c>
    </row>
    <row r="1471" spans="1:5">
      <c r="A1471" t="s">
        <v>8219</v>
      </c>
      <c r="B1471">
        <v>32</v>
      </c>
      <c r="D1471" t="s">
        <v>8221</v>
      </c>
      <c r="E1471">
        <v>6</v>
      </c>
    </row>
    <row r="1472" spans="1:5">
      <c r="A1472" t="s">
        <v>8219</v>
      </c>
      <c r="B1472">
        <v>62</v>
      </c>
      <c r="D1472" t="s">
        <v>8221</v>
      </c>
      <c r="E1472">
        <v>6</v>
      </c>
    </row>
    <row r="1473" spans="1:5">
      <c r="A1473" t="s">
        <v>8219</v>
      </c>
      <c r="B1473">
        <v>9</v>
      </c>
      <c r="D1473" t="s">
        <v>8221</v>
      </c>
      <c r="E1473">
        <v>6</v>
      </c>
    </row>
    <row r="1474" spans="1:5">
      <c r="A1474" t="s">
        <v>8219</v>
      </c>
      <c r="B1474">
        <v>38</v>
      </c>
      <c r="D1474" t="s">
        <v>8221</v>
      </c>
      <c r="E1474">
        <v>6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6</v>
      </c>
    </row>
    <row r="1477" spans="1:5">
      <c r="A1477" t="s">
        <v>8219</v>
      </c>
      <c r="B1477">
        <v>39</v>
      </c>
      <c r="D1477" t="s">
        <v>8221</v>
      </c>
      <c r="E1477">
        <v>6</v>
      </c>
    </row>
    <row r="1478" spans="1:5">
      <c r="A1478" t="s">
        <v>8219</v>
      </c>
      <c r="B1478">
        <v>34</v>
      </c>
      <c r="D1478" t="s">
        <v>8221</v>
      </c>
      <c r="E1478">
        <v>6</v>
      </c>
    </row>
    <row r="1479" spans="1:5">
      <c r="A1479" t="s">
        <v>8219</v>
      </c>
      <c r="B1479">
        <v>55</v>
      </c>
      <c r="D1479" t="s">
        <v>8221</v>
      </c>
      <c r="E1479">
        <v>6</v>
      </c>
    </row>
    <row r="1480" spans="1:5">
      <c r="A1480" t="s">
        <v>8219</v>
      </c>
      <c r="B1480">
        <v>32</v>
      </c>
      <c r="D1480" t="s">
        <v>8221</v>
      </c>
      <c r="E1480">
        <v>6</v>
      </c>
    </row>
    <row r="1481" spans="1:5">
      <c r="A1481" t="s">
        <v>8219</v>
      </c>
      <c r="B1481">
        <v>25</v>
      </c>
      <c r="D1481" t="s">
        <v>8221</v>
      </c>
      <c r="E1481">
        <v>6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6</v>
      </c>
    </row>
    <row r="1484" spans="1:5">
      <c r="A1484" t="s">
        <v>8219</v>
      </c>
      <c r="B1484">
        <v>20</v>
      </c>
      <c r="D1484" t="s">
        <v>8221</v>
      </c>
      <c r="E1484">
        <v>6</v>
      </c>
    </row>
    <row r="1485" spans="1:5">
      <c r="A1485" t="s">
        <v>8219</v>
      </c>
      <c r="B1485">
        <v>98</v>
      </c>
      <c r="D1485" t="s">
        <v>8221</v>
      </c>
      <c r="E1485">
        <v>6</v>
      </c>
    </row>
    <row r="1486" spans="1:5">
      <c r="A1486" t="s">
        <v>8219</v>
      </c>
      <c r="B1486">
        <v>196</v>
      </c>
      <c r="D1486" t="s">
        <v>8221</v>
      </c>
      <c r="E1486">
        <v>6</v>
      </c>
    </row>
    <row r="1487" spans="1:5">
      <c r="A1487" t="s">
        <v>8219</v>
      </c>
      <c r="B1487">
        <v>39</v>
      </c>
      <c r="D1487" t="s">
        <v>8221</v>
      </c>
      <c r="E1487">
        <v>6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6</v>
      </c>
    </row>
    <row r="1490" spans="1:5">
      <c r="A1490" t="s">
        <v>8219</v>
      </c>
      <c r="B1490">
        <v>47</v>
      </c>
      <c r="D1490" t="s">
        <v>8221</v>
      </c>
      <c r="E1490">
        <v>6</v>
      </c>
    </row>
    <row r="1491" spans="1:5">
      <c r="A1491" t="s">
        <v>8219</v>
      </c>
      <c r="B1491">
        <v>17</v>
      </c>
      <c r="D1491" t="s">
        <v>8221</v>
      </c>
      <c r="E1491">
        <v>6</v>
      </c>
    </row>
    <row r="1492" spans="1:5">
      <c r="A1492" t="s">
        <v>8219</v>
      </c>
      <c r="B1492">
        <v>91</v>
      </c>
      <c r="D1492" t="s">
        <v>8221</v>
      </c>
      <c r="E1492">
        <v>6</v>
      </c>
    </row>
    <row r="1493" spans="1:5">
      <c r="A1493" t="s">
        <v>8219</v>
      </c>
      <c r="B1493">
        <v>43</v>
      </c>
      <c r="D1493" t="s">
        <v>8221</v>
      </c>
      <c r="E1493">
        <v>6</v>
      </c>
    </row>
    <row r="1494" spans="1:5">
      <c r="A1494" t="s">
        <v>8219</v>
      </c>
      <c r="B1494">
        <v>17</v>
      </c>
      <c r="D1494" t="s">
        <v>8221</v>
      </c>
      <c r="E1494">
        <v>6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6</v>
      </c>
    </row>
    <row r="1497" spans="1:5">
      <c r="A1497" t="s">
        <v>8219</v>
      </c>
      <c r="B1497">
        <v>113</v>
      </c>
      <c r="D1497" t="s">
        <v>8221</v>
      </c>
      <c r="E1497">
        <v>6</v>
      </c>
    </row>
    <row r="1498" spans="1:5">
      <c r="A1498" t="s">
        <v>8219</v>
      </c>
      <c r="B1498">
        <v>14</v>
      </c>
      <c r="D1498" t="s">
        <v>8221</v>
      </c>
      <c r="E1498">
        <v>6</v>
      </c>
    </row>
    <row r="1499" spans="1:5">
      <c r="A1499" t="s">
        <v>8219</v>
      </c>
      <c r="B1499">
        <v>30</v>
      </c>
      <c r="D1499" t="s">
        <v>8221</v>
      </c>
      <c r="E1499">
        <v>6</v>
      </c>
    </row>
    <row r="1500" spans="1:5">
      <c r="A1500" t="s">
        <v>8219</v>
      </c>
      <c r="B1500">
        <v>16</v>
      </c>
      <c r="D1500" t="s">
        <v>8221</v>
      </c>
      <c r="E1500">
        <v>6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6</v>
      </c>
    </row>
    <row r="1503" spans="1:5">
      <c r="A1503" t="s">
        <v>8219</v>
      </c>
      <c r="B1503">
        <v>97</v>
      </c>
      <c r="D1503" t="s">
        <v>8221</v>
      </c>
      <c r="E1503">
        <v>6</v>
      </c>
    </row>
    <row r="1504" spans="1:5">
      <c r="A1504" t="s">
        <v>8219</v>
      </c>
      <c r="B1504">
        <v>59</v>
      </c>
      <c r="D1504" t="s">
        <v>8221</v>
      </c>
      <c r="E1504">
        <v>6</v>
      </c>
    </row>
    <row r="1505" spans="1:5">
      <c r="A1505" t="s">
        <v>8219</v>
      </c>
      <c r="B1505">
        <v>1095</v>
      </c>
      <c r="D1505" t="s">
        <v>8221</v>
      </c>
      <c r="E1505">
        <v>6</v>
      </c>
    </row>
    <row r="1506" spans="1:5">
      <c r="A1506" t="s">
        <v>8219</v>
      </c>
      <c r="B1506">
        <v>218</v>
      </c>
      <c r="D1506" t="s">
        <v>8221</v>
      </c>
      <c r="E1506">
        <v>6</v>
      </c>
    </row>
    <row r="1507" spans="1:5">
      <c r="A1507" t="s">
        <v>8219</v>
      </c>
      <c r="B1507">
        <v>111</v>
      </c>
      <c r="D1507" t="s">
        <v>8221</v>
      </c>
      <c r="E1507">
        <v>6</v>
      </c>
    </row>
    <row r="1508" spans="1:5">
      <c r="A1508" t="s">
        <v>8219</v>
      </c>
      <c r="B1508">
        <v>56</v>
      </c>
      <c r="D1508" t="s">
        <v>8221</v>
      </c>
      <c r="E1508">
        <v>6</v>
      </c>
    </row>
    <row r="1509" spans="1:5">
      <c r="A1509" t="s">
        <v>8219</v>
      </c>
      <c r="B1509">
        <v>265</v>
      </c>
      <c r="D1509" t="s">
        <v>8221</v>
      </c>
      <c r="E1509">
        <v>6</v>
      </c>
    </row>
    <row r="1510" spans="1:5">
      <c r="A1510" t="s">
        <v>8219</v>
      </c>
      <c r="B1510">
        <v>28</v>
      </c>
      <c r="D1510" t="s">
        <v>8221</v>
      </c>
      <c r="E1510">
        <v>6</v>
      </c>
    </row>
    <row r="1511" spans="1:5">
      <c r="A1511" t="s">
        <v>8219</v>
      </c>
      <c r="B1511">
        <v>364</v>
      </c>
      <c r="D1511" t="s">
        <v>8221</v>
      </c>
      <c r="E1511">
        <v>6</v>
      </c>
    </row>
    <row r="1512" spans="1:5">
      <c r="A1512" t="s">
        <v>8219</v>
      </c>
      <c r="B1512">
        <v>27</v>
      </c>
      <c r="D1512" t="s">
        <v>8221</v>
      </c>
      <c r="E1512">
        <v>6</v>
      </c>
    </row>
    <row r="1513" spans="1:5">
      <c r="A1513" t="s">
        <v>8219</v>
      </c>
      <c r="B1513">
        <v>93</v>
      </c>
      <c r="D1513" t="s">
        <v>8221</v>
      </c>
      <c r="E1513">
        <v>6</v>
      </c>
    </row>
    <row r="1514" spans="1:5">
      <c r="A1514" t="s">
        <v>8219</v>
      </c>
      <c r="B1514">
        <v>64</v>
      </c>
      <c r="D1514" t="s">
        <v>8221</v>
      </c>
      <c r="E1514">
        <v>6</v>
      </c>
    </row>
    <row r="1515" spans="1:5">
      <c r="A1515" t="s">
        <v>8219</v>
      </c>
      <c r="B1515">
        <v>22</v>
      </c>
      <c r="D1515" t="s">
        <v>8221</v>
      </c>
      <c r="E1515">
        <v>6</v>
      </c>
    </row>
    <row r="1516" spans="1:5">
      <c r="A1516" t="s">
        <v>8219</v>
      </c>
      <c r="B1516">
        <v>59</v>
      </c>
      <c r="D1516" t="s">
        <v>8221</v>
      </c>
      <c r="E1516">
        <v>6</v>
      </c>
    </row>
    <row r="1517" spans="1:5">
      <c r="A1517" t="s">
        <v>8219</v>
      </c>
      <c r="B1517">
        <v>249</v>
      </c>
      <c r="D1517" t="s">
        <v>8221</v>
      </c>
      <c r="E1517">
        <v>6</v>
      </c>
    </row>
    <row r="1518" spans="1:5">
      <c r="A1518" t="s">
        <v>8219</v>
      </c>
      <c r="B1518">
        <v>392</v>
      </c>
      <c r="D1518" t="s">
        <v>8221</v>
      </c>
      <c r="E1518">
        <v>6</v>
      </c>
    </row>
    <row r="1519" spans="1:5">
      <c r="A1519" t="s">
        <v>8219</v>
      </c>
      <c r="B1519">
        <v>115</v>
      </c>
      <c r="D1519" t="s">
        <v>8221</v>
      </c>
      <c r="E1519">
        <v>6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6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6</v>
      </c>
    </row>
    <row r="1525" spans="1:5">
      <c r="A1525" t="s">
        <v>8219</v>
      </c>
      <c r="B1525">
        <v>17</v>
      </c>
      <c r="D1525" t="s">
        <v>8221</v>
      </c>
      <c r="E1525">
        <v>6</v>
      </c>
    </row>
    <row r="1526" spans="1:5">
      <c r="A1526" t="s">
        <v>8219</v>
      </c>
      <c r="B1526">
        <v>277</v>
      </c>
      <c r="D1526" t="s">
        <v>8221</v>
      </c>
      <c r="E1526">
        <v>6</v>
      </c>
    </row>
    <row r="1527" spans="1:5">
      <c r="A1527" t="s">
        <v>8219</v>
      </c>
      <c r="B1527">
        <v>118</v>
      </c>
      <c r="D1527" t="s">
        <v>8221</v>
      </c>
      <c r="E1527">
        <v>6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6</v>
      </c>
    </row>
    <row r="1531" spans="1:5">
      <c r="A1531" t="s">
        <v>8219</v>
      </c>
      <c r="B1531">
        <v>128</v>
      </c>
      <c r="D1531" t="s">
        <v>8221</v>
      </c>
      <c r="E1531">
        <v>6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 Table</vt:lpstr>
      <vt:lpstr>Sub Category Pivot Table</vt:lpstr>
      <vt:lpstr>Months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Abbie Kent</cp:lastModifiedBy>
  <dcterms:created xsi:type="dcterms:W3CDTF">2017-04-20T15:17:24Z</dcterms:created>
  <dcterms:modified xsi:type="dcterms:W3CDTF">2020-09-14T23:47:00Z</dcterms:modified>
</cp:coreProperties>
</file>