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ass\Desktop\Gas Smart Contract\survey\"/>
    </mc:Choice>
  </mc:AlternateContent>
  <xr:revisionPtr revIDLastSave="0" documentId="13_ncr:1_{A22E37DD-C677-49A9-9F48-974E1FA393D0}" xr6:coauthVersionLast="45" xr6:coauthVersionMax="45" xr10:uidLastSave="{00000000-0000-0000-0000-000000000000}"/>
  <bookViews>
    <workbookView xWindow="-110" yWindow="-110" windowWidth="19420" windowHeight="10420" xr2:uid="{6D50D66A-4AA5-4F75-9E48-4D2AF248879B}"/>
  </bookViews>
  <sheets>
    <sheet name="Summary" sheetId="32" r:id="rId1"/>
    <sheet name="Casino" sheetId="2" r:id="rId2"/>
    <sheet name="CompoundAllocationStrategy" sheetId="27" r:id="rId3"/>
    <sheet name="dos_address" sheetId="28" r:id="rId4"/>
    <sheet name="dos_number" sheetId="29" r:id="rId5"/>
    <sheet name="dos_simple" sheetId="30" r:id="rId6"/>
    <sheet name="guess_the_random_number" sheetId="31" r:id="rId7"/>
    <sheet name="IAllocationStrategy" sheetId="19" r:id="rId8"/>
    <sheet name="IRToken" sheetId="20" r:id="rId9"/>
    <sheet name="IRTokenAdmin" sheetId="21" r:id="rId10"/>
    <sheet name="LibraryLock" sheetId="22" r:id="rId11"/>
    <sheet name="Lockdrop" sheetId="23" r:id="rId12"/>
    <sheet name="MainframeStake" sheetId="24" r:id="rId13"/>
    <sheet name="MainframeToken" sheetId="25" r:id="rId14"/>
    <sheet name="MainframeTokenDistribution" sheetId="11" r:id="rId15"/>
    <sheet name="modifier_reentrancy" sheetId="12" r:id="rId16"/>
    <sheet name="Ownable" sheetId="13" r:id="rId17"/>
    <sheet name="Proxiable" sheetId="14" r:id="rId18"/>
    <sheet name="Proxy" sheetId="16" r:id="rId19"/>
    <sheet name="ReentrancyGuard" sheetId="17" r:id="rId20"/>
    <sheet name="RToken" sheetId="18" r:id="rId21"/>
    <sheet name="RTokenStorage" sheetId="7" r:id="rId22"/>
    <sheet name="RTokenStructs" sheetId="9" r:id="rId23"/>
    <sheet name="send_loop" sheetId="8" r:id="rId24"/>
    <sheet name="StakeInterface" sheetId="10" r:id="rId25"/>
    <sheet name="tokensalechallenge" sheetId="4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2" l="1"/>
  <c r="J2" i="32" s="1"/>
  <c r="H2" i="32"/>
  <c r="I2" i="32"/>
  <c r="G3" i="32"/>
  <c r="H3" i="32"/>
  <c r="I3" i="32"/>
  <c r="J3" i="32"/>
  <c r="G4" i="32"/>
  <c r="J4" i="32" s="1"/>
  <c r="H4" i="32"/>
  <c r="L4" i="32" s="1"/>
  <c r="I4" i="32"/>
  <c r="G5" i="32"/>
  <c r="H5" i="32"/>
  <c r="I5" i="32"/>
  <c r="J5" i="32"/>
  <c r="G6" i="32"/>
  <c r="H6" i="32"/>
  <c r="L6" i="32" s="1"/>
  <c r="I6" i="32"/>
  <c r="G7" i="32"/>
  <c r="H7" i="32"/>
  <c r="I7" i="32"/>
  <c r="J7" i="32"/>
  <c r="G8" i="32"/>
  <c r="H8" i="32"/>
  <c r="L8" i="32" s="1"/>
  <c r="I8" i="32"/>
  <c r="L5" i="32"/>
  <c r="L7" i="32"/>
  <c r="L3" i="32"/>
  <c r="L2" i="32"/>
  <c r="K4" i="32" l="1"/>
  <c r="K3" i="32"/>
  <c r="K7" i="32"/>
  <c r="K5" i="32"/>
  <c r="K2" i="32"/>
  <c r="F6" i="32"/>
  <c r="F8" i="32"/>
  <c r="E8" i="32"/>
  <c r="E2" i="32"/>
  <c r="J6" i="32" l="1"/>
  <c r="K6" i="32" s="1"/>
  <c r="J8" i="32"/>
  <c r="K8" i="32" s="1"/>
  <c r="E7" i="32"/>
  <c r="E6" i="32"/>
  <c r="E5" i="32"/>
  <c r="E4" i="32"/>
  <c r="E3" i="32"/>
</calcChain>
</file>

<file path=xl/sharedStrings.xml><?xml version="1.0" encoding="utf-8"?>
<sst xmlns="http://schemas.openxmlformats.org/spreadsheetml/2006/main" count="3465" uniqueCount="77">
  <si>
    <t>Name</t>
  </si>
  <si>
    <t>Reentrancy</t>
  </si>
  <si>
    <t>Replay attack</t>
  </si>
  <si>
    <t>Reordering attack</t>
  </si>
  <si>
    <t>Short address attack</t>
  </si>
  <si>
    <t>Unlocked Pragma</t>
  </si>
  <si>
    <t xml:space="preserve">Possible Transfer to 0x0 </t>
  </si>
  <si>
    <t>Allowance Double-Spend Exploit</t>
  </si>
  <si>
    <t>Unchecked Return Value</t>
  </si>
  <si>
    <t>Source Account can be Recipient</t>
  </si>
  <si>
    <t>Possible Confusion between savingAssetConversionRate and 10**18</t>
  </si>
  <si>
    <t>Use of Experimental Features in Production</t>
  </si>
  <si>
    <t>Transaction-ordering dependence</t>
  </si>
  <si>
    <t>Timestamp dependence</t>
  </si>
  <si>
    <t>Mishandled exceptions and call stack limits</t>
  </si>
  <si>
    <t>Unsafe external calls</t>
  </si>
  <si>
    <t>Number rounding errors</t>
  </si>
  <si>
    <t>Access control</t>
  </si>
  <si>
    <t>Centralization of power</t>
  </si>
  <si>
    <t>Business logic contradicting the specification</t>
  </si>
  <si>
    <t>Code clones, functionality duplication</t>
  </si>
  <si>
    <t>Gas usage</t>
  </si>
  <si>
    <t>Arbitrary token minting</t>
  </si>
  <si>
    <t>DOS</t>
  </si>
  <si>
    <t>Weak Randomness</t>
  </si>
  <si>
    <t>Unexpected Ether balance</t>
  </si>
  <si>
    <t>Method with Unlimited Gas Consumption</t>
  </si>
  <si>
    <t>No</t>
  </si>
  <si>
    <t>Yes</t>
  </si>
  <si>
    <t>Integer Over/Under Flow</t>
  </si>
  <si>
    <t>Audited</t>
  </si>
  <si>
    <t>Method</t>
  </si>
  <si>
    <t>Mythril</t>
  </si>
  <si>
    <t>Manticore</t>
  </si>
  <si>
    <t xml:space="preserve">Securify </t>
  </si>
  <si>
    <t>SmartCheck</t>
  </si>
  <si>
    <t>Static Analysis</t>
  </si>
  <si>
    <t>Slither</t>
  </si>
  <si>
    <t>MPro</t>
  </si>
  <si>
    <t>Symbolic Execution</t>
  </si>
  <si>
    <t>Symbolic Execution
Static Analysis</t>
  </si>
  <si>
    <t>-</t>
  </si>
  <si>
    <t>false positive</t>
  </si>
  <si>
    <t>false negative</t>
  </si>
  <si>
    <t>Securify 2.0</t>
  </si>
  <si>
    <t>Context-sensitive Static Analysis</t>
  </si>
  <si>
    <t>License</t>
  </si>
  <si>
    <t>Source Code</t>
  </si>
  <si>
    <t>Errors Identified</t>
  </si>
  <si>
    <t>MIT</t>
  </si>
  <si>
    <t>https://github.com/trailofbits/manticore</t>
  </si>
  <si>
    <t>https://github.com/eth-sri/securify</t>
  </si>
  <si>
    <t>https://github.com/crytic/slither</t>
  </si>
  <si>
    <t>https://github.com/ConsenSys/mythril</t>
  </si>
  <si>
    <t>https://github.com/smartdec/smartcheck</t>
  </si>
  <si>
    <t>https://github.com/QuanZhang-William/M-Pro</t>
  </si>
  <si>
    <t>https://github.com/eth-sri/securify2</t>
  </si>
  <si>
    <t>Apache License 2.0</t>
  </si>
  <si>
    <t>GNU Affero General Public License v3.0</t>
  </si>
  <si>
    <t>GNU General Public License v3.0</t>
  </si>
  <si>
    <t>Scan Rate %</t>
  </si>
  <si>
    <t>Total Vulnerability Checked</t>
  </si>
  <si>
    <t>Weak Randomness
Unexpected Ether balance
Unlocked Pragma</t>
  </si>
  <si>
    <t>DoS With Block Gas Limit</t>
  </si>
  <si>
    <t>DoS with Failed Call</t>
  </si>
  <si>
    <t>DoS with Failed Call
Integer Over/Under Flow
Unexpected Ether balance
Reordering attack</t>
  </si>
  <si>
    <t>DoS with Failed Call
Integer Over/under flow
Unexpected Ether balance</t>
  </si>
  <si>
    <t>DoS with Failed Call
Unlocked Pragma</t>
  </si>
  <si>
    <t>DOS With with Failed Call
DOS With Block Gas Limit 
Integer Over/Under Flow
Weak Randomness
Unexpected Ether balance
Unlocked Pragma</t>
  </si>
  <si>
    <t>FP</t>
  </si>
  <si>
    <t>FN</t>
  </si>
  <si>
    <t>TP</t>
  </si>
  <si>
    <t>TN</t>
  </si>
  <si>
    <t>True Positive</t>
  </si>
  <si>
    <t>False Positive Rate(%)</t>
  </si>
  <si>
    <t>False Negative Rate(%)</t>
  </si>
  <si>
    <t>Integer Over/Under Flow
Weak Randomness
Unexpected Ether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</si>
</sst>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1" xfId="0" applyFont="1" applyBorder="1"/>
    <xf numFmtId="0" fontId="1" fillId="0" borderId="1" xfId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1" fontId="0" fillId="0" borderId="8" xfId="0" applyNumberFormat="1" applyBorder="1"/>
  </cellXfs>
  <cellStyles count="2">
    <cellStyle name="Hyperlink" xfId="1" builtinId="8"/>
    <cellStyle name="Normal" xfId="0" builtinId="0"/>
  </cellStyles>
  <dxfs count="160"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  <dxf>
      <fill>
        <patternFill>
          <bgColor theme="9" tint="0.59996337778862885"/>
        </patternFill>
      </fill>
    </dxf>
    <dxf>
      <fill>
        <patternFill>
          <bgColor rgb="FFBF2919"/>
        </patternFill>
      </fill>
    </dxf>
  </dxfs>
  <tableStyles count="0" defaultTableStyle="TableStyleMedium2" defaultPivotStyle="PivotStyleLight16"/>
  <colors>
    <mruColors>
      <color rgb="FFBF2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rytic/slither" TargetMode="External"/><Relationship Id="rId7" Type="http://schemas.openxmlformats.org/officeDocument/2006/relationships/hyperlink" Target="https://github.com/eth-sri/securify2" TargetMode="External"/><Relationship Id="rId2" Type="http://schemas.openxmlformats.org/officeDocument/2006/relationships/hyperlink" Target="https://github.com/eth-sri/securify" TargetMode="External"/><Relationship Id="rId1" Type="http://schemas.openxmlformats.org/officeDocument/2006/relationships/hyperlink" Target="https://github.com/trailofbits/manticore" TargetMode="External"/><Relationship Id="rId6" Type="http://schemas.openxmlformats.org/officeDocument/2006/relationships/hyperlink" Target="https://github.com/QuanZhang-William/M-Pro" TargetMode="External"/><Relationship Id="rId5" Type="http://schemas.openxmlformats.org/officeDocument/2006/relationships/hyperlink" Target="https://github.com/smartdec/smartcheck" TargetMode="External"/><Relationship Id="rId4" Type="http://schemas.openxmlformats.org/officeDocument/2006/relationships/hyperlink" Target="https://github.com/ConsenSys/mythri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F22E-E43B-4605-9146-5EF24E0C7B74}">
  <dimension ref="A1:M8"/>
  <sheetViews>
    <sheetView tabSelected="1" zoomScale="75" zoomScaleNormal="75" workbookViewId="0">
      <selection activeCell="K10" sqref="K10"/>
    </sheetView>
  </sheetViews>
  <sheetFormatPr defaultRowHeight="14.5" x14ac:dyDescent="0.35"/>
  <cols>
    <col min="1" max="1" width="18" customWidth="1"/>
    <col min="2" max="2" width="29.36328125" hidden="1" customWidth="1"/>
    <col min="3" max="3" width="32.453125" hidden="1" customWidth="1"/>
    <col min="4" max="4" width="40.1796875" hidden="1" customWidth="1"/>
    <col min="5" max="5" width="11.90625" customWidth="1"/>
    <col min="6" max="6" width="24.7265625" customWidth="1"/>
    <col min="7" max="10" width="24.7265625" hidden="1" customWidth="1"/>
    <col min="11" max="13" width="24.7265625" customWidth="1"/>
  </cols>
  <sheetData>
    <row r="1" spans="1:13" ht="19.5" customHeight="1" x14ac:dyDescent="0.35">
      <c r="A1" s="11" t="s">
        <v>0</v>
      </c>
      <c r="B1" s="12" t="s">
        <v>31</v>
      </c>
      <c r="C1" s="12" t="s">
        <v>46</v>
      </c>
      <c r="D1" s="12" t="s">
        <v>47</v>
      </c>
      <c r="E1" s="12" t="s">
        <v>60</v>
      </c>
      <c r="F1" s="12" t="s">
        <v>61</v>
      </c>
      <c r="G1" s="12" t="s">
        <v>69</v>
      </c>
      <c r="H1" s="12" t="s">
        <v>70</v>
      </c>
      <c r="I1" s="12" t="s">
        <v>71</v>
      </c>
      <c r="J1" s="12" t="s">
        <v>72</v>
      </c>
      <c r="K1" s="15" t="s">
        <v>74</v>
      </c>
      <c r="L1" s="15" t="s">
        <v>75</v>
      </c>
      <c r="M1" s="13" t="s">
        <v>48</v>
      </c>
    </row>
    <row r="2" spans="1:13" ht="42.5" customHeight="1" x14ac:dyDescent="0.35">
      <c r="A2" s="14" t="s">
        <v>32</v>
      </c>
      <c r="B2" s="4" t="s">
        <v>39</v>
      </c>
      <c r="C2" s="3" t="s">
        <v>49</v>
      </c>
      <c r="D2" s="5" t="s">
        <v>53</v>
      </c>
      <c r="E2" s="6">
        <f>12/25</f>
        <v>0.48</v>
      </c>
      <c r="F2" s="7">
        <v>92</v>
      </c>
      <c r="G2" s="7">
        <f>SUM(Casino!G3,CompoundAllocationStrategy!X3,dos_address!D3,dos_number!D3,dos_simple!D3,guess_the_random_number!D3,IAllocationStrategy!X3,IRToken!X3,IRTokenAdmin!X3,LibraryLock!X3,Lockdrop!D3,MainframeStake!R3,MainframeToken!R3,MainframeTokenDistribution!R3,Ownable!X3,Proxiable!X3,Proxy!X3,ReentrancyGuard!X3,RToken!X3,RTokenStorage!X3,RTokenStructs!X3,send_loop!D3,StakeInterface!R3,tokensalechallenge!D3,modifier_reentrancy!D3)</f>
        <v>0</v>
      </c>
      <c r="H2" s="7">
        <f>SUM(Casino!H3,CompoundAllocationStrategy!Y3,dos_address!E3,dos_number!E3,dos_simple!E3,guess_the_random_number!E3,IAllocationStrategy!Y3,IRToken!Y3,IRTokenAdmin!Y3,LibraryLock!Y3,Lockdrop!E3,MainframeStake!S3,MainframeToken!S3,MainframeTokenDistribution!S3,Ownable!Y3,Proxiable!Y3,Proxy!Y3,ReentrancyGuard!Y3,RToken!Y3,RTokenStorage!Y3,RTokenStructs!Y3,send_loop!E3,StakeInterface!S3,tokensalechallenge!E3,modifier_reentrancy!E3)</f>
        <v>16</v>
      </c>
      <c r="I2" s="7">
        <f>SUM(Casino!I3,CompoundAllocationStrategy!Z3,dos_address!F3,dos_number!F3,dos_simple!F3,guess_the_random_number!F3,IAllocationStrategy!Z3,IRToken!Z3,IRTokenAdmin!Z3,LibraryLock!Z3,Lockdrop!F3,MainframeStake!T3,MainframeToken!T3,MainframeTokenDistribution!T3,Ownable!Z3,Proxiable!Z3,Proxy!Z3,ReentrancyGuard!Z3,RToken!Z3,RTokenStorage!Z3,RTokenStructs!Z3,send_loop!F3,StakeInterface!T3,tokensalechallenge!F3,modifier_reentrancy!F3)</f>
        <v>3</v>
      </c>
      <c r="J2" s="7">
        <f>F2-(G2+H2+I2)</f>
        <v>73</v>
      </c>
      <c r="K2" s="16">
        <f>100*G2/(G2+J2)</f>
        <v>0</v>
      </c>
      <c r="L2" s="16">
        <f>100*H2/(H2+I2)</f>
        <v>84.21052631578948</v>
      </c>
      <c r="M2" s="10" t="s">
        <v>66</v>
      </c>
    </row>
    <row r="3" spans="1:13" x14ac:dyDescent="0.35">
      <c r="A3" s="14" t="s">
        <v>33</v>
      </c>
      <c r="B3" s="4" t="s">
        <v>39</v>
      </c>
      <c r="C3" s="3" t="s">
        <v>58</v>
      </c>
      <c r="D3" s="5" t="s">
        <v>50</v>
      </c>
      <c r="E3" s="6">
        <f t="shared" ref="E3" si="0">5/25</f>
        <v>0.2</v>
      </c>
      <c r="F3" s="7">
        <v>65</v>
      </c>
      <c r="G3" s="7">
        <f>SUM(Casino!G4,CompoundAllocationStrategy!X4,dos_address!D4,dos_number!D4,dos_simple!D4,guess_the_random_number!D4,IAllocationStrategy!X4,IRToken!X4,IRTokenAdmin!X4,LibraryLock!X4,Lockdrop!D4,MainframeStake!R4,MainframeToken!R4,MainframeTokenDistribution!R4,Ownable!X4,Proxiable!X4,Proxy!X4,ReentrancyGuard!X4,RToken!X4,RTokenStorage!X4,RTokenStructs!X4,send_loop!D4,StakeInterface!R4,tokensalechallenge!D4,modifier_reentrancy!D4)</f>
        <v>0</v>
      </c>
      <c r="H3" s="7">
        <f>SUM(Casino!H4,CompoundAllocationStrategy!Y4,dos_address!E4,dos_number!E4,dos_simple!E4,guess_the_random_number!E4,IAllocationStrategy!Y4,IRToken!Y4,IRTokenAdmin!Y4,LibraryLock!Y4,Lockdrop!E4,MainframeStake!S4,MainframeToken!S4,MainframeTokenDistribution!S4,Ownable!Y4,Proxiable!Y4,Proxy!Y4,ReentrancyGuard!Y4,RToken!Y4,RTokenStorage!Y4,RTokenStructs!Y4,send_loop!E4,StakeInterface!S4,tokensalechallenge!E4,modifier_reentrancy!E4)</f>
        <v>4</v>
      </c>
      <c r="I3" s="7">
        <f>SUM(Casino!I4,CompoundAllocationStrategy!Z4,dos_address!F4,dos_number!F4,dos_simple!F4,guess_the_random_number!F4,IAllocationStrategy!Z4,IRToken!Z4,IRTokenAdmin!Z4,LibraryLock!Z4,Lockdrop!F4,MainframeStake!T4,MainframeToken!T4,MainframeTokenDistribution!T4,Ownable!Z4,Proxiable!Z4,Proxy!Z4,ReentrancyGuard!Z4,RToken!Z4,RTokenStorage!Z4,RTokenStructs!Z4,send_loop!F4,StakeInterface!T4,tokensalechallenge!F4,modifier_reentrancy!F4)</f>
        <v>1</v>
      </c>
      <c r="J3" s="7">
        <f t="shared" ref="J3:J8" si="1">F3-(G3+H3+I3)</f>
        <v>60</v>
      </c>
      <c r="K3" s="16">
        <f>100*G3/(G3+J3)</f>
        <v>0</v>
      </c>
      <c r="L3" s="16">
        <f>100*H3/(H3+I3)</f>
        <v>80</v>
      </c>
      <c r="M3" s="9" t="s">
        <v>25</v>
      </c>
    </row>
    <row r="4" spans="1:13" ht="58" x14ac:dyDescent="0.35">
      <c r="A4" s="14" t="s">
        <v>34</v>
      </c>
      <c r="B4" s="4" t="s">
        <v>39</v>
      </c>
      <c r="C4" s="3" t="s">
        <v>57</v>
      </c>
      <c r="D4" s="5" t="s">
        <v>51</v>
      </c>
      <c r="E4" s="6">
        <f>16/25</f>
        <v>0.64</v>
      </c>
      <c r="F4" s="7">
        <v>153</v>
      </c>
      <c r="G4" s="7">
        <f>SUM(Casino!G5,CompoundAllocationStrategy!X5,dos_address!D5,dos_number!D5,dos_simple!D5,guess_the_random_number!D5,IAllocationStrategy!X5,IRToken!X5,IRTokenAdmin!X5,LibraryLock!X5,Lockdrop!D5,MainframeStake!R5,MainframeToken!R5,MainframeTokenDistribution!R5,Ownable!X5,Proxiable!X5,Proxy!X5,ReentrancyGuard!X5,RToken!X5,RTokenStorage!X5,RTokenStructs!X5,send_loop!D5,StakeInterface!R5,tokensalechallenge!D5,modifier_reentrancy!D5)</f>
        <v>0</v>
      </c>
      <c r="H4" s="7">
        <f>SUM(Casino!H5,CompoundAllocationStrategy!Y5,dos_address!E5,dos_number!E5,dos_simple!E5,guess_the_random_number!E5,IAllocationStrategy!Y5,IRToken!Y5,IRTokenAdmin!Y5,LibraryLock!Y5,Lockdrop!E5,MainframeStake!S5,MainframeToken!S5,MainframeTokenDistribution!S5,Ownable!Y5,Proxiable!Y5,Proxy!Y5,ReentrancyGuard!Y5,RToken!Y5,RTokenStorage!Y5,RTokenStructs!Y5,send_loop!E5,StakeInterface!S5,tokensalechallenge!E5,modifier_reentrancy!E5)</f>
        <v>12</v>
      </c>
      <c r="I4" s="7">
        <f>SUM(Casino!I5,CompoundAllocationStrategy!Z5,dos_address!F5,dos_number!F5,dos_simple!F5,guess_the_random_number!F5,IAllocationStrategy!Z5,IRToken!Z5,IRTokenAdmin!Z5,LibraryLock!Z5,Lockdrop!F5,MainframeStake!T5,MainframeToken!T5,MainframeTokenDistribution!T5,Ownable!Z5,Proxiable!Z5,Proxy!Z5,ReentrancyGuard!Z5,RToken!Z5,RTokenStorage!Z5,RTokenStructs!Z5,send_loop!F5,StakeInterface!T5,tokensalechallenge!F5,modifier_reentrancy!F5)</f>
        <v>5</v>
      </c>
      <c r="J4" s="7">
        <f t="shared" si="1"/>
        <v>136</v>
      </c>
      <c r="K4" s="16">
        <f>100*G4/(G4+J4)</f>
        <v>0</v>
      </c>
      <c r="L4" s="16">
        <f>100*H4/(H4+I4)</f>
        <v>70.588235294117652</v>
      </c>
      <c r="M4" s="10" t="s">
        <v>65</v>
      </c>
    </row>
    <row r="5" spans="1:13" ht="29" x14ac:dyDescent="0.35">
      <c r="A5" s="14" t="s">
        <v>44</v>
      </c>
      <c r="B5" s="4" t="s">
        <v>45</v>
      </c>
      <c r="C5" s="3" t="s">
        <v>57</v>
      </c>
      <c r="D5" s="5" t="s">
        <v>56</v>
      </c>
      <c r="E5" s="6">
        <f>10/25</f>
        <v>0.4</v>
      </c>
      <c r="F5" s="7">
        <v>172</v>
      </c>
      <c r="G5" s="7">
        <f>SUM(Casino!G6,CompoundAllocationStrategy!X6,dos_address!D6,dos_number!D6,dos_simple!D6,guess_the_random_number!D6,IAllocationStrategy!X6,IRToken!X6,IRTokenAdmin!X6,LibraryLock!X6,Lockdrop!D6,MainframeStake!R6,MainframeToken!R6,MainframeTokenDistribution!R6,Ownable!X6,Proxiable!X6,Proxy!X6,ReentrancyGuard!X6,RToken!X6,RTokenStorage!X6,RTokenStructs!X6,send_loop!D6,StakeInterface!R6,tokensalechallenge!D6,modifier_reentrancy!D6)</f>
        <v>0</v>
      </c>
      <c r="H5" s="7">
        <f>SUM(Casino!H6,CompoundAllocationStrategy!Y6,dos_address!E6,dos_number!E6,dos_simple!E6,guess_the_random_number!E6,IAllocationStrategy!Y6,IRToken!Y6,IRTokenAdmin!Y6,LibraryLock!Y6,Lockdrop!E6,MainframeStake!S6,MainframeToken!S6,MainframeTokenDistribution!S6,Ownable!Y6,Proxiable!Y6,Proxy!Y6,ReentrancyGuard!Y6,RToken!Y6,RTokenStorage!Y6,RTokenStructs!Y6,send_loop!E6,StakeInterface!S6,tokensalechallenge!E6,modifier_reentrancy!E6)</f>
        <v>8</v>
      </c>
      <c r="I5" s="7">
        <f>SUM(Casino!I6,CompoundAllocationStrategy!Z6,dos_address!F6,dos_number!F6,dos_simple!F6,guess_the_random_number!F6,IAllocationStrategy!Z6,IRToken!Z6,IRTokenAdmin!Z6,LibraryLock!Z6,Lockdrop!F6,MainframeStake!T6,MainframeToken!T6,MainframeTokenDistribution!T6,Ownable!Z6,Proxiable!Z6,Proxy!Z6,ReentrancyGuard!Z6,RToken!Z6,RTokenStorage!Z6,RTokenStructs!Z6,send_loop!F6,StakeInterface!T6,tokensalechallenge!F6,modifier_reentrancy!F6)</f>
        <v>7</v>
      </c>
      <c r="J5" s="7">
        <f t="shared" si="1"/>
        <v>157</v>
      </c>
      <c r="K5" s="16">
        <f>100*G5/(G5+J5)</f>
        <v>0</v>
      </c>
      <c r="L5" s="16">
        <f>100*H5/(H5+I5)</f>
        <v>53.333333333333336</v>
      </c>
      <c r="M5" s="10" t="s">
        <v>67</v>
      </c>
    </row>
    <row r="6" spans="1:13" ht="90.5" customHeight="1" x14ac:dyDescent="0.35">
      <c r="A6" s="14" t="s">
        <v>35</v>
      </c>
      <c r="B6" s="4" t="s">
        <v>36</v>
      </c>
      <c r="C6" s="3" t="s">
        <v>59</v>
      </c>
      <c r="D6" s="5" t="s">
        <v>54</v>
      </c>
      <c r="E6" s="6">
        <f>25/25</f>
        <v>1</v>
      </c>
      <c r="F6" s="7">
        <f xml:space="preserve"> 324</f>
        <v>324</v>
      </c>
      <c r="G6" s="7">
        <f>SUM(Casino!G7,CompoundAllocationStrategy!X7,dos_address!D7,dos_number!D7,dos_simple!D7,guess_the_random_number!D7,IAllocationStrategy!X7,IRToken!X7,IRTokenAdmin!X7,LibraryLock!X7,Lockdrop!D7,MainframeStake!R7,MainframeToken!R7,MainframeTokenDistribution!R7,Ownable!X7,Proxiable!X7,Proxy!X7,ReentrancyGuard!X7,RToken!X7,RTokenStorage!X7,RTokenStructs!X7,send_loop!D7,StakeInterface!R7,tokensalechallenge!D7,modifier_reentrancy!D7)</f>
        <v>2</v>
      </c>
      <c r="H6" s="7">
        <f>SUM(Casino!H7,CompoundAllocationStrategy!Y7,dos_address!E7,dos_number!E7,dos_simple!E7,guess_the_random_number!E7,IAllocationStrategy!Y7,IRToken!Y7,IRTokenAdmin!Y7,LibraryLock!Y7,Lockdrop!E7,MainframeStake!S7,MainframeToken!S7,MainframeTokenDistribution!S7,Ownable!Y7,Proxiable!Y7,Proxy!Y7,ReentrancyGuard!Y7,RToken!Y7,RTokenStorage!Y7,RTokenStructs!Y7,send_loop!E7,StakeInterface!S7,tokensalechallenge!E7,modifier_reentrancy!E7)</f>
        <v>15</v>
      </c>
      <c r="I6" s="7">
        <f>SUM(Casino!I7,CompoundAllocationStrategy!Z7,dos_address!F7,dos_number!F7,dos_simple!F7,guess_the_random_number!F7,IAllocationStrategy!Z7,IRToken!Z7,IRTokenAdmin!Z7,LibraryLock!Z7,Lockdrop!F7,MainframeStake!T7,MainframeToken!T7,MainframeTokenDistribution!T7,Ownable!Z7,Proxiable!Z7,Proxy!Z7,ReentrancyGuard!Z7,RToken!Z7,RTokenStorage!Z7,RTokenStructs!Z7,send_loop!F7,StakeInterface!T7,tokensalechallenge!F7,modifier_reentrancy!F7)</f>
        <v>16</v>
      </c>
      <c r="J6" s="7">
        <f t="shared" si="1"/>
        <v>291</v>
      </c>
      <c r="K6" s="16">
        <f>100*G6/(G6+J6)</f>
        <v>0.68259385665529015</v>
      </c>
      <c r="L6" s="16">
        <f>100*H6/(H6+I6)</f>
        <v>48.387096774193552</v>
      </c>
      <c r="M6" s="10" t="s">
        <v>68</v>
      </c>
    </row>
    <row r="7" spans="1:13" ht="52" customHeight="1" x14ac:dyDescent="0.35">
      <c r="A7" s="14" t="s">
        <v>37</v>
      </c>
      <c r="B7" s="4" t="s">
        <v>36</v>
      </c>
      <c r="C7" s="3" t="s">
        <v>58</v>
      </c>
      <c r="D7" s="5" t="s">
        <v>52</v>
      </c>
      <c r="E7" s="6">
        <f>14/25</f>
        <v>0.56000000000000005</v>
      </c>
      <c r="F7" s="7">
        <v>137</v>
      </c>
      <c r="G7" s="7">
        <f>SUM(Casino!G8,CompoundAllocationStrategy!X8,dos_address!D8,dos_number!D8,dos_simple!D8,guess_the_random_number!D8,IAllocationStrategy!X8,IRToken!X8,IRTokenAdmin!X8,LibraryLock!X8,Lockdrop!D8,MainframeStake!R8,MainframeToken!R8,MainframeTokenDistribution!R8,Ownable!X8,Proxiable!X8,Proxy!X8,ReentrancyGuard!X8,RToken!X8,RTokenStorage!X8,RTokenStructs!X8,send_loop!D8,StakeInterface!R8,tokensalechallenge!D8,modifier_reentrancy!D8)</f>
        <v>0</v>
      </c>
      <c r="H7" s="7">
        <f>SUM(Casino!H8,CompoundAllocationStrategy!Y8,dos_address!E8,dos_number!E8,dos_simple!E8,guess_the_random_number!E8,IAllocationStrategy!Y8,IRToken!Y8,IRTokenAdmin!Y8,LibraryLock!Y8,Lockdrop!E8,MainframeStake!S8,MainframeToken!S8,MainframeTokenDistribution!S8,Ownable!Y8,Proxiable!Y8,Proxy!Y8,ReentrancyGuard!Y8,RToken!Y8,RTokenStorage!Y8,RTokenStructs!Y8,send_loop!E8,StakeInterface!S8,tokensalechallenge!E8,modifier_reentrancy!E8)</f>
        <v>9</v>
      </c>
      <c r="I7" s="7">
        <f>SUM(Casino!I8,CompoundAllocationStrategy!Z8,dos_address!F8,dos_number!F8,dos_simple!F8,guess_the_random_number!F8,IAllocationStrategy!Z8,IRToken!Z8,IRTokenAdmin!Z8,LibraryLock!Z8,Lockdrop!F8,MainframeStake!T8,MainframeToken!T8,MainframeTokenDistribution!T8,Ownable!Z8,Proxiable!Z8,Proxy!Z8,ReentrancyGuard!Z8,RToken!Z8,RTokenStorage!Z8,RTokenStructs!Z8,send_loop!F8,StakeInterface!T8,tokensalechallenge!F8,modifier_reentrancy!F8)</f>
        <v>7</v>
      </c>
      <c r="J7" s="7">
        <f t="shared" si="1"/>
        <v>121</v>
      </c>
      <c r="K7" s="16">
        <f>100*G7/(G7+J7)</f>
        <v>0</v>
      </c>
      <c r="L7" s="16">
        <f>100*H7/(H7+I7)</f>
        <v>56.25</v>
      </c>
      <c r="M7" s="10" t="s">
        <v>62</v>
      </c>
    </row>
    <row r="8" spans="1:13" ht="65.5" customHeight="1" x14ac:dyDescent="0.35">
      <c r="A8" s="14" t="s">
        <v>38</v>
      </c>
      <c r="B8" s="8" t="s">
        <v>40</v>
      </c>
      <c r="C8" s="3" t="s">
        <v>49</v>
      </c>
      <c r="D8" s="5" t="s">
        <v>55</v>
      </c>
      <c r="E8" s="6">
        <f>21/25</f>
        <v>0.84</v>
      </c>
      <c r="F8" s="7">
        <f xml:space="preserve"> 324 -46</f>
        <v>278</v>
      </c>
      <c r="G8" s="7">
        <f>SUM(Casino!G9,CompoundAllocationStrategy!X9,dos_address!D9,dos_number!D9,dos_simple!D9,guess_the_random_number!D9,IAllocationStrategy!X9,IRToken!X9,IRTokenAdmin!X9,LibraryLock!X9,Lockdrop!D9,MainframeStake!R9,MainframeToken!R9,MainframeTokenDistribution!R9,Ownable!X9,Proxiable!X9,Proxy!X9,ReentrancyGuard!X9,RToken!X9,RTokenStorage!X9,RTokenStructs!X9,send_loop!D9,StakeInterface!R9,tokensalechallenge!D9,modifier_reentrancy!D9)</f>
        <v>0</v>
      </c>
      <c r="H8" s="7">
        <f>SUM(Casino!H9,CompoundAllocationStrategy!Y9,dos_address!E9,dos_number!E9,dos_simple!E9,guess_the_random_number!E9,IAllocationStrategy!Y9,IRToken!Y9,IRTokenAdmin!Y9,LibraryLock!Y9,Lockdrop!E9,MainframeStake!S9,MainframeToken!S9,MainframeTokenDistribution!S9,Ownable!Y9,Proxiable!Y9,Proxy!Y9,ReentrancyGuard!Y9,RToken!Y9,RTokenStorage!Y9,RTokenStructs!Y9,send_loop!E9,StakeInterface!S9,tokensalechallenge!E9,modifier_reentrancy!E9)</f>
        <v>28</v>
      </c>
      <c r="I8" s="7">
        <f>SUM(Casino!I9,CompoundAllocationStrategy!Z9,dos_address!F9,dos_number!F9,dos_simple!F9,guess_the_random_number!F9,IAllocationStrategy!Z9,IRToken!Z9,IRTokenAdmin!Z9,LibraryLock!Z9,Lockdrop!F9,MainframeStake!T9,MainframeToken!T9,MainframeTokenDistribution!T9,Ownable!Z9,Proxiable!Z9,Proxy!Z9,ReentrancyGuard!Z9,RToken!Z9,RTokenStorage!Z9,RTokenStructs!Z9,send_loop!F9,StakeInterface!T9,tokensalechallenge!F9,modifier_reentrancy!F9)</f>
        <v>2</v>
      </c>
      <c r="J8" s="7">
        <f t="shared" si="1"/>
        <v>248</v>
      </c>
      <c r="K8" s="16">
        <f>100*G8/(G8+J8)</f>
        <v>0</v>
      </c>
      <c r="L8" s="16">
        <f>100*H8/(H8+I8)</f>
        <v>93.333333333333329</v>
      </c>
      <c r="M8" s="10" t="s">
        <v>76</v>
      </c>
    </row>
  </sheetData>
  <hyperlinks>
    <hyperlink ref="D3" r:id="rId1" xr:uid="{94502D3E-2637-41E9-9D98-23E4EC8E7A30}"/>
    <hyperlink ref="D4" r:id="rId2" xr:uid="{D47EDC0D-E5F0-4839-A76C-70D838159DA5}"/>
    <hyperlink ref="D7" r:id="rId3" xr:uid="{7FE33B40-678A-4C46-9AC2-837B27C9DD9D}"/>
    <hyperlink ref="D2" r:id="rId4" xr:uid="{A1A04BEF-DF59-47EC-8469-23DDC0C17C02}"/>
    <hyperlink ref="D6" r:id="rId5" xr:uid="{608C06DF-1B23-450A-AF10-9474AC19529F}"/>
    <hyperlink ref="D8" r:id="rId6" xr:uid="{082A0C50-D263-4DBA-8962-4E6A1A14A29D}"/>
    <hyperlink ref="D5" r:id="rId7" xr:uid="{2F5D0340-C5EF-4CE2-BA18-DC2F8879FAC4}"/>
  </hyperlinks>
  <pageMargins left="0.7" right="0.7" top="0.75" bottom="0.75" header="0.3" footer="0.3"/>
  <pageSetup orientation="portrait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A8B4-976A-4758-922C-A204F09883C9}">
  <dimension ref="A1:Z9"/>
  <sheetViews>
    <sheetView topLeftCell="I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28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2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1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27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2</v>
      </c>
      <c r="Z8">
        <v>0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2</v>
      </c>
      <c r="Z9">
        <v>0</v>
      </c>
    </row>
  </sheetData>
  <conditionalFormatting sqref="C2:W2 C7:W9">
    <cfRule type="containsText" dxfId="113" priority="7" operator="containsText" text="Yes">
      <formula>NOT(ISERROR(SEARCH("Yes",C2)))</formula>
    </cfRule>
    <cfRule type="containsText" dxfId="112" priority="8" operator="containsText" text="No">
      <formula>NOT(ISERROR(SEARCH("No",C2)))</formula>
    </cfRule>
  </conditionalFormatting>
  <conditionalFormatting sqref="C3:W5">
    <cfRule type="containsText" dxfId="111" priority="5" operator="containsText" text="Yes">
      <formula>NOT(ISERROR(SEARCH("Yes",C3)))</formula>
    </cfRule>
    <cfRule type="containsText" dxfId="110" priority="6" operator="containsText" text="No">
      <formula>NOT(ISERROR(SEARCH("No",C3)))</formula>
    </cfRule>
  </conditionalFormatting>
  <conditionalFormatting sqref="C6:W6">
    <cfRule type="containsText" dxfId="109" priority="1" operator="containsText" text="Yes">
      <formula>NOT(ISERROR(SEARCH("Yes",C6)))</formula>
    </cfRule>
    <cfRule type="containsText" dxfId="108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A398-5F66-4836-A6A8-D89FA00E2623}">
  <dimension ref="A1:Z9"/>
  <sheetViews>
    <sheetView topLeftCell="I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0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9:W10">
    <cfRule type="containsText" dxfId="107" priority="9" operator="containsText" text="Yes">
      <formula>NOT(ISERROR(SEARCH("Yes",C2)))</formula>
    </cfRule>
    <cfRule type="containsText" dxfId="106" priority="10" operator="containsText" text="No">
      <formula>NOT(ISERROR(SEARCH("No",C2)))</formula>
    </cfRule>
  </conditionalFormatting>
  <conditionalFormatting sqref="C3:W5 C7:W7">
    <cfRule type="containsText" dxfId="105" priority="7" operator="containsText" text="Yes">
      <formula>NOT(ISERROR(SEARCH("Yes",C3)))</formula>
    </cfRule>
    <cfRule type="containsText" dxfId="104" priority="8" operator="containsText" text="No">
      <formula>NOT(ISERROR(SEARCH("No",C3)))</formula>
    </cfRule>
  </conditionalFormatting>
  <conditionalFormatting sqref="C8:W8">
    <cfRule type="containsText" dxfId="103" priority="5" operator="containsText" text="Yes">
      <formula>NOT(ISERROR(SEARCH("Yes",C8)))</formula>
    </cfRule>
    <cfRule type="containsText" dxfId="102" priority="6" operator="containsText" text="No">
      <formula>NOT(ISERROR(SEARCH("No",C8)))</formula>
    </cfRule>
  </conditionalFormatting>
  <conditionalFormatting sqref="C6:W6">
    <cfRule type="containsText" dxfId="101" priority="1" operator="containsText" text="Yes">
      <formula>NOT(ISERROR(SEARCH("Yes",C6)))</formula>
    </cfRule>
    <cfRule type="containsText" dxfId="100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FF116-AFF2-4A40-8D09-FF45850D9570}">
  <dimension ref="A1:F9"/>
  <sheetViews>
    <sheetView workbookViewId="0">
      <selection activeCell="D12" sqref="D12"/>
    </sheetView>
  </sheetViews>
  <sheetFormatPr defaultRowHeight="14.5" x14ac:dyDescent="0.35"/>
  <cols>
    <col min="1" max="1" width="12.81640625" customWidth="1"/>
    <col min="2" max="2" width="31.453125" customWidth="1"/>
    <col min="3" max="3" width="22.08984375" customWidth="1"/>
  </cols>
  <sheetData>
    <row r="1" spans="1:6" x14ac:dyDescent="0.35">
      <c r="A1" t="s">
        <v>0</v>
      </c>
      <c r="B1" t="s">
        <v>31</v>
      </c>
      <c r="C1" t="s">
        <v>25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28</v>
      </c>
      <c r="D3">
        <v>0</v>
      </c>
      <c r="E3">
        <v>0</v>
      </c>
      <c r="F3">
        <v>1</v>
      </c>
    </row>
    <row r="4" spans="1:6" x14ac:dyDescent="0.35">
      <c r="A4" t="s">
        <v>33</v>
      </c>
      <c r="B4" s="1" t="s">
        <v>39</v>
      </c>
      <c r="C4" t="s">
        <v>28</v>
      </c>
      <c r="D4">
        <v>0</v>
      </c>
      <c r="E4">
        <v>0</v>
      </c>
      <c r="F4">
        <v>1</v>
      </c>
    </row>
    <row r="5" spans="1:6" x14ac:dyDescent="0.35">
      <c r="A5" t="s">
        <v>34</v>
      </c>
      <c r="B5" s="1" t="s">
        <v>39</v>
      </c>
      <c r="C5" t="s">
        <v>28</v>
      </c>
      <c r="D5">
        <v>0</v>
      </c>
      <c r="E5">
        <v>0</v>
      </c>
      <c r="F5">
        <v>1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28</v>
      </c>
      <c r="D7">
        <v>0</v>
      </c>
      <c r="E7">
        <v>0</v>
      </c>
      <c r="F7">
        <v>1</v>
      </c>
    </row>
    <row r="8" spans="1:6" x14ac:dyDescent="0.35">
      <c r="A8" t="s">
        <v>37</v>
      </c>
      <c r="B8" s="1" t="s">
        <v>36</v>
      </c>
      <c r="C8" t="s">
        <v>28</v>
      </c>
      <c r="D8">
        <v>0</v>
      </c>
      <c r="E8">
        <v>0</v>
      </c>
      <c r="F8">
        <v>1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9">
    <cfRule type="containsText" dxfId="99" priority="5" operator="containsText" text="Yes">
      <formula>NOT(ISERROR(SEARCH("Yes",C2)))</formula>
    </cfRule>
    <cfRule type="containsText" dxfId="98" priority="6" operator="containsText" text="No">
      <formula>NOT(ISERROR(SEARCH("No",C2)))</formula>
    </cfRule>
  </conditionalFormatting>
  <conditionalFormatting sqref="C3:C5">
    <cfRule type="containsText" dxfId="97" priority="3" operator="containsText" text="Yes">
      <formula>NOT(ISERROR(SEARCH("Yes",C3)))</formula>
    </cfRule>
    <cfRule type="containsText" dxfId="96" priority="4" operator="containsText" text="No">
      <formula>NOT(ISERROR(SEARCH("No",C3)))</formula>
    </cfRule>
  </conditionalFormatting>
  <conditionalFormatting sqref="C6:G6 F7:F9">
    <cfRule type="containsText" dxfId="95" priority="1" operator="containsText" text="Yes">
      <formula>NOT(ISERROR(SEARCH("Yes",C6)))</formula>
    </cfRule>
    <cfRule type="containsText" dxfId="94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4C216-9653-4E6A-9050-3D9EF6F7D6A7}">
  <dimension ref="A1:T9"/>
  <sheetViews>
    <sheetView topLeftCell="C1" workbookViewId="0">
      <selection activeCell="T8" sqref="T8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0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26</v>
      </c>
      <c r="R1" t="s">
        <v>42</v>
      </c>
      <c r="S1" t="s">
        <v>43</v>
      </c>
      <c r="T1" t="s">
        <v>73</v>
      </c>
    </row>
    <row r="2" spans="1:20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20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</row>
    <row r="4" spans="1:20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</row>
    <row r="6" spans="1:20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>
        <v>0</v>
      </c>
      <c r="S6">
        <v>0</v>
      </c>
      <c r="T6">
        <v>0</v>
      </c>
    </row>
    <row r="7" spans="1:20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>
        <v>0</v>
      </c>
      <c r="S7">
        <v>0</v>
      </c>
      <c r="T7">
        <v>0</v>
      </c>
    </row>
    <row r="8" spans="1:20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</row>
    <row r="9" spans="1:20" ht="28.5" x14ac:dyDescent="0.35">
      <c r="A9" s="1" t="s">
        <v>38</v>
      </c>
      <c r="B9" s="2" t="s">
        <v>40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</row>
  </sheetData>
  <conditionalFormatting sqref="C2:Q2 C7:Q9">
    <cfRule type="containsText" dxfId="93" priority="7" operator="containsText" text="Yes">
      <formula>NOT(ISERROR(SEARCH("Yes",C2)))</formula>
    </cfRule>
    <cfRule type="containsText" dxfId="92" priority="8" operator="containsText" text="No">
      <formula>NOT(ISERROR(SEARCH("No",C2)))</formula>
    </cfRule>
  </conditionalFormatting>
  <conditionalFormatting sqref="C3:Q5">
    <cfRule type="containsText" dxfId="91" priority="5" operator="containsText" text="Yes">
      <formula>NOT(ISERROR(SEARCH("Yes",C3)))</formula>
    </cfRule>
    <cfRule type="containsText" dxfId="90" priority="6" operator="containsText" text="No">
      <formula>NOT(ISERROR(SEARCH("No",C3)))</formula>
    </cfRule>
  </conditionalFormatting>
  <conditionalFormatting sqref="C6:Q6">
    <cfRule type="containsText" dxfId="89" priority="1" operator="containsText" text="Yes">
      <formula>NOT(ISERROR(SEARCH("Yes",C6)))</formula>
    </cfRule>
    <cfRule type="containsText" dxfId="88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4FA2-DFC5-4EC6-8E46-64AAA14424FE}">
  <dimension ref="A1:T9"/>
  <sheetViews>
    <sheetView topLeftCell="C1" workbookViewId="0">
      <selection activeCell="T8" sqref="T8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0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26</v>
      </c>
      <c r="R1" t="s">
        <v>42</v>
      </c>
      <c r="S1" t="s">
        <v>43</v>
      </c>
      <c r="T1" t="s">
        <v>73</v>
      </c>
    </row>
    <row r="2" spans="1:20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20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</row>
    <row r="4" spans="1:20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</row>
    <row r="6" spans="1:20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>
        <v>0</v>
      </c>
      <c r="S6">
        <v>0</v>
      </c>
      <c r="T6">
        <v>0</v>
      </c>
    </row>
    <row r="7" spans="1:20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28</v>
      </c>
      <c r="R7">
        <v>1</v>
      </c>
      <c r="S7">
        <v>0</v>
      </c>
      <c r="T7">
        <v>0</v>
      </c>
    </row>
    <row r="8" spans="1:20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</row>
    <row r="9" spans="1:20" ht="28.5" x14ac:dyDescent="0.35">
      <c r="A9" s="1" t="s">
        <v>38</v>
      </c>
      <c r="B9" s="2" t="s">
        <v>40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</row>
  </sheetData>
  <conditionalFormatting sqref="C2:Q2 C7:Q9">
    <cfRule type="containsText" dxfId="87" priority="7" operator="containsText" text="Yes">
      <formula>NOT(ISERROR(SEARCH("Yes",C2)))</formula>
    </cfRule>
    <cfRule type="containsText" dxfId="86" priority="8" operator="containsText" text="No">
      <formula>NOT(ISERROR(SEARCH("No",C2)))</formula>
    </cfRule>
  </conditionalFormatting>
  <conditionalFormatting sqref="C3:Q5">
    <cfRule type="containsText" dxfId="85" priority="5" operator="containsText" text="Yes">
      <formula>NOT(ISERROR(SEARCH("Yes",C3)))</formula>
    </cfRule>
    <cfRule type="containsText" dxfId="84" priority="6" operator="containsText" text="No">
      <formula>NOT(ISERROR(SEARCH("No",C3)))</formula>
    </cfRule>
  </conditionalFormatting>
  <conditionalFormatting sqref="C6:Q6">
    <cfRule type="containsText" dxfId="83" priority="1" operator="containsText" text="Yes">
      <formula>NOT(ISERROR(SEARCH("Yes",C6)))</formula>
    </cfRule>
    <cfRule type="containsText" dxfId="82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61DB-AC03-4229-8AE6-14B5F80B4413}">
  <dimension ref="A1:T9"/>
  <sheetViews>
    <sheetView topLeftCell="C1" workbookViewId="0">
      <selection activeCell="T8" sqref="T8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0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26</v>
      </c>
      <c r="R1" t="s">
        <v>42</v>
      </c>
      <c r="S1" t="s">
        <v>43</v>
      </c>
      <c r="T1" t="s">
        <v>73</v>
      </c>
    </row>
    <row r="2" spans="1:20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20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</row>
    <row r="4" spans="1:20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</row>
    <row r="6" spans="1:20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>
        <v>0</v>
      </c>
      <c r="S6">
        <v>0</v>
      </c>
      <c r="T6">
        <v>0</v>
      </c>
    </row>
    <row r="7" spans="1:20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28</v>
      </c>
      <c r="R7">
        <v>1</v>
      </c>
      <c r="S7">
        <v>0</v>
      </c>
      <c r="T7">
        <v>0</v>
      </c>
    </row>
    <row r="8" spans="1:20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</row>
    <row r="9" spans="1:20" ht="28.5" x14ac:dyDescent="0.35">
      <c r="A9" s="1" t="s">
        <v>38</v>
      </c>
      <c r="B9" s="2" t="s">
        <v>40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</row>
  </sheetData>
  <conditionalFormatting sqref="C2:Q2 C7:Q9">
    <cfRule type="containsText" dxfId="81" priority="7" operator="containsText" text="Yes">
      <formula>NOT(ISERROR(SEARCH("Yes",C2)))</formula>
    </cfRule>
    <cfRule type="containsText" dxfId="80" priority="8" operator="containsText" text="No">
      <formula>NOT(ISERROR(SEARCH("No",C2)))</formula>
    </cfRule>
  </conditionalFormatting>
  <conditionalFormatting sqref="R5 C3:Q5">
    <cfRule type="containsText" dxfId="79" priority="5" operator="containsText" text="Yes">
      <formula>NOT(ISERROR(SEARCH("Yes",C3)))</formula>
    </cfRule>
    <cfRule type="containsText" dxfId="78" priority="6" operator="containsText" text="No">
      <formula>NOT(ISERROR(SEARCH("No",C3)))</formula>
    </cfRule>
  </conditionalFormatting>
  <conditionalFormatting sqref="C6:Q6">
    <cfRule type="containsText" dxfId="77" priority="1" operator="containsText" text="Yes">
      <formula>NOT(ISERROR(SEARCH("Yes",C6)))</formula>
    </cfRule>
    <cfRule type="containsText" dxfId="76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3376-D13D-4918-A05E-54C934EB6B34}">
  <dimension ref="A1:F9"/>
  <sheetViews>
    <sheetView workbookViewId="0">
      <selection activeCell="F10" sqref="F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6" x14ac:dyDescent="0.35">
      <c r="A1" t="s">
        <v>0</v>
      </c>
      <c r="B1" t="s">
        <v>31</v>
      </c>
      <c r="C1" t="s">
        <v>1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27</v>
      </c>
      <c r="D3">
        <v>0</v>
      </c>
      <c r="E3">
        <v>1</v>
      </c>
      <c r="F3">
        <v>0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27</v>
      </c>
      <c r="D5">
        <v>0</v>
      </c>
      <c r="E5">
        <v>1</v>
      </c>
      <c r="F5">
        <v>0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27</v>
      </c>
      <c r="D7">
        <v>0</v>
      </c>
      <c r="E7">
        <v>1</v>
      </c>
      <c r="F7">
        <v>0</v>
      </c>
    </row>
    <row r="8" spans="1:6" x14ac:dyDescent="0.35">
      <c r="A8" t="s">
        <v>37</v>
      </c>
      <c r="B8" s="1" t="s">
        <v>36</v>
      </c>
      <c r="C8" t="s">
        <v>27</v>
      </c>
      <c r="D8">
        <v>0</v>
      </c>
      <c r="E8">
        <v>1</v>
      </c>
      <c r="F8">
        <v>0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9">
    <cfRule type="containsText" dxfId="75" priority="5" operator="containsText" text="Yes">
      <formula>NOT(ISERROR(SEARCH("Yes",C2)))</formula>
    </cfRule>
    <cfRule type="containsText" dxfId="74" priority="6" operator="containsText" text="No">
      <formula>NOT(ISERROR(SEARCH("No",C2)))</formula>
    </cfRule>
  </conditionalFormatting>
  <conditionalFormatting sqref="C3:C5">
    <cfRule type="containsText" dxfId="73" priority="3" operator="containsText" text="Yes">
      <formula>NOT(ISERROR(SEARCH("Yes",C3)))</formula>
    </cfRule>
    <cfRule type="containsText" dxfId="72" priority="4" operator="containsText" text="No">
      <formula>NOT(ISERROR(SEARCH("No",C3)))</formula>
    </cfRule>
  </conditionalFormatting>
  <conditionalFormatting sqref="C6:G6">
    <cfRule type="containsText" dxfId="71" priority="1" operator="containsText" text="Yes">
      <formula>NOT(ISERROR(SEARCH("Yes",C6)))</formula>
    </cfRule>
    <cfRule type="containsText" dxfId="70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7499-A828-4CFF-A288-86CA3F0484CC}">
  <dimension ref="A1:Z9"/>
  <sheetViews>
    <sheetView topLeftCell="I2" workbookViewId="0">
      <selection activeCell="L15" sqref="L15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B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0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69" priority="7" operator="containsText" text="Yes">
      <formula>NOT(ISERROR(SEARCH("Yes",C2)))</formula>
    </cfRule>
    <cfRule type="containsText" dxfId="68" priority="8" operator="containsText" text="No">
      <formula>NOT(ISERROR(SEARCH("No",C2)))</formula>
    </cfRule>
  </conditionalFormatting>
  <conditionalFormatting sqref="C3:W5">
    <cfRule type="containsText" dxfId="67" priority="5" operator="containsText" text="Yes">
      <formula>NOT(ISERROR(SEARCH("Yes",C3)))</formula>
    </cfRule>
    <cfRule type="containsText" dxfId="66" priority="6" operator="containsText" text="No">
      <formula>NOT(ISERROR(SEARCH("No",C3)))</formula>
    </cfRule>
  </conditionalFormatting>
  <conditionalFormatting sqref="C6:W6">
    <cfRule type="containsText" dxfId="65" priority="1" operator="containsText" text="Yes">
      <formula>NOT(ISERROR(SEARCH("Yes",C6)))</formula>
    </cfRule>
    <cfRule type="containsText" dxfId="64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8226-F650-40A1-979B-9A5E46BAD773}">
  <dimension ref="A1:Z9"/>
  <sheetViews>
    <sheetView topLeftCell="J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0</v>
      </c>
      <c r="Y3">
        <v>1</v>
      </c>
      <c r="Z3">
        <v>0</v>
      </c>
    </row>
    <row r="4" spans="1:26" x14ac:dyDescent="0.35">
      <c r="A4" t="s">
        <v>33</v>
      </c>
      <c r="B4" s="1" t="s">
        <v>39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0</v>
      </c>
      <c r="Y4">
        <v>1</v>
      </c>
      <c r="Z4">
        <v>0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1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0</v>
      </c>
      <c r="Z8">
        <v>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63" priority="5" operator="containsText" text="Yes">
      <formula>NOT(ISERROR(SEARCH("Yes",C2)))</formula>
    </cfRule>
    <cfRule type="containsText" dxfId="62" priority="6" operator="containsText" text="No">
      <formula>NOT(ISERROR(SEARCH("No",C2)))</formula>
    </cfRule>
  </conditionalFormatting>
  <conditionalFormatting sqref="C3:W5">
    <cfRule type="containsText" dxfId="61" priority="3" operator="containsText" text="Yes">
      <formula>NOT(ISERROR(SEARCH("Yes",C3)))</formula>
    </cfRule>
    <cfRule type="containsText" dxfId="60" priority="4" operator="containsText" text="No">
      <formula>NOT(ISERROR(SEARCH("No",C3)))</formula>
    </cfRule>
  </conditionalFormatting>
  <conditionalFormatting sqref="C6:W6">
    <cfRule type="containsText" dxfId="59" priority="1" operator="containsText" text="Yes">
      <formula>NOT(ISERROR(SEARCH("Yes",C6)))</formula>
    </cfRule>
    <cfRule type="containsText" dxfId="58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FF74-C8BE-454E-8CED-3DD5AF80F43E}">
  <dimension ref="A1:Z9"/>
  <sheetViews>
    <sheetView topLeftCell="K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0</v>
      </c>
      <c r="Y3">
        <v>1</v>
      </c>
      <c r="Z3">
        <v>0</v>
      </c>
    </row>
    <row r="4" spans="1:26" x14ac:dyDescent="0.35">
      <c r="A4" t="s">
        <v>33</v>
      </c>
      <c r="B4" s="1" t="s">
        <v>39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0</v>
      </c>
      <c r="Y4">
        <v>1</v>
      </c>
      <c r="Z4">
        <v>0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1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0</v>
      </c>
      <c r="Z8">
        <v>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57" priority="7" operator="containsText" text="Yes">
      <formula>NOT(ISERROR(SEARCH("Yes",C2)))</formula>
    </cfRule>
    <cfRule type="containsText" dxfId="56" priority="8" operator="containsText" text="No">
      <formula>NOT(ISERROR(SEARCH("No",C2)))</formula>
    </cfRule>
  </conditionalFormatting>
  <conditionalFormatting sqref="C3:W5">
    <cfRule type="containsText" dxfId="55" priority="5" operator="containsText" text="Yes">
      <formula>NOT(ISERROR(SEARCH("Yes",C3)))</formula>
    </cfRule>
    <cfRule type="containsText" dxfId="54" priority="6" operator="containsText" text="No">
      <formula>NOT(ISERROR(SEARCH("No",C3)))</formula>
    </cfRule>
  </conditionalFormatting>
  <conditionalFormatting sqref="C6:W6">
    <cfRule type="containsText" dxfId="53" priority="1" operator="containsText" text="Yes">
      <formula>NOT(ISERROR(SEARCH("Yes",C6)))</formula>
    </cfRule>
    <cfRule type="containsText" dxfId="52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6623-7BBB-44B4-BEA0-B1925C3EAFA9}">
  <dimension ref="A1:I9"/>
  <sheetViews>
    <sheetView workbookViewId="0">
      <selection activeCell="I1" sqref="I1"/>
    </sheetView>
  </sheetViews>
  <sheetFormatPr defaultRowHeight="14.5" x14ac:dyDescent="0.35"/>
  <cols>
    <col min="1" max="1" width="12.81640625" customWidth="1"/>
    <col min="2" max="2" width="31.453125" customWidth="1"/>
    <col min="3" max="3" width="20.7265625" customWidth="1"/>
    <col min="6" max="6" width="10.7265625" customWidth="1"/>
    <col min="7" max="7" width="11.90625" customWidth="1"/>
  </cols>
  <sheetData>
    <row r="1" spans="1:9" x14ac:dyDescent="0.35">
      <c r="A1" t="s">
        <v>0</v>
      </c>
      <c r="B1" t="s">
        <v>31</v>
      </c>
      <c r="C1" t="s">
        <v>29</v>
      </c>
      <c r="D1" t="s">
        <v>2</v>
      </c>
      <c r="E1" t="s">
        <v>3</v>
      </c>
      <c r="F1" t="s">
        <v>4</v>
      </c>
      <c r="G1" t="s">
        <v>42</v>
      </c>
      <c r="H1" t="s">
        <v>43</v>
      </c>
      <c r="I1" t="s">
        <v>73</v>
      </c>
    </row>
    <row r="2" spans="1:9" x14ac:dyDescent="0.35">
      <c r="A2" t="s">
        <v>30</v>
      </c>
      <c r="C2" t="s">
        <v>28</v>
      </c>
      <c r="D2" t="s">
        <v>27</v>
      </c>
      <c r="E2" t="s">
        <v>28</v>
      </c>
      <c r="F2" t="s">
        <v>27</v>
      </c>
    </row>
    <row r="3" spans="1:9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</row>
    <row r="4" spans="1:9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</row>
    <row r="5" spans="1:9" x14ac:dyDescent="0.35">
      <c r="A5" t="s">
        <v>34</v>
      </c>
      <c r="B5" s="1" t="s">
        <v>39</v>
      </c>
      <c r="C5" t="s">
        <v>28</v>
      </c>
      <c r="D5" t="s">
        <v>27</v>
      </c>
      <c r="E5" t="s">
        <v>28</v>
      </c>
      <c r="F5" t="s">
        <v>27</v>
      </c>
      <c r="G5">
        <v>0</v>
      </c>
      <c r="H5">
        <v>0</v>
      </c>
      <c r="I5">
        <v>2</v>
      </c>
    </row>
    <row r="6" spans="1:9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</row>
    <row r="7" spans="1:9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>
        <v>0</v>
      </c>
      <c r="H7">
        <v>2</v>
      </c>
      <c r="I7">
        <v>0</v>
      </c>
    </row>
    <row r="8" spans="1:9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>
        <v>0</v>
      </c>
      <c r="H8">
        <v>2</v>
      </c>
      <c r="I8">
        <v>0</v>
      </c>
    </row>
    <row r="9" spans="1:9" ht="28.5" x14ac:dyDescent="0.35">
      <c r="A9" s="1" t="s">
        <v>38</v>
      </c>
      <c r="B9" s="2" t="s">
        <v>40</v>
      </c>
      <c r="C9" t="s">
        <v>28</v>
      </c>
      <c r="D9" t="s">
        <v>27</v>
      </c>
      <c r="E9" t="s">
        <v>27</v>
      </c>
      <c r="F9" t="s">
        <v>27</v>
      </c>
      <c r="G9">
        <v>0</v>
      </c>
      <c r="H9">
        <v>1</v>
      </c>
      <c r="I9">
        <v>1</v>
      </c>
    </row>
  </sheetData>
  <conditionalFormatting sqref="C2:F9">
    <cfRule type="containsText" dxfId="159" priority="5" operator="containsText" text="Yes">
      <formula>NOT(ISERROR(SEARCH("Yes",C2)))</formula>
    </cfRule>
    <cfRule type="containsText" dxfId="158" priority="6" operator="containsText" text="No">
      <formula>NOT(ISERROR(SEARCH("No",C2)))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94E7-003F-44C3-9396-98DB70554B77}">
  <dimension ref="A1:Z9"/>
  <sheetViews>
    <sheetView topLeftCell="N1" workbookViewId="0">
      <selection activeCell="U13" sqref="U13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0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10 Z7">
    <cfRule type="containsText" dxfId="51" priority="7" operator="containsText" text="Yes">
      <formula>NOT(ISERROR(SEARCH("Yes",C2)))</formula>
    </cfRule>
    <cfRule type="containsText" dxfId="50" priority="8" operator="containsText" text="No">
      <formula>NOT(ISERROR(SEARCH("No",C2)))</formula>
    </cfRule>
  </conditionalFormatting>
  <conditionalFormatting sqref="C3:W5">
    <cfRule type="containsText" dxfId="49" priority="5" operator="containsText" text="Yes">
      <formula>NOT(ISERROR(SEARCH("Yes",C3)))</formula>
    </cfRule>
    <cfRule type="containsText" dxfId="48" priority="6" operator="containsText" text="No">
      <formula>NOT(ISERROR(SEARCH("No",C3)))</formula>
    </cfRule>
  </conditionalFormatting>
  <conditionalFormatting sqref="C6:W6 Z6">
    <cfRule type="containsText" dxfId="47" priority="1" operator="containsText" text="Yes">
      <formula>NOT(ISERROR(SEARCH("Yes",C6)))</formula>
    </cfRule>
    <cfRule type="containsText" dxfId="46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A698-8510-4E7D-BA00-BB8A6D7A7CB5}">
  <dimension ref="A1:Z9"/>
  <sheetViews>
    <sheetView topLeftCell="L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0</v>
      </c>
      <c r="Y3">
        <v>8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7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28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6</v>
      </c>
      <c r="Z7">
        <v>2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8</v>
      </c>
      <c r="Z9">
        <v>0</v>
      </c>
    </row>
  </sheetData>
  <conditionalFormatting sqref="C2:W2 C7:W9">
    <cfRule type="containsText" dxfId="45" priority="7" operator="containsText" text="Yes">
      <formula>NOT(ISERROR(SEARCH("Yes",C2)))</formula>
    </cfRule>
    <cfRule type="containsText" dxfId="44" priority="8" operator="containsText" text="No">
      <formula>NOT(ISERROR(SEARCH("No",C2)))</formula>
    </cfRule>
  </conditionalFormatting>
  <conditionalFormatting sqref="C3:W5">
    <cfRule type="containsText" dxfId="43" priority="5" operator="containsText" text="Yes">
      <formula>NOT(ISERROR(SEARCH("Yes",C3)))</formula>
    </cfRule>
    <cfRule type="containsText" dxfId="42" priority="6" operator="containsText" text="No">
      <formula>NOT(ISERROR(SEARCH("No",C3)))</formula>
    </cfRule>
  </conditionalFormatting>
  <conditionalFormatting sqref="C6:W6">
    <cfRule type="containsText" dxfId="41" priority="1" operator="containsText" text="Yes">
      <formula>NOT(ISERROR(SEARCH("Yes",C6)))</formula>
    </cfRule>
    <cfRule type="containsText" dxfId="40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579F-0005-4EA3-BE5A-3D1FDCB383E6}">
  <dimension ref="A1:Z9"/>
  <sheetViews>
    <sheetView topLeftCell="M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28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1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1</v>
      </c>
      <c r="Z7">
        <v>1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2</v>
      </c>
      <c r="Z9">
        <v>0</v>
      </c>
    </row>
  </sheetData>
  <conditionalFormatting sqref="C2:W2 C7:W9">
    <cfRule type="containsText" dxfId="39" priority="11" operator="containsText" text="Yes">
      <formula>NOT(ISERROR(SEARCH("Yes",C2)))</formula>
    </cfRule>
    <cfRule type="containsText" dxfId="38" priority="12" operator="containsText" text="No">
      <formula>NOT(ISERROR(SEARCH("No",C2)))</formula>
    </cfRule>
  </conditionalFormatting>
  <conditionalFormatting sqref="X5 C3:W5">
    <cfRule type="containsText" dxfId="37" priority="9" operator="containsText" text="Yes">
      <formula>NOT(ISERROR(SEARCH("Yes",C3)))</formula>
    </cfRule>
    <cfRule type="containsText" dxfId="36" priority="10" operator="containsText" text="No">
      <formula>NOT(ISERROR(SEARCH("No",C3)))</formula>
    </cfRule>
  </conditionalFormatting>
  <conditionalFormatting sqref="C6:W6">
    <cfRule type="containsText" dxfId="35" priority="1" operator="containsText" text="Yes">
      <formula>NOT(ISERROR(SEARCH("Yes",C6)))</formula>
    </cfRule>
    <cfRule type="containsText" dxfId="34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CF8B-DEF4-4F84-9517-99594E9A07E6}">
  <dimension ref="A1:Z9"/>
  <sheetViews>
    <sheetView topLeftCell="K1" workbookViewId="0">
      <selection activeCell="Z6" sqref="Z6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27</v>
      </c>
      <c r="D3" t="s">
        <v>27</v>
      </c>
      <c r="E3" t="s">
        <v>27</v>
      </c>
      <c r="F3" t="s">
        <v>27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0</v>
      </c>
      <c r="Y3">
        <v>1</v>
      </c>
      <c r="Z3">
        <v>0</v>
      </c>
    </row>
    <row r="4" spans="1:26" x14ac:dyDescent="0.35">
      <c r="A4" t="s">
        <v>33</v>
      </c>
      <c r="B4" s="1" t="s">
        <v>39</v>
      </c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27</v>
      </c>
      <c r="I4" t="s">
        <v>27</v>
      </c>
      <c r="J4" t="s">
        <v>27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0</v>
      </c>
      <c r="Y4">
        <v>1</v>
      </c>
      <c r="Z4">
        <v>0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1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0</v>
      </c>
      <c r="Z8">
        <v>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33" priority="13" operator="containsText" text="Yes">
      <formula>NOT(ISERROR(SEARCH("Yes",C2)))</formula>
    </cfRule>
    <cfRule type="containsText" dxfId="32" priority="14" operator="containsText" text="No">
      <formula>NOT(ISERROR(SEARCH("No",C2)))</formula>
    </cfRule>
  </conditionalFormatting>
  <conditionalFormatting sqref="S5:W5">
    <cfRule type="containsText" dxfId="31" priority="11" operator="containsText" text="Yes">
      <formula>NOT(ISERROR(SEARCH("Yes",S5)))</formula>
    </cfRule>
    <cfRule type="containsText" dxfId="30" priority="12" operator="containsText" text="No">
      <formula>NOT(ISERROR(SEARCH("No",S5)))</formula>
    </cfRule>
  </conditionalFormatting>
  <conditionalFormatting sqref="C5:R5">
    <cfRule type="containsText" dxfId="29" priority="9" operator="containsText" text="Yes">
      <formula>NOT(ISERROR(SEARCH("Yes",C5)))</formula>
    </cfRule>
    <cfRule type="containsText" dxfId="28" priority="10" operator="containsText" text="No">
      <formula>NOT(ISERROR(SEARCH("No",C5)))</formula>
    </cfRule>
  </conditionalFormatting>
  <conditionalFormatting sqref="S3:W4">
    <cfRule type="containsText" dxfId="27" priority="7" operator="containsText" text="Yes">
      <formula>NOT(ISERROR(SEARCH("Yes",S3)))</formula>
    </cfRule>
    <cfRule type="containsText" dxfId="26" priority="8" operator="containsText" text="No">
      <formula>NOT(ISERROR(SEARCH("No",S3)))</formula>
    </cfRule>
  </conditionalFormatting>
  <conditionalFormatting sqref="C3:R4">
    <cfRule type="containsText" dxfId="25" priority="5" operator="containsText" text="Yes">
      <formula>NOT(ISERROR(SEARCH("Yes",C3)))</formula>
    </cfRule>
    <cfRule type="containsText" dxfId="24" priority="6" operator="containsText" text="No">
      <formula>NOT(ISERROR(SEARCH("No",C3)))</formula>
    </cfRule>
  </conditionalFormatting>
  <conditionalFormatting sqref="C6:W6">
    <cfRule type="containsText" dxfId="23" priority="1" operator="containsText" text="Yes">
      <formula>NOT(ISERROR(SEARCH("Yes",C6)))</formula>
    </cfRule>
    <cfRule type="containsText" dxfId="22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917F-59A6-44D9-99F0-795FA24F56FC}">
  <dimension ref="A1:F9"/>
  <sheetViews>
    <sheetView workbookViewId="0">
      <selection activeCell="F8" sqref="F8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6" x14ac:dyDescent="0.35">
      <c r="A1" t="s">
        <v>0</v>
      </c>
      <c r="B1" t="s">
        <v>31</v>
      </c>
      <c r="C1" t="s">
        <v>64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28</v>
      </c>
      <c r="D3">
        <v>0</v>
      </c>
      <c r="E3">
        <v>0</v>
      </c>
      <c r="F3">
        <v>1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28</v>
      </c>
      <c r="D5">
        <v>0</v>
      </c>
      <c r="E5">
        <v>0</v>
      </c>
      <c r="F5">
        <v>1</v>
      </c>
    </row>
    <row r="6" spans="1:6" x14ac:dyDescent="0.35">
      <c r="A6" t="s">
        <v>44</v>
      </c>
      <c r="B6" s="1" t="s">
        <v>45</v>
      </c>
      <c r="C6" t="s">
        <v>28</v>
      </c>
      <c r="D6">
        <v>0</v>
      </c>
      <c r="E6">
        <v>0</v>
      </c>
      <c r="F6">
        <v>1</v>
      </c>
    </row>
    <row r="7" spans="1:6" x14ac:dyDescent="0.35">
      <c r="A7" t="s">
        <v>35</v>
      </c>
      <c r="B7" s="1" t="s">
        <v>36</v>
      </c>
      <c r="C7" t="s">
        <v>28</v>
      </c>
      <c r="D7">
        <v>0</v>
      </c>
      <c r="E7">
        <v>0</v>
      </c>
      <c r="F7">
        <v>1</v>
      </c>
    </row>
    <row r="8" spans="1:6" x14ac:dyDescent="0.35">
      <c r="A8" t="s">
        <v>37</v>
      </c>
      <c r="B8" s="1" t="s">
        <v>36</v>
      </c>
      <c r="C8" t="s">
        <v>41</v>
      </c>
    </row>
    <row r="9" spans="1:6" ht="28.5" x14ac:dyDescent="0.35">
      <c r="A9" s="1" t="s">
        <v>38</v>
      </c>
      <c r="B9" s="2" t="s">
        <v>40</v>
      </c>
      <c r="C9" t="s">
        <v>41</v>
      </c>
    </row>
  </sheetData>
  <conditionalFormatting sqref="C2 C7:C9">
    <cfRule type="containsText" dxfId="21" priority="5" operator="containsText" text="Yes">
      <formula>NOT(ISERROR(SEARCH("Yes",C2)))</formula>
    </cfRule>
    <cfRule type="containsText" dxfId="20" priority="6" operator="containsText" text="No">
      <formula>NOT(ISERROR(SEARCH("No",C2)))</formula>
    </cfRule>
  </conditionalFormatting>
  <conditionalFormatting sqref="C3:C5">
    <cfRule type="containsText" dxfId="19" priority="3" operator="containsText" text="Yes">
      <formula>NOT(ISERROR(SEARCH("Yes",C3)))</formula>
    </cfRule>
    <cfRule type="containsText" dxfId="18" priority="4" operator="containsText" text="No">
      <formula>NOT(ISERROR(SEARCH("No",C3)))</formula>
    </cfRule>
  </conditionalFormatting>
  <conditionalFormatting sqref="C6:G6 F7">
    <cfRule type="containsText" dxfId="17" priority="1" operator="containsText" text="Yes">
      <formula>NOT(ISERROR(SEARCH("Yes",C6)))</formula>
    </cfRule>
    <cfRule type="containsText" dxfId="16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ABD-ADC5-4B40-B2E9-638085A13384}">
  <dimension ref="A1:T9"/>
  <sheetViews>
    <sheetView topLeftCell="E1" workbookViewId="0">
      <selection activeCell="T10" sqref="T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0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26</v>
      </c>
      <c r="R1" t="s">
        <v>42</v>
      </c>
      <c r="S1" t="s">
        <v>43</v>
      </c>
      <c r="T1" t="s">
        <v>73</v>
      </c>
    </row>
    <row r="2" spans="1:20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20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</row>
    <row r="4" spans="1:20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</row>
    <row r="5" spans="1:20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>
        <v>0</v>
      </c>
      <c r="S5">
        <v>0</v>
      </c>
      <c r="T5">
        <v>0</v>
      </c>
    </row>
    <row r="6" spans="1:20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</row>
    <row r="7" spans="1:20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27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>
        <v>0</v>
      </c>
      <c r="S7">
        <v>0</v>
      </c>
      <c r="T7">
        <v>0</v>
      </c>
    </row>
    <row r="8" spans="1:20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</row>
    <row r="9" spans="1:20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>
        <v>0</v>
      </c>
      <c r="S9">
        <v>0</v>
      </c>
      <c r="T9">
        <v>0</v>
      </c>
    </row>
  </sheetData>
  <conditionalFormatting sqref="C2:Q2 C7:Q9">
    <cfRule type="containsText" dxfId="15" priority="11" operator="containsText" text="Yes">
      <formula>NOT(ISERROR(SEARCH("Yes",C2)))</formula>
    </cfRule>
    <cfRule type="containsText" dxfId="14" priority="12" operator="containsText" text="No">
      <formula>NOT(ISERROR(SEARCH("No",C2)))</formula>
    </cfRule>
  </conditionalFormatting>
  <conditionalFormatting sqref="C3:Q4">
    <cfRule type="containsText" dxfId="13" priority="7" operator="containsText" text="Yes">
      <formula>NOT(ISERROR(SEARCH("Yes",C3)))</formula>
    </cfRule>
    <cfRule type="containsText" dxfId="12" priority="8" operator="containsText" text="No">
      <formula>NOT(ISERROR(SEARCH("No",C3)))</formula>
    </cfRule>
  </conditionalFormatting>
  <conditionalFormatting sqref="C5:Q5">
    <cfRule type="containsText" dxfId="11" priority="5" operator="containsText" text="Yes">
      <formula>NOT(ISERROR(SEARCH("Yes",C5)))</formula>
    </cfRule>
    <cfRule type="containsText" dxfId="10" priority="6" operator="containsText" text="No">
      <formula>NOT(ISERROR(SEARCH("No",C5)))</formula>
    </cfRule>
  </conditionalFormatting>
  <conditionalFormatting sqref="C6:Q6">
    <cfRule type="containsText" dxfId="9" priority="1" operator="containsText" text="Yes">
      <formula>NOT(ISERROR(SEARCH("Yes",C6)))</formula>
    </cfRule>
    <cfRule type="containsText" dxfId="8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0A8B-2D2A-435E-B6D1-BE1E1096CF90}">
  <dimension ref="A1:F9"/>
  <sheetViews>
    <sheetView workbookViewId="0">
      <selection activeCell="F10" sqref="F10"/>
    </sheetView>
  </sheetViews>
  <sheetFormatPr defaultRowHeight="14.5" x14ac:dyDescent="0.35"/>
  <cols>
    <col min="1" max="1" width="12.81640625" customWidth="1"/>
    <col min="2" max="2" width="31.453125" customWidth="1"/>
    <col min="3" max="3" width="15" customWidth="1"/>
  </cols>
  <sheetData>
    <row r="1" spans="1:6" x14ac:dyDescent="0.35">
      <c r="A1" t="s">
        <v>0</v>
      </c>
      <c r="B1" t="s">
        <v>31</v>
      </c>
      <c r="C1" t="s">
        <v>29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28</v>
      </c>
      <c r="D3">
        <v>0</v>
      </c>
      <c r="E3">
        <v>0</v>
      </c>
      <c r="F3">
        <v>1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28</v>
      </c>
      <c r="D5">
        <v>0</v>
      </c>
      <c r="E5">
        <v>0</v>
      </c>
      <c r="F5">
        <v>1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27</v>
      </c>
      <c r="D7">
        <v>0</v>
      </c>
      <c r="E7">
        <v>1</v>
      </c>
      <c r="F7">
        <v>0</v>
      </c>
    </row>
    <row r="8" spans="1:6" x14ac:dyDescent="0.35">
      <c r="A8" t="s">
        <v>37</v>
      </c>
      <c r="B8" s="1" t="s">
        <v>36</v>
      </c>
      <c r="C8" t="s">
        <v>27</v>
      </c>
      <c r="D8">
        <v>0</v>
      </c>
      <c r="E8">
        <v>1</v>
      </c>
      <c r="F8">
        <v>0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11">
    <cfRule type="containsText" dxfId="7" priority="7" operator="containsText" text="Yes">
      <formula>NOT(ISERROR(SEARCH("Yes",C2)))</formula>
    </cfRule>
    <cfRule type="containsText" dxfId="6" priority="8" operator="containsText" text="No">
      <formula>NOT(ISERROR(SEARCH("No",C2)))</formula>
    </cfRule>
  </conditionalFormatting>
  <conditionalFormatting sqref="C3">
    <cfRule type="containsText" dxfId="5" priority="5" operator="containsText" text="Yes">
      <formula>NOT(ISERROR(SEARCH("Yes",C3)))</formula>
    </cfRule>
    <cfRule type="containsText" dxfId="4" priority="6" operator="containsText" text="No">
      <formula>NOT(ISERROR(SEARCH("No",C3)))</formula>
    </cfRule>
  </conditionalFormatting>
  <conditionalFormatting sqref="C4:C5">
    <cfRule type="containsText" dxfId="3" priority="3" operator="containsText" text="Yes">
      <formula>NOT(ISERROR(SEARCH("Yes",C4)))</formula>
    </cfRule>
    <cfRule type="containsText" dxfId="2" priority="4" operator="containsText" text="No">
      <formula>NOT(ISERROR(SEARCH("No",C4)))</formula>
    </cfRule>
  </conditionalFormatting>
  <conditionalFormatting sqref="C6:G6">
    <cfRule type="containsText" dxfId="1" priority="1" operator="containsText" text="Yes">
      <formula>NOT(ISERROR(SEARCH("Yes",C6)))</formula>
    </cfRule>
    <cfRule type="containsText" dxfId="0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F516-DBF9-45E8-B748-F072C5CBE3F7}">
  <dimension ref="A1:Z9"/>
  <sheetViews>
    <sheetView topLeftCell="P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  <col min="9" max="9" width="21.26953125" customWidth="1"/>
    <col min="23" max="23" width="7.5429687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41</v>
      </c>
      <c r="D5" t="s">
        <v>41</v>
      </c>
      <c r="E5" t="s">
        <v>41</v>
      </c>
      <c r="F5" t="s">
        <v>41</v>
      </c>
      <c r="G5" t="s">
        <v>41</v>
      </c>
      <c r="H5" t="s">
        <v>41</v>
      </c>
      <c r="I5" t="s">
        <v>41</v>
      </c>
      <c r="J5" t="s">
        <v>41</v>
      </c>
      <c r="K5" t="s">
        <v>41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  <c r="T5" t="s">
        <v>41</v>
      </c>
      <c r="U5" t="s">
        <v>41</v>
      </c>
      <c r="V5" t="s">
        <v>41</v>
      </c>
      <c r="W5" t="s">
        <v>41</v>
      </c>
    </row>
    <row r="6" spans="1:26" x14ac:dyDescent="0.35">
      <c r="A6" t="s">
        <v>44</v>
      </c>
      <c r="B6" s="1" t="s">
        <v>45</v>
      </c>
      <c r="C6" t="s">
        <v>27</v>
      </c>
      <c r="D6" t="s">
        <v>27</v>
      </c>
      <c r="E6" t="s">
        <v>27</v>
      </c>
      <c r="F6" t="s">
        <v>27</v>
      </c>
      <c r="G6" t="s">
        <v>28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0</v>
      </c>
      <c r="Y6">
        <v>0</v>
      </c>
      <c r="Z6">
        <v>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41</v>
      </c>
      <c r="D8" t="s">
        <v>41</v>
      </c>
      <c r="E8" t="s">
        <v>41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41</v>
      </c>
      <c r="N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T8" t="s">
        <v>41</v>
      </c>
      <c r="U8" t="s">
        <v>41</v>
      </c>
      <c r="V8" t="s">
        <v>41</v>
      </c>
      <c r="W8" t="s">
        <v>41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Y9">
        <v>1</v>
      </c>
      <c r="Z9">
        <v>0</v>
      </c>
    </row>
  </sheetData>
  <conditionalFormatting sqref="C2:W2 C7:W8">
    <cfRule type="containsText" dxfId="157" priority="9" operator="containsText" text="Yes">
      <formula>NOT(ISERROR(SEARCH("Yes",C2)))</formula>
    </cfRule>
    <cfRule type="containsText" dxfId="156" priority="10" operator="containsText" text="No">
      <formula>NOT(ISERROR(SEARCH("No",C2)))</formula>
    </cfRule>
  </conditionalFormatting>
  <conditionalFormatting sqref="C3:W5">
    <cfRule type="containsText" dxfId="155" priority="7" operator="containsText" text="Yes">
      <formula>NOT(ISERROR(SEARCH("Yes",C3)))</formula>
    </cfRule>
    <cfRule type="containsText" dxfId="154" priority="8" operator="containsText" text="No">
      <formula>NOT(ISERROR(SEARCH("No",C3)))</formula>
    </cfRule>
  </conditionalFormatting>
  <conditionalFormatting sqref="C6:W6">
    <cfRule type="containsText" dxfId="153" priority="3" operator="containsText" text="Yes">
      <formula>NOT(ISERROR(SEARCH("Yes",C6)))</formula>
    </cfRule>
    <cfRule type="containsText" dxfId="152" priority="4" operator="containsText" text="No">
      <formula>NOT(ISERROR(SEARCH("No",C6)))</formula>
    </cfRule>
  </conditionalFormatting>
  <conditionalFormatting sqref="C9:W9">
    <cfRule type="containsText" dxfId="151" priority="1" operator="containsText" text="Yes">
      <formula>NOT(ISERROR(SEARCH("Yes",C9)))</formula>
    </cfRule>
    <cfRule type="containsText" dxfId="150" priority="2" operator="containsText" text="No">
      <formula>NOT(ISERROR(SEARCH("No",C9)))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57A4-C19C-40D4-AF02-65B761EB301E}">
  <dimension ref="A1:F9"/>
  <sheetViews>
    <sheetView workbookViewId="0">
      <selection activeCell="F10" sqref="F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6" x14ac:dyDescent="0.35">
      <c r="A1" t="s">
        <v>0</v>
      </c>
      <c r="B1" t="s">
        <v>31</v>
      </c>
      <c r="C1" t="s">
        <v>63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27</v>
      </c>
      <c r="D3">
        <v>0</v>
      </c>
      <c r="E3">
        <v>1</v>
      </c>
      <c r="F3">
        <v>0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27</v>
      </c>
      <c r="D5">
        <v>0</v>
      </c>
      <c r="E5">
        <v>1</v>
      </c>
      <c r="F5">
        <v>0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27</v>
      </c>
      <c r="D7">
        <v>0</v>
      </c>
      <c r="E7">
        <v>1</v>
      </c>
      <c r="F7">
        <v>0</v>
      </c>
    </row>
    <row r="8" spans="1:6" x14ac:dyDescent="0.35">
      <c r="A8" t="s">
        <v>37</v>
      </c>
      <c r="B8" s="1" t="s">
        <v>36</v>
      </c>
      <c r="C8" t="s">
        <v>27</v>
      </c>
      <c r="D8">
        <v>0</v>
      </c>
      <c r="E8">
        <v>1</v>
      </c>
      <c r="F8">
        <v>0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9">
    <cfRule type="containsText" dxfId="149" priority="5" operator="containsText" text="Yes">
      <formula>NOT(ISERROR(SEARCH("Yes",C2)))</formula>
    </cfRule>
    <cfRule type="containsText" dxfId="148" priority="6" operator="containsText" text="No">
      <formula>NOT(ISERROR(SEARCH("No",C2)))</formula>
    </cfRule>
  </conditionalFormatting>
  <conditionalFormatting sqref="C3:C5">
    <cfRule type="containsText" dxfId="147" priority="3" operator="containsText" text="Yes">
      <formula>NOT(ISERROR(SEARCH("Yes",C3)))</formula>
    </cfRule>
    <cfRule type="containsText" dxfId="146" priority="4" operator="containsText" text="No">
      <formula>NOT(ISERROR(SEARCH("No",C3)))</formula>
    </cfRule>
  </conditionalFormatting>
  <conditionalFormatting sqref="C6:G6">
    <cfRule type="containsText" dxfId="145" priority="1" operator="containsText" text="Yes">
      <formula>NOT(ISERROR(SEARCH("Yes",C6)))</formula>
    </cfRule>
    <cfRule type="containsText" dxfId="144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DE8F-78CF-47D3-87C0-82EF30DA97E4}">
  <dimension ref="A1:F9"/>
  <sheetViews>
    <sheetView workbookViewId="0">
      <selection activeCell="F10" sqref="F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6" x14ac:dyDescent="0.35">
      <c r="A1" t="s">
        <v>0</v>
      </c>
      <c r="B1" t="s">
        <v>31</v>
      </c>
      <c r="C1" t="s">
        <v>63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27</v>
      </c>
      <c r="D3">
        <v>0</v>
      </c>
      <c r="E3">
        <v>1</v>
      </c>
      <c r="F3">
        <v>0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27</v>
      </c>
      <c r="D5">
        <v>0</v>
      </c>
      <c r="E5">
        <v>1</v>
      </c>
      <c r="F5">
        <v>0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28</v>
      </c>
      <c r="D7">
        <v>0</v>
      </c>
      <c r="E7">
        <v>0</v>
      </c>
      <c r="F7">
        <v>1</v>
      </c>
    </row>
    <row r="8" spans="1:6" x14ac:dyDescent="0.35">
      <c r="A8" t="s">
        <v>37</v>
      </c>
      <c r="B8" s="1" t="s">
        <v>36</v>
      </c>
      <c r="C8" t="s">
        <v>27</v>
      </c>
      <c r="D8">
        <v>0</v>
      </c>
      <c r="E8">
        <v>1</v>
      </c>
      <c r="F8">
        <v>0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9">
    <cfRule type="containsText" dxfId="143" priority="5" operator="containsText" text="Yes">
      <formula>NOT(ISERROR(SEARCH("Yes",C2)))</formula>
    </cfRule>
    <cfRule type="containsText" dxfId="142" priority="6" operator="containsText" text="No">
      <formula>NOT(ISERROR(SEARCH("No",C2)))</formula>
    </cfRule>
  </conditionalFormatting>
  <conditionalFormatting sqref="C3:C5">
    <cfRule type="containsText" dxfId="141" priority="3" operator="containsText" text="Yes">
      <formula>NOT(ISERROR(SEARCH("Yes",C3)))</formula>
    </cfRule>
    <cfRule type="containsText" dxfId="140" priority="4" operator="containsText" text="No">
      <formula>NOT(ISERROR(SEARCH("No",C3)))</formula>
    </cfRule>
  </conditionalFormatting>
  <conditionalFormatting sqref="C6:G6">
    <cfRule type="containsText" dxfId="139" priority="1" operator="containsText" text="Yes">
      <formula>NOT(ISERROR(SEARCH("Yes",C6)))</formula>
    </cfRule>
    <cfRule type="containsText" dxfId="138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9114-48BA-4BBF-BE53-F0FE877654AE}">
  <dimension ref="A1:F9"/>
  <sheetViews>
    <sheetView workbookViewId="0">
      <selection activeCell="F10" sqref="F10"/>
    </sheetView>
  </sheetViews>
  <sheetFormatPr defaultRowHeight="14.5" x14ac:dyDescent="0.35"/>
  <cols>
    <col min="1" max="1" width="12.81640625" customWidth="1"/>
    <col min="2" max="2" width="31.453125" customWidth="1"/>
    <col min="3" max="3" width="14.6328125" customWidth="1"/>
  </cols>
  <sheetData>
    <row r="1" spans="1:6" x14ac:dyDescent="0.35">
      <c r="A1" t="s">
        <v>0</v>
      </c>
      <c r="B1" t="s">
        <v>31</v>
      </c>
      <c r="C1" t="s">
        <v>63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27</v>
      </c>
      <c r="D3">
        <v>0</v>
      </c>
      <c r="E3">
        <v>1</v>
      </c>
      <c r="F3">
        <v>0</v>
      </c>
    </row>
    <row r="4" spans="1:6" x14ac:dyDescent="0.35">
      <c r="A4" t="s">
        <v>33</v>
      </c>
      <c r="B4" s="1" t="s">
        <v>39</v>
      </c>
      <c r="C4" t="s">
        <v>27</v>
      </c>
      <c r="D4">
        <v>0</v>
      </c>
      <c r="E4">
        <v>1</v>
      </c>
      <c r="F4">
        <v>0</v>
      </c>
    </row>
    <row r="5" spans="1:6" x14ac:dyDescent="0.35">
      <c r="A5" t="s">
        <v>34</v>
      </c>
      <c r="B5" s="1" t="s">
        <v>39</v>
      </c>
      <c r="C5" t="s">
        <v>27</v>
      </c>
      <c r="D5">
        <v>0</v>
      </c>
      <c r="E5">
        <v>1</v>
      </c>
      <c r="F5">
        <v>0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27</v>
      </c>
      <c r="D7">
        <v>0</v>
      </c>
      <c r="E7">
        <v>1</v>
      </c>
      <c r="F7">
        <v>0</v>
      </c>
    </row>
    <row r="8" spans="1:6" x14ac:dyDescent="0.35">
      <c r="A8" t="s">
        <v>37</v>
      </c>
      <c r="B8" s="1" t="s">
        <v>36</v>
      </c>
      <c r="C8" t="s">
        <v>27</v>
      </c>
      <c r="D8">
        <v>0</v>
      </c>
      <c r="E8">
        <v>1</v>
      </c>
      <c r="F8">
        <v>0</v>
      </c>
    </row>
    <row r="9" spans="1:6" ht="28.5" x14ac:dyDescent="0.35">
      <c r="A9" s="1" t="s">
        <v>38</v>
      </c>
      <c r="B9" s="2" t="s">
        <v>40</v>
      </c>
      <c r="C9" t="s">
        <v>27</v>
      </c>
      <c r="D9">
        <v>0</v>
      </c>
      <c r="E9">
        <v>1</v>
      </c>
      <c r="F9">
        <v>0</v>
      </c>
    </row>
  </sheetData>
  <conditionalFormatting sqref="C2 C7:C9">
    <cfRule type="containsText" dxfId="137" priority="5" operator="containsText" text="Yes">
      <formula>NOT(ISERROR(SEARCH("Yes",C2)))</formula>
    </cfRule>
    <cfRule type="containsText" dxfId="136" priority="6" operator="containsText" text="No">
      <formula>NOT(ISERROR(SEARCH("No",C2)))</formula>
    </cfRule>
  </conditionalFormatting>
  <conditionalFormatting sqref="C3:C5">
    <cfRule type="containsText" dxfId="135" priority="3" operator="containsText" text="Yes">
      <formula>NOT(ISERROR(SEARCH("Yes",C3)))</formula>
    </cfRule>
    <cfRule type="containsText" dxfId="134" priority="4" operator="containsText" text="No">
      <formula>NOT(ISERROR(SEARCH("No",C3)))</formula>
    </cfRule>
  </conditionalFormatting>
  <conditionalFormatting sqref="C6:G6 F7:F9">
    <cfRule type="containsText" dxfId="133" priority="1" operator="containsText" text="Yes">
      <formula>NOT(ISERROR(SEARCH("Yes",C6)))</formula>
    </cfRule>
    <cfRule type="containsText" dxfId="132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19D4-3CB0-4DA8-8609-B003DC2D66CF}">
  <dimension ref="A1:F9"/>
  <sheetViews>
    <sheetView workbookViewId="0">
      <selection activeCell="B21" sqref="B21"/>
    </sheetView>
  </sheetViews>
  <sheetFormatPr defaultRowHeight="14.5" x14ac:dyDescent="0.35"/>
  <cols>
    <col min="1" max="1" width="12.81640625" customWidth="1"/>
    <col min="2" max="2" width="31.453125" customWidth="1"/>
    <col min="3" max="3" width="24.81640625" customWidth="1"/>
  </cols>
  <sheetData>
    <row r="1" spans="1:6" x14ac:dyDescent="0.35">
      <c r="A1" t="s">
        <v>0</v>
      </c>
      <c r="B1" t="s">
        <v>31</v>
      </c>
      <c r="C1" t="s">
        <v>24</v>
      </c>
      <c r="D1" t="s">
        <v>42</v>
      </c>
      <c r="E1" t="s">
        <v>43</v>
      </c>
      <c r="F1" t="s">
        <v>73</v>
      </c>
    </row>
    <row r="2" spans="1:6" x14ac:dyDescent="0.35">
      <c r="A2" t="s">
        <v>30</v>
      </c>
      <c r="C2" t="s">
        <v>28</v>
      </c>
    </row>
    <row r="3" spans="1:6" x14ac:dyDescent="0.35">
      <c r="A3" t="s">
        <v>32</v>
      </c>
      <c r="B3" s="1" t="s">
        <v>39</v>
      </c>
      <c r="C3" t="s">
        <v>27</v>
      </c>
      <c r="D3">
        <v>0</v>
      </c>
      <c r="E3">
        <v>1</v>
      </c>
      <c r="F3">
        <v>0</v>
      </c>
    </row>
    <row r="4" spans="1:6" x14ac:dyDescent="0.35">
      <c r="A4" t="s">
        <v>33</v>
      </c>
      <c r="B4" s="1" t="s">
        <v>39</v>
      </c>
      <c r="C4" t="s">
        <v>41</v>
      </c>
    </row>
    <row r="5" spans="1:6" x14ac:dyDescent="0.35">
      <c r="A5" t="s">
        <v>34</v>
      </c>
      <c r="B5" s="1" t="s">
        <v>39</v>
      </c>
      <c r="C5" t="s">
        <v>27</v>
      </c>
      <c r="D5">
        <v>0</v>
      </c>
      <c r="E5">
        <v>1</v>
      </c>
      <c r="F5">
        <v>0</v>
      </c>
    </row>
    <row r="6" spans="1:6" x14ac:dyDescent="0.35">
      <c r="A6" t="s">
        <v>44</v>
      </c>
      <c r="B6" s="1" t="s">
        <v>45</v>
      </c>
      <c r="C6" t="s">
        <v>41</v>
      </c>
    </row>
    <row r="7" spans="1:6" x14ac:dyDescent="0.35">
      <c r="A7" t="s">
        <v>35</v>
      </c>
      <c r="B7" s="1" t="s">
        <v>36</v>
      </c>
      <c r="C7" t="s">
        <v>27</v>
      </c>
      <c r="D7">
        <v>0</v>
      </c>
      <c r="E7">
        <v>1</v>
      </c>
      <c r="F7">
        <v>0</v>
      </c>
    </row>
    <row r="8" spans="1:6" x14ac:dyDescent="0.35">
      <c r="A8" t="s">
        <v>37</v>
      </c>
      <c r="B8" s="1" t="s">
        <v>36</v>
      </c>
      <c r="C8" t="s">
        <v>28</v>
      </c>
      <c r="D8">
        <v>0</v>
      </c>
      <c r="E8">
        <v>0</v>
      </c>
      <c r="F8">
        <v>1</v>
      </c>
    </row>
    <row r="9" spans="1:6" ht="28.5" x14ac:dyDescent="0.35">
      <c r="A9" s="1" t="s">
        <v>38</v>
      </c>
      <c r="B9" s="2" t="s">
        <v>40</v>
      </c>
      <c r="C9" t="s">
        <v>28</v>
      </c>
      <c r="D9">
        <v>0</v>
      </c>
      <c r="E9">
        <v>0</v>
      </c>
      <c r="F9">
        <v>1</v>
      </c>
    </row>
  </sheetData>
  <conditionalFormatting sqref="C2 C7:C9">
    <cfRule type="containsText" dxfId="131" priority="5" operator="containsText" text="Yes">
      <formula>NOT(ISERROR(SEARCH("Yes",C2)))</formula>
    </cfRule>
    <cfRule type="containsText" dxfId="130" priority="6" operator="containsText" text="No">
      <formula>NOT(ISERROR(SEARCH("No",C2)))</formula>
    </cfRule>
  </conditionalFormatting>
  <conditionalFormatting sqref="C3:C5">
    <cfRule type="containsText" dxfId="129" priority="3" operator="containsText" text="Yes">
      <formula>NOT(ISERROR(SEARCH("Yes",C3)))</formula>
    </cfRule>
    <cfRule type="containsText" dxfId="128" priority="4" operator="containsText" text="No">
      <formula>NOT(ISERROR(SEARCH("No",C3)))</formula>
    </cfRule>
  </conditionalFormatting>
  <conditionalFormatting sqref="C6:G6">
    <cfRule type="containsText" dxfId="127" priority="1" operator="containsText" text="Yes">
      <formula>NOT(ISERROR(SEARCH("Yes",C6)))</formula>
    </cfRule>
    <cfRule type="containsText" dxfId="126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B3FD-0264-46E3-8661-3A44279D1E8D}">
  <dimension ref="A1:Z9"/>
  <sheetViews>
    <sheetView topLeftCell="B1" workbookViewId="0">
      <selection activeCell="Z6" sqref="Z6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1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0</v>
      </c>
      <c r="Z8">
        <v>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125" priority="7" operator="containsText" text="Yes">
      <formula>NOT(ISERROR(SEARCH("Yes",C2)))</formula>
    </cfRule>
    <cfRule type="containsText" dxfId="124" priority="8" operator="containsText" text="No">
      <formula>NOT(ISERROR(SEARCH("No",C2)))</formula>
    </cfRule>
  </conditionalFormatting>
  <conditionalFormatting sqref="C3:W5">
    <cfRule type="containsText" dxfId="123" priority="5" operator="containsText" text="Yes">
      <formula>NOT(ISERROR(SEARCH("Yes",C3)))</formula>
    </cfRule>
    <cfRule type="containsText" dxfId="122" priority="6" operator="containsText" text="No">
      <formula>NOT(ISERROR(SEARCH("No",C3)))</formula>
    </cfRule>
  </conditionalFormatting>
  <conditionalFormatting sqref="C6:W6">
    <cfRule type="containsText" dxfId="121" priority="1" operator="containsText" text="Yes">
      <formula>NOT(ISERROR(SEARCH("Yes",C6)))</formula>
    </cfRule>
    <cfRule type="containsText" dxfId="120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C478-2E88-493B-8D3A-474533DECCF6}">
  <dimension ref="A1:Z9"/>
  <sheetViews>
    <sheetView topLeftCell="H1" workbookViewId="0">
      <selection activeCell="Z10" sqref="Z10"/>
    </sheetView>
  </sheetViews>
  <sheetFormatPr defaultRowHeight="14.5" x14ac:dyDescent="0.35"/>
  <cols>
    <col min="1" max="1" width="12.81640625" customWidth="1"/>
    <col min="2" max="2" width="31.453125" customWidth="1"/>
  </cols>
  <sheetData>
    <row r="1" spans="1:26" x14ac:dyDescent="0.35">
      <c r="A1" t="s">
        <v>0</v>
      </c>
      <c r="B1" t="s">
        <v>31</v>
      </c>
      <c r="C1" t="s">
        <v>1</v>
      </c>
      <c r="D1" t="s">
        <v>23</v>
      </c>
      <c r="E1" t="s">
        <v>29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42</v>
      </c>
      <c r="Y1" t="s">
        <v>43</v>
      </c>
      <c r="Z1" t="s">
        <v>73</v>
      </c>
    </row>
    <row r="2" spans="1:26" x14ac:dyDescent="0.35">
      <c r="A2" t="s">
        <v>30</v>
      </c>
      <c r="C2" t="s">
        <v>27</v>
      </c>
      <c r="D2" t="s">
        <v>27</v>
      </c>
      <c r="E2" t="s">
        <v>27</v>
      </c>
      <c r="F2" t="s">
        <v>27</v>
      </c>
      <c r="G2" t="s">
        <v>28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</row>
    <row r="3" spans="1:26" x14ac:dyDescent="0.35">
      <c r="A3" t="s">
        <v>32</v>
      </c>
      <c r="B3" s="1" t="s">
        <v>39</v>
      </c>
      <c r="C3" t="s">
        <v>41</v>
      </c>
      <c r="D3" t="s">
        <v>41</v>
      </c>
      <c r="E3" t="s">
        <v>41</v>
      </c>
      <c r="F3" t="s">
        <v>41</v>
      </c>
      <c r="G3" t="s">
        <v>41</v>
      </c>
      <c r="H3" t="s">
        <v>41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41</v>
      </c>
      <c r="P3" t="s">
        <v>41</v>
      </c>
      <c r="Q3" t="s">
        <v>41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41</v>
      </c>
    </row>
    <row r="4" spans="1:26" x14ac:dyDescent="0.35">
      <c r="A4" t="s">
        <v>33</v>
      </c>
      <c r="B4" s="1" t="s">
        <v>39</v>
      </c>
      <c r="C4" t="s">
        <v>41</v>
      </c>
      <c r="D4" t="s">
        <v>41</v>
      </c>
      <c r="E4" t="s">
        <v>41</v>
      </c>
      <c r="F4" t="s">
        <v>41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41</v>
      </c>
      <c r="S4" t="s">
        <v>41</v>
      </c>
      <c r="T4" t="s">
        <v>41</v>
      </c>
      <c r="U4" t="s">
        <v>41</v>
      </c>
      <c r="V4" t="s">
        <v>41</v>
      </c>
      <c r="W4" t="s">
        <v>41</v>
      </c>
    </row>
    <row r="5" spans="1:26" x14ac:dyDescent="0.35">
      <c r="A5" t="s">
        <v>34</v>
      </c>
      <c r="B5" s="1" t="s">
        <v>39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27</v>
      </c>
      <c r="I5" t="s">
        <v>27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0</v>
      </c>
      <c r="Y5">
        <v>1</v>
      </c>
      <c r="Z5">
        <v>0</v>
      </c>
    </row>
    <row r="6" spans="1:26" x14ac:dyDescent="0.35">
      <c r="A6" t="s">
        <v>44</v>
      </c>
      <c r="B6" s="1" t="s">
        <v>45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  <c r="S6" t="s">
        <v>41</v>
      </c>
      <c r="T6" t="s">
        <v>41</v>
      </c>
      <c r="U6" t="s">
        <v>41</v>
      </c>
      <c r="V6" t="s">
        <v>41</v>
      </c>
      <c r="W6" t="s">
        <v>41</v>
      </c>
    </row>
    <row r="7" spans="1:26" x14ac:dyDescent="0.35">
      <c r="A7" t="s">
        <v>35</v>
      </c>
      <c r="B7" s="1" t="s">
        <v>36</v>
      </c>
      <c r="C7" t="s">
        <v>27</v>
      </c>
      <c r="D7" t="s">
        <v>27</v>
      </c>
      <c r="E7" t="s">
        <v>27</v>
      </c>
      <c r="F7" t="s">
        <v>27</v>
      </c>
      <c r="G7" t="s">
        <v>28</v>
      </c>
      <c r="H7" t="s">
        <v>27</v>
      </c>
      <c r="I7" t="s">
        <v>27</v>
      </c>
      <c r="J7" t="s">
        <v>27</v>
      </c>
      <c r="K7" t="s">
        <v>27</v>
      </c>
      <c r="L7" t="s">
        <v>27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0</v>
      </c>
      <c r="Y7">
        <v>0</v>
      </c>
      <c r="Z7">
        <v>1</v>
      </c>
    </row>
    <row r="8" spans="1:26" x14ac:dyDescent="0.35">
      <c r="A8" t="s">
        <v>37</v>
      </c>
      <c r="B8" s="1" t="s">
        <v>36</v>
      </c>
      <c r="C8" t="s">
        <v>27</v>
      </c>
      <c r="D8" t="s">
        <v>27</v>
      </c>
      <c r="E8" t="s">
        <v>27</v>
      </c>
      <c r="F8" t="s">
        <v>27</v>
      </c>
      <c r="G8" t="s">
        <v>28</v>
      </c>
      <c r="H8" t="s">
        <v>27</v>
      </c>
      <c r="I8" t="s">
        <v>27</v>
      </c>
      <c r="J8" t="s">
        <v>27</v>
      </c>
      <c r="K8" t="s">
        <v>27</v>
      </c>
      <c r="L8" t="s">
        <v>27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>
        <v>0</v>
      </c>
      <c r="Y8">
        <v>0</v>
      </c>
      <c r="Z8">
        <v>1</v>
      </c>
    </row>
    <row r="9" spans="1:26" ht="28.5" x14ac:dyDescent="0.35">
      <c r="A9" s="1" t="s">
        <v>38</v>
      </c>
      <c r="B9" s="2" t="s">
        <v>40</v>
      </c>
      <c r="C9" t="s">
        <v>27</v>
      </c>
      <c r="D9" t="s">
        <v>27</v>
      </c>
      <c r="E9" t="s">
        <v>27</v>
      </c>
      <c r="F9" t="s">
        <v>27</v>
      </c>
      <c r="G9" t="s">
        <v>27</v>
      </c>
      <c r="H9" t="s">
        <v>27</v>
      </c>
      <c r="I9" t="s">
        <v>27</v>
      </c>
      <c r="J9" t="s">
        <v>27</v>
      </c>
      <c r="K9" t="s">
        <v>27</v>
      </c>
      <c r="L9" t="s">
        <v>27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>
        <v>0</v>
      </c>
      <c r="Y9">
        <v>1</v>
      </c>
      <c r="Z9">
        <v>0</v>
      </c>
    </row>
  </sheetData>
  <conditionalFormatting sqref="C2:W2 C7:W9">
    <cfRule type="containsText" dxfId="119" priority="7" operator="containsText" text="Yes">
      <formula>NOT(ISERROR(SEARCH("Yes",C2)))</formula>
    </cfRule>
    <cfRule type="containsText" dxfId="118" priority="8" operator="containsText" text="No">
      <formula>NOT(ISERROR(SEARCH("No",C2)))</formula>
    </cfRule>
  </conditionalFormatting>
  <conditionalFormatting sqref="C3:W5">
    <cfRule type="containsText" dxfId="117" priority="5" operator="containsText" text="Yes">
      <formula>NOT(ISERROR(SEARCH("Yes",C3)))</formula>
    </cfRule>
    <cfRule type="containsText" dxfId="116" priority="6" operator="containsText" text="No">
      <formula>NOT(ISERROR(SEARCH("No",C3)))</formula>
    </cfRule>
  </conditionalFormatting>
  <conditionalFormatting sqref="C6:W6">
    <cfRule type="containsText" dxfId="115" priority="1" operator="containsText" text="Yes">
      <formula>NOT(ISERROR(SEARCH("Yes",C6)))</formula>
    </cfRule>
    <cfRule type="containsText" dxfId="114" priority="2" operator="containsText" text="No">
      <formula>NOT(ISERROR(SEARCH("No",C6)))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Casino</vt:lpstr>
      <vt:lpstr>CompoundAllocationStrategy</vt:lpstr>
      <vt:lpstr>dos_address</vt:lpstr>
      <vt:lpstr>dos_number</vt:lpstr>
      <vt:lpstr>dos_simple</vt:lpstr>
      <vt:lpstr>guess_the_random_number</vt:lpstr>
      <vt:lpstr>IAllocationStrategy</vt:lpstr>
      <vt:lpstr>IRToken</vt:lpstr>
      <vt:lpstr>IRTokenAdmin</vt:lpstr>
      <vt:lpstr>LibraryLock</vt:lpstr>
      <vt:lpstr>Lockdrop</vt:lpstr>
      <vt:lpstr>MainframeStake</vt:lpstr>
      <vt:lpstr>MainframeToken</vt:lpstr>
      <vt:lpstr>MainframeTokenDistribution</vt:lpstr>
      <vt:lpstr>modifier_reentrancy</vt:lpstr>
      <vt:lpstr>Ownable</vt:lpstr>
      <vt:lpstr>Proxiable</vt:lpstr>
      <vt:lpstr>Proxy</vt:lpstr>
      <vt:lpstr>ReentrancyGuard</vt:lpstr>
      <vt:lpstr>RToken</vt:lpstr>
      <vt:lpstr>RTokenStorage</vt:lpstr>
      <vt:lpstr>RTokenStructs</vt:lpstr>
      <vt:lpstr>send_loop</vt:lpstr>
      <vt:lpstr>StakeInterface</vt:lpstr>
      <vt:lpstr>tokensalechallenge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Behkish Nassirzadeh</dc:creator>
  <cp:lastModifiedBy>Behkish Nassirzadeh</cp:lastModifiedBy>
  <dcterms:created xsi:type="dcterms:W3CDTF">2020-01-14T00:37:27Z</dcterms:created>
  <dcterms:modified xsi:type="dcterms:W3CDTF">2020-11-16T16:08:05Z</dcterms:modified>
</cp:coreProperties>
</file>