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abby/Desktop/ENGR102_554/Lab0/"/>
    </mc:Choice>
  </mc:AlternateContent>
  <xr:revisionPtr revIDLastSave="0" documentId="13_ncr:1_{97A40493-D0F8-B742-B0F3-73FEFB815525}" xr6:coauthVersionLast="45" xr6:coauthVersionMax="45" xr10:uidLastSave="{00000000-0000-0000-0000-000000000000}"/>
  <bookViews>
    <workbookView xWindow="0" yWindow="460" windowWidth="33600" windowHeight="20540" tabRatio="792" firstSheet="2" activeTab="3" xr2:uid="{00000000-000D-0000-FFFF-FFFF00000000}"/>
  </bookViews>
  <sheets>
    <sheet name="DESCRIPTION" sheetId="8" r:id="rId1"/>
    <sheet name="RAWDATA" sheetId="10" r:id="rId2"/>
    <sheet name="LABELS" sheetId="9" r:id="rId3"/>
    <sheet name="Final Calculation" sheetId="1" r:id="rId4"/>
    <sheet name="Quiz" sheetId="2" r:id="rId5"/>
    <sheet name="Lab " sheetId="3" r:id="rId6"/>
    <sheet name="Exam_Midterm+FinalTerm" sheetId="4" r:id="rId7"/>
    <sheet name="ZyBooks" sheetId="5" r:id="rId8"/>
    <sheet name="Industry Essay" sheetId="6" r:id="rId9"/>
    <sheet name="Video Module" sheetId="7" r:id="rId10"/>
  </sheets>
  <definedNames>
    <definedName name="ExternalData_1" localSheetId="1" hidden="1">RAWDATA!$A$1:$CL$7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S36" i="3"/>
  <c r="S35" i="3"/>
  <c r="S25" i="3"/>
  <c r="S16" i="3"/>
  <c r="S15" i="3"/>
  <c r="S4" i="3"/>
  <c r="S3" i="3"/>
  <c r="J5" i="4"/>
  <c r="W5" i="2"/>
  <c r="W4" i="2"/>
  <c r="S24" i="3" l="1"/>
  <c r="F5" i="5"/>
  <c r="F4" i="5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D10" i="2"/>
  <c r="F5" i="2"/>
  <c r="H6" i="1" l="1"/>
  <c r="H5" i="1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D4" i="7"/>
  <c r="D5" i="6"/>
  <c r="J5" i="6" s="1"/>
  <c r="F6" i="1" s="1"/>
  <c r="D4" i="6"/>
  <c r="E5" i="4"/>
  <c r="H5" i="4" s="1"/>
  <c r="D5" i="4"/>
  <c r="G5" i="4" s="1"/>
  <c r="B25" i="3"/>
  <c r="C25" i="3"/>
  <c r="C24" i="3"/>
  <c r="B24" i="3"/>
  <c r="H36" i="3"/>
  <c r="G36" i="3"/>
  <c r="G35" i="3"/>
  <c r="F36" i="3"/>
  <c r="F35" i="3"/>
  <c r="E36" i="3"/>
  <c r="D36" i="3"/>
  <c r="O16" i="3"/>
  <c r="O15" i="3"/>
  <c r="N16" i="3"/>
  <c r="N15" i="3"/>
  <c r="M16" i="3"/>
  <c r="L16" i="3"/>
  <c r="L15" i="3"/>
  <c r="K16" i="3"/>
  <c r="K15" i="3"/>
  <c r="J16" i="3"/>
  <c r="I16" i="3"/>
  <c r="I15" i="3"/>
  <c r="H16" i="3"/>
  <c r="H15" i="3"/>
  <c r="G16" i="3"/>
  <c r="F16" i="3"/>
  <c r="E16" i="3"/>
  <c r="D16" i="3"/>
  <c r="D15" i="3"/>
  <c r="N4" i="3"/>
  <c r="N3" i="3"/>
  <c r="M4" i="3"/>
  <c r="M3" i="3"/>
  <c r="K4" i="3"/>
  <c r="L4" i="3"/>
  <c r="L3" i="3"/>
  <c r="K3" i="3"/>
  <c r="J4" i="3"/>
  <c r="I4" i="3"/>
  <c r="H4" i="3"/>
  <c r="H3" i="3"/>
  <c r="G4" i="3"/>
  <c r="F4" i="3"/>
  <c r="E4" i="3"/>
  <c r="E3" i="3"/>
  <c r="D4" i="3"/>
  <c r="D3" i="3"/>
  <c r="V5" i="2"/>
  <c r="V4" i="2"/>
  <c r="U5" i="2"/>
  <c r="U4" i="2"/>
  <c r="T5" i="2"/>
  <c r="S5" i="2"/>
  <c r="S4" i="2"/>
  <c r="R5" i="2"/>
  <c r="R4" i="2"/>
  <c r="Q5" i="2"/>
  <c r="P5" i="2"/>
  <c r="O5" i="2"/>
  <c r="N5" i="2"/>
  <c r="M5" i="2"/>
  <c r="M4" i="2"/>
  <c r="L5" i="2"/>
  <c r="K5" i="2"/>
  <c r="J5" i="2"/>
  <c r="I5" i="2"/>
  <c r="H5" i="2"/>
  <c r="G5" i="2"/>
  <c r="E5" i="2"/>
  <c r="D5" i="2"/>
  <c r="D4" i="2"/>
  <c r="A6" i="1"/>
  <c r="B6" i="1"/>
  <c r="B5" i="1"/>
  <c r="A5" i="1"/>
  <c r="A5" i="7"/>
  <c r="B5" i="7"/>
  <c r="B4" i="7"/>
  <c r="A4" i="7"/>
  <c r="A5" i="6"/>
  <c r="B5" i="6"/>
  <c r="B4" i="6"/>
  <c r="A4" i="6"/>
  <c r="A5" i="5"/>
  <c r="B5" i="5"/>
  <c r="B4" i="5"/>
  <c r="A4" i="5"/>
  <c r="A5" i="4"/>
  <c r="B5" i="4"/>
  <c r="B4" i="4"/>
  <c r="A4" i="4"/>
  <c r="B36" i="3"/>
  <c r="C36" i="3"/>
  <c r="C35" i="3"/>
  <c r="B35" i="3"/>
  <c r="B16" i="3"/>
  <c r="C16" i="3"/>
  <c r="C15" i="3"/>
  <c r="B15" i="3"/>
  <c r="B4" i="3"/>
  <c r="C4" i="3"/>
  <c r="C3" i="3"/>
  <c r="B3" i="3"/>
  <c r="A5" i="2"/>
  <c r="B5" i="2"/>
  <c r="B4" i="2"/>
  <c r="A4" i="2"/>
  <c r="E6" i="1" l="1"/>
  <c r="C6" i="1"/>
  <c r="C5" i="1"/>
  <c r="AC5" i="7"/>
  <c r="G6" i="1" s="1"/>
  <c r="I6" i="1"/>
  <c r="AC4" i="7"/>
  <c r="J4" i="6"/>
  <c r="D6" i="1" l="1"/>
  <c r="D5" i="1"/>
  <c r="J3" i="1"/>
  <c r="G5" i="1" l="1"/>
  <c r="F5" i="1"/>
  <c r="I5" i="1"/>
  <c r="H4" i="4" l="1"/>
  <c r="G4" i="4"/>
  <c r="S23" i="3"/>
  <c r="J4" i="4" l="1"/>
  <c r="E5" i="1"/>
  <c r="J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BE79F6-CED8-4848-BD5E-50B2AFDFA9D8}" keepAlive="1" name="Query - gc_ENGR 102 350 1921_fullgc_201" description="Connection to the 'gc_ENGR 102 350 1921_fullgc_201' query in the workbook." type="5" refreshedVersion="6" background="1" saveData="1">
    <dbPr connection="Provider=Microsoft.Mashup.OleDb.1;Data Source=$Workbook$;Location=gc_ENGR 102 350 1921_fullgc_201;Extended Properties=&quot;&quot;" command="SELECT * FROM [gc_ENGR 102 350 1921_fullgc_201]"/>
  </connection>
</connections>
</file>

<file path=xl/sharedStrings.xml><?xml version="1.0" encoding="utf-8"?>
<sst xmlns="http://schemas.openxmlformats.org/spreadsheetml/2006/main" count="468" uniqueCount="246">
  <si>
    <t>B_AVG</t>
  </si>
  <si>
    <t>A_AVG</t>
  </si>
  <si>
    <t>LAB_TOTAL</t>
  </si>
  <si>
    <t>NAME</t>
  </si>
  <si>
    <t>TOTAL PTS</t>
  </si>
  <si>
    <t>QUIZ_AVG</t>
  </si>
  <si>
    <t>MID TERM</t>
  </si>
  <si>
    <t>FINAL TERM</t>
  </si>
  <si>
    <t>MID_AVG</t>
  </si>
  <si>
    <t>FINAL_AVG</t>
  </si>
  <si>
    <t>VIDEO_AVG</t>
  </si>
  <si>
    <t>EXAM_AVG</t>
  </si>
  <si>
    <t>ZY_AVG</t>
  </si>
  <si>
    <t>LAB_AVG</t>
  </si>
  <si>
    <t>TOTAL</t>
  </si>
  <si>
    <t>Quiz : 25 %</t>
  </si>
  <si>
    <t>Exam : 35 % [ Mid term Weighted as 15 % and Final Term weighted as 20 %]</t>
  </si>
  <si>
    <t>Video Module : 8%</t>
  </si>
  <si>
    <t>TEAM (25%)</t>
  </si>
  <si>
    <t>Individual(75%)</t>
  </si>
  <si>
    <t>Lab_A MAX</t>
  </si>
  <si>
    <t>Lab_B MAX</t>
  </si>
  <si>
    <t>Class --&gt;</t>
  </si>
  <si>
    <t>BONUS</t>
  </si>
  <si>
    <t>Bonus Total</t>
  </si>
  <si>
    <t>LabBonus</t>
  </si>
  <si>
    <t>Calculate the total score of the two students based on the assignments for 15 weeks.</t>
  </si>
  <si>
    <t>Following is the weightage given to the different assignment type based on your syllabus:</t>
  </si>
  <si>
    <t>ZyBooks: 3 % [Bonus]</t>
  </si>
  <si>
    <t>Enter Student (Your) Score</t>
  </si>
  <si>
    <t>THE GOAL IS FOR YOU TO KEEP TRACK OF YOUR SCORES USING THIS SPREADSHEET</t>
  </si>
  <si>
    <t># By submitting this assignment, I agree to the following:</t>
  </si>
  <si>
    <t>#  “Aggies do not lie, cheat, or steal, or tolerate those who do”</t>
  </si>
  <si>
    <t>#  “I have not given or received any unauthorized aid on this assignment”</t>
  </si>
  <si>
    <t>#</t>
  </si>
  <si>
    <t xml:space="preserve"># Name: </t>
  </si>
  <si>
    <t># Section:</t>
  </si>
  <si>
    <t># Assignment:</t>
  </si>
  <si>
    <t># Date:</t>
  </si>
  <si>
    <t>Green Cells</t>
  </si>
  <si>
    <t>Orange Cells</t>
  </si>
  <si>
    <t>Dept ESSAY_AVG</t>
  </si>
  <si>
    <t>Last Name</t>
  </si>
  <si>
    <t>First Name</t>
  </si>
  <si>
    <t>Username</t>
  </si>
  <si>
    <t>Student ID</t>
  </si>
  <si>
    <t>Last Access</t>
  </si>
  <si>
    <t>Availability</t>
  </si>
  <si>
    <t>Weighted Total [Total Pts: up to 0 Percentage] |1822092</t>
  </si>
  <si>
    <t>Total [Total Pts: up to 5,009 Score] |1822093</t>
  </si>
  <si>
    <t>Rapid Assessment Test - RAT (TRIAL) [Total Pts: 20 Score] |1824631</t>
  </si>
  <si>
    <t>TRIAL HW Upload [Total Pts: 0 Score] |1824632</t>
  </si>
  <si>
    <t>LAB 1_A [Total Pts: 100 Score] |1825722</t>
  </si>
  <si>
    <t>Lab 1_B [Total Pts: 100 Score] |1825723</t>
  </si>
  <si>
    <t>Lab 1_C [Total Pts: 100 Score] |1825763</t>
  </si>
  <si>
    <t>Lab 1_BONUS [Total Pts: 100 Score] |1825764</t>
  </si>
  <si>
    <t>BMEN_V5_01142019 [Total Pts: 1 Score] |1826206</t>
  </si>
  <si>
    <t>BAEN_V2_08292018 [Total Pts: 1 Score] |1826209</t>
  </si>
  <si>
    <t>ENGR 102 - Engineering Success Module [Total Pts: 1 Score] |1826210</t>
  </si>
  <si>
    <t>CHEN_v1_09072018 [Total Pts: 1 Score] |1826253</t>
  </si>
  <si>
    <t>ENGR 102 - AHSO Module 1 [Total Pts: 1 Score] |1826254</t>
  </si>
  <si>
    <t>CPSC_V1 [Total Pts: 1 Score] |1826255</t>
  </si>
  <si>
    <t>ENGR 102 - Fischer Engineering Design Center [Total Pts: 1 Score] |1826270</t>
  </si>
  <si>
    <t>ENGR 102 - AHSO Module 2 [Total Pts: 1 Score] |1826271</t>
  </si>
  <si>
    <t>ECEN_V1_09142018 [Total Pts: 1 Score] |1826274</t>
  </si>
  <si>
    <t>ETID_V1_08302018 [Total Pts: 1 Score] |1826278</t>
  </si>
  <si>
    <t>ENGR 102 - Ethics 1 [Total Pts: 1 Score] |1826279</t>
  </si>
  <si>
    <t>ENGR 102 - Ethics Module 2 [Total Pts: 1 Score] |1826286</t>
  </si>
  <si>
    <t>ISEN_V109172018 [Total Pts: 1 Score] |1826287</t>
  </si>
  <si>
    <t>ENGR 102 - Ethics Module 3.1 video segments [Total Pts: 1 Score] |1826288</t>
  </si>
  <si>
    <t>MSEN_20181015_V1 [Total Pts: 1 Score] |1826294</t>
  </si>
  <si>
    <t>ENGR 102 - Student Counseling Services [Total Pts: 1 Score] |1826295</t>
  </si>
  <si>
    <t>MEEN_V1_10092018 [Total Pts: 1 Score] |1826297</t>
  </si>
  <si>
    <t>NUEN_V1_20181029 [Total Pts: 1 Score] |1826298</t>
  </si>
  <si>
    <t>ENGR 102 - Global [Total Pts: 1 Score] |1826299</t>
  </si>
  <si>
    <t>ENGR 102 - Zachry Leadership Program [Total Pts: 1 Score] |1826300</t>
  </si>
  <si>
    <t>AERO_V2_20190111 [Total Pts: 1 Score] |1826301</t>
  </si>
  <si>
    <t>OCEN_20181113_V1 [Total Pts: 1 Score] |1826302</t>
  </si>
  <si>
    <t>ITDE_V1_2018_1031 [Total Pts: 1 Score] |1826303</t>
  </si>
  <si>
    <t>ENGR 102 - ENTREPRENEURSHIP PROGRAM [Total Pts: 1 Score] |1826304</t>
  </si>
  <si>
    <t>ENGR 102 - ENGR[X] [Total Pts: 1 Score] |1826305</t>
  </si>
  <si>
    <t>Lab 2A [Total Pts: 100 Score] |1827727</t>
  </si>
  <si>
    <t>Lab 2B [Total Pts: 100 Score] |1827728</t>
  </si>
  <si>
    <t>Quiz 1 Printing, Variables [Total Pts: 100 Score] |1828132</t>
  </si>
  <si>
    <t>Quiz 2 [Total Pts: 100 Score] |1829738</t>
  </si>
  <si>
    <t>Quiz_02b [Total Pts: 70 Score] |1829749</t>
  </si>
  <si>
    <t>Lab 3A [Total Pts: 100 Score] |1830192</t>
  </si>
  <si>
    <t>Lab 3B [Total Pts: 100 Score] |1830193</t>
  </si>
  <si>
    <t>Lab 3BONUS [Total Pts: 100 Score] |1830194</t>
  </si>
  <si>
    <t>Quiz 3 [Total Pts: 100 Score] |1830728</t>
  </si>
  <si>
    <t>Lab 4A [Total Pts: 100 Score] |1830869</t>
  </si>
  <si>
    <t>Lab 4B [Total Pts: 100 Score] |1830870</t>
  </si>
  <si>
    <t>Quiz_03b [Total Pts: 50 Score] |1833288</t>
  </si>
  <si>
    <t>Lab 5A [Total Pts: 100 Score] |1833289</t>
  </si>
  <si>
    <t>Lab 5B [Total Pts: 100 Score] |1833290</t>
  </si>
  <si>
    <t>Quiz 4 [Total Pts: 100 Score] |1833719</t>
  </si>
  <si>
    <t>Lab 6A [Total Pts: 100 Score] |1834097</t>
  </si>
  <si>
    <t>Lab 6B [Total Pts: 100 Score] |1834098</t>
  </si>
  <si>
    <t>Quiz_04b [Total Pts: 50 Score] |1834847</t>
  </si>
  <si>
    <t>Quiz 5 [Total Pts: 100 Score] |1836196</t>
  </si>
  <si>
    <t>Quiz_05b [Total Pts: 100 Score] |1836197</t>
  </si>
  <si>
    <t>Exam_1 [Total Pts: 100 Score] |1838028</t>
  </si>
  <si>
    <t>Quiz 6 [Total Pts: 100 Score] |1838385</t>
  </si>
  <si>
    <t>Quiz_06b [Total Pts: 100 Score] |1838386</t>
  </si>
  <si>
    <t>Quiz 7 [Total Pts: 100 Score] |1838387</t>
  </si>
  <si>
    <t>Lab 7A [Total Pts: 100 Score] |1838425</t>
  </si>
  <si>
    <t>Lab 7B [Total Pts: 100 Score] |1838426</t>
  </si>
  <si>
    <t>LAB 7BONUS [Total Pts: 100 Score] |1838427</t>
  </si>
  <si>
    <t>Lab 8A [Total Pts: 100 Score] |1838428</t>
  </si>
  <si>
    <t>Lab 9A [Total Pts: 100 Score] |1843194</t>
  </si>
  <si>
    <t>Lab 9B [Total Pts: 100 Score] |1843195</t>
  </si>
  <si>
    <t>Lab 10A [Total Pts: 100 Score] |1843196</t>
  </si>
  <si>
    <t>Lab 10B [Total Pts: 100 Score] |1843197</t>
  </si>
  <si>
    <t>ENGR 102 - Student Counseling Services [Total Pts: 1 Complete/Incomplete] |1843618</t>
  </si>
  <si>
    <t>Quiz_07b [Total Pts: 100 Score] |1843768</t>
  </si>
  <si>
    <t>Quiz 8 [Total Pts: 90 Score] |1843949</t>
  </si>
  <si>
    <t>ENGR 102 - Global [Total Pts: 1 Complete/Incomplete] |1845300</t>
  </si>
  <si>
    <t>AERO_V!_20181102 [Total Pts: 1 Complete/Incomplete] |1845394</t>
  </si>
  <si>
    <t>Lab11A [Total Pts: 100 Score] |1845517</t>
  </si>
  <si>
    <t>Lab 11B [Total Pts: 100 Score] |1845727</t>
  </si>
  <si>
    <t>Lab 11 BONUS [Total Pts: 100 Score] |1845728</t>
  </si>
  <si>
    <t>Quiz 8b [Total Pts: 100 Score] |1845738</t>
  </si>
  <si>
    <t>AERO_V3_20190714 [Total Pts: 1 Complete/Incomplete] |1845819</t>
  </si>
  <si>
    <t>Quiz_09b [Total Pts: 100 Score] |1846478</t>
  </si>
  <si>
    <t>Coding Exam Trial [Total Pts: 0 Score] |1846988</t>
  </si>
  <si>
    <t>Quiz 10 [Total Pts: 100 Score] |1847296</t>
  </si>
  <si>
    <t>Coding Exam [Total Pts: 100 Score] |1848656</t>
  </si>
  <si>
    <t>Lab 12B [Total Pts: 100 Score] |1849051</t>
  </si>
  <si>
    <t>Lab 12_Bonus [Total Pts: 100 Score] |1849054</t>
  </si>
  <si>
    <t>Quiz 10b [Total Pts: 100 Score] |1849628</t>
  </si>
  <si>
    <t>Exam_2 [Total Pts: 100 Score] |1854465</t>
  </si>
  <si>
    <t>A</t>
  </si>
  <si>
    <t>I</t>
  </si>
  <si>
    <t>S</t>
  </si>
  <si>
    <t>T</t>
  </si>
  <si>
    <t>V</t>
  </si>
  <si>
    <t>E</t>
  </si>
  <si>
    <t>O</t>
  </si>
  <si>
    <t>B</t>
  </si>
  <si>
    <t>C</t>
  </si>
  <si>
    <t>D</t>
  </si>
  <si>
    <t>F</t>
  </si>
  <si>
    <t>G</t>
  </si>
  <si>
    <t>H</t>
  </si>
  <si>
    <t>J</t>
  </si>
  <si>
    <t>K</t>
  </si>
  <si>
    <t>L</t>
  </si>
  <si>
    <t>M</t>
  </si>
  <si>
    <t>N</t>
  </si>
  <si>
    <t>P</t>
  </si>
  <si>
    <t>Q</t>
  </si>
  <si>
    <t>R</t>
  </si>
  <si>
    <t>U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</si>
  <si>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</si>
  <si>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</si>
  <si>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</si>
  <si>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</si>
  <si>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</si>
  <si>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</si>
  <si>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</si>
  <si>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</si>
  <si>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</si>
  <si>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</si>
  <si>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</si>
  <si>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</si>
  <si>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</si>
  <si>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</si>
  <si>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</si>
  <si>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</si>
  <si>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</si>
  <si>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</si>
  <si>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</si>
  <si>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</si>
  <si>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</si>
  <si>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</si>
  <si>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</si>
  <si>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</si>
  <si>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</si>
  <si>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</si>
  <si>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</si>
  <si>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</si>
  <si>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</si>
  <si>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</si>
  <si>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</si>
  <si>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</si>
  <si>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</si>
  <si>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</si>
  <si>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</si>
  <si>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</si>
  <si>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</si>
  <si>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</si>
  <si>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</si>
  <si>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</si>
  <si>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</si>
  <si>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</si>
  <si>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</si>
  <si>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</si>
  <si>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</si>
  <si>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</si>
  <si>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</si>
  <si>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</si>
  <si>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</si>
  <si>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</si>
  <si>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</si>
  <si>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</si>
  <si>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</si>
  <si>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</si>
  <si>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</si>
  <si>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</si>
  <si>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</si>
  <si>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</si>
  <si>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</si>
  <si>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</si>
  <si>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</si>
  <si>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</si>
  <si>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</si>
  <si>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</si>
  <si>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</si>
  <si>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</si>
  <si>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</si>
  <si>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</si>
  <si>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LAST</t>
  </si>
  <si>
    <t>FIRST</t>
  </si>
  <si>
    <t>CodingExam</t>
  </si>
  <si>
    <t>CHECK</t>
  </si>
  <si>
    <t>TEAM</t>
  </si>
  <si>
    <t>INDIVIDUAL</t>
  </si>
  <si>
    <t>Total (100%)</t>
  </si>
  <si>
    <t>SCORE</t>
  </si>
  <si>
    <t>Industry Night Essays : 2%</t>
  </si>
  <si>
    <r>
      <t xml:space="preserve">Lab: 30 % [ Lab A weighted as 25 % and Lab B weighted as 75%] + </t>
    </r>
    <r>
      <rPr>
        <b/>
        <sz val="11"/>
        <color rgb="FFC00000"/>
        <rFont val="Calibri"/>
        <family val="2"/>
        <scheme val="minor"/>
      </rPr>
      <t>BONUS Points (Max 2%)</t>
    </r>
  </si>
  <si>
    <t>Lab 0</t>
  </si>
  <si>
    <t xml:space="preserve">Good </t>
  </si>
  <si>
    <t>Student</t>
  </si>
  <si>
    <t xml:space="preserve">Bad </t>
  </si>
  <si>
    <t>Industry Essays [Total Pts: 200 Score] |1843710</t>
  </si>
  <si>
    <t>Quiz/RAT</t>
  </si>
  <si>
    <t>5 RATs</t>
  </si>
  <si>
    <t>RAWDATA &amp; LABELS gives you an approximate idea of the workload and types</t>
  </si>
  <si>
    <t>All data from RAWDATA has been pulled into the respective worksheets already for you</t>
  </si>
  <si>
    <t>PROVIDED</t>
  </si>
  <si>
    <t>Worksheets ZyBooks, Industry Essay &amp; Video Module have alearedy been computed for you</t>
  </si>
  <si>
    <t>Then and only then Evaluate the final score in the sheet named "Final Calculation."</t>
  </si>
  <si>
    <t>Enter Your Equations</t>
  </si>
  <si>
    <t>Your goal is to fill up Quiz, Lab , Exam_Midterm+FinalTerm worksheets with correct formulas</t>
  </si>
  <si>
    <t>Rong Xu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</si>
</sst>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B050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theme="9"/>
      </patternFill>
    </fill>
    <fill>
      <patternFill patternType="solid">
        <fgColor rgb="FFFF0000"/>
        <bgColor theme="9"/>
      </patternFill>
    </fill>
    <fill>
      <patternFill patternType="solid">
        <fgColor rgb="FF92D050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theme="9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0" borderId="0" xfId="0" applyFont="1"/>
    <xf numFmtId="0" fontId="5" fillId="5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0" fillId="2" borderId="1" xfId="0" applyFill="1" applyBorder="1"/>
    <xf numFmtId="0" fontId="5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5" fillId="5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5" fillId="5" borderId="1" xfId="0" applyNumberFormat="1" applyFont="1" applyFill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0" fillId="6" borderId="0" xfId="0" applyFill="1"/>
    <xf numFmtId="0" fontId="0" fillId="0" borderId="0" xfId="0" applyNumberFormat="1"/>
    <xf numFmtId="22" fontId="0" fillId="0" borderId="0" xfId="0" applyNumberFormat="1"/>
    <xf numFmtId="0" fontId="7" fillId="7" borderId="3" xfId="0" applyFont="1" applyFill="1" applyBorder="1"/>
    <xf numFmtId="0" fontId="7" fillId="7" borderId="4" xfId="0" applyFont="1" applyFill="1" applyBorder="1"/>
    <xf numFmtId="0" fontId="5" fillId="7" borderId="4" xfId="0" applyFont="1" applyFill="1" applyBorder="1"/>
    <xf numFmtId="0" fontId="8" fillId="7" borderId="4" xfId="0" applyFont="1" applyFill="1" applyBorder="1"/>
    <xf numFmtId="0" fontId="8" fillId="8" borderId="4" xfId="0" applyFont="1" applyFill="1" applyBorder="1"/>
    <xf numFmtId="0" fontId="7" fillId="9" borderId="5" xfId="0" applyFont="1" applyFill="1" applyBorder="1"/>
    <xf numFmtId="0" fontId="7" fillId="9" borderId="4" xfId="0" applyFont="1" applyFill="1" applyBorder="1"/>
    <xf numFmtId="0" fontId="0" fillId="0" borderId="0" xfId="0" applyBorder="1"/>
    <xf numFmtId="0" fontId="0" fillId="3" borderId="0" xfId="0" applyFill="1" applyBorder="1"/>
    <xf numFmtId="0" fontId="11" fillId="5" borderId="1" xfId="0" applyFont="1" applyFill="1" applyBorder="1"/>
    <xf numFmtId="0" fontId="12" fillId="0" borderId="0" xfId="0" applyFont="1"/>
    <xf numFmtId="0" fontId="13" fillId="11" borderId="0" xfId="0" applyFont="1" applyFill="1"/>
    <xf numFmtId="0" fontId="5" fillId="12" borderId="4" xfId="0" applyFont="1" applyFill="1" applyBorder="1"/>
    <xf numFmtId="0" fontId="8" fillId="11" borderId="0" xfId="0" applyFont="1" applyFill="1"/>
    <xf numFmtId="0" fontId="8" fillId="0" borderId="0" xfId="0" applyFont="1"/>
    <xf numFmtId="0" fontId="13" fillId="0" borderId="0" xfId="0" applyFont="1"/>
    <xf numFmtId="0" fontId="8" fillId="5" borderId="6" xfId="0" applyFont="1" applyFill="1" applyBorder="1"/>
    <xf numFmtId="0" fontId="13" fillId="3" borderId="6" xfId="0" applyFont="1" applyFill="1" applyBorder="1"/>
    <xf numFmtId="0" fontId="0" fillId="0" borderId="1" xfId="0" applyBorder="1" applyAlignme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0" fillId="13" borderId="0" xfId="0" applyFill="1"/>
    <xf numFmtId="0" fontId="7" fillId="13" borderId="4" xfId="0" applyFont="1" applyFill="1" applyBorder="1"/>
    <xf numFmtId="0" fontId="7" fillId="14" borderId="4" xfId="0" applyFont="1" applyFill="1" applyBorder="1"/>
    <xf numFmtId="0" fontId="8" fillId="12" borderId="4" xfId="0" applyFont="1" applyFill="1" applyBorder="1"/>
    <xf numFmtId="0" fontId="8" fillId="10" borderId="4" xfId="0" applyFont="1" applyFill="1" applyBorder="1"/>
    <xf numFmtId="0" fontId="8" fillId="3" borderId="4" xfId="0" applyFont="1" applyFill="1" applyBorder="1"/>
    <xf numFmtId="0" fontId="5" fillId="0" borderId="0" xfId="0" applyFont="1" applyAlignment="1">
      <alignment horizontal="center"/>
    </xf>
    <xf numFmtId="0" fontId="1" fillId="0" borderId="1" xfId="0" applyFont="1" applyFill="1" applyBorder="1"/>
    <xf numFmtId="0" fontId="9" fillId="0" borderId="0" xfId="0" applyFont="1" applyFill="1"/>
    <xf numFmtId="0" fontId="10" fillId="0" borderId="4" xfId="0" applyFont="1" applyFill="1" applyBorder="1"/>
    <xf numFmtId="0" fontId="0" fillId="0" borderId="0" xfId="0" applyFill="1"/>
    <xf numFmtId="0" fontId="7" fillId="0" borderId="4" xfId="0" applyFont="1" applyFill="1" applyBorder="1"/>
    <xf numFmtId="0" fontId="0" fillId="0" borderId="0" xfId="0" quotePrefix="1" applyFill="1"/>
    <xf numFmtId="0" fontId="3" fillId="0" borderId="0" xfId="0" applyFont="1" applyFill="1"/>
    <xf numFmtId="0" fontId="7" fillId="13" borderId="0" xfId="0" applyFont="1" applyFill="1"/>
    <xf numFmtId="0" fontId="0" fillId="11" borderId="0" xfId="0" applyFill="1"/>
    <xf numFmtId="0" fontId="3" fillId="11" borderId="0" xfId="0" applyFont="1" applyFill="1"/>
    <xf numFmtId="0" fontId="4" fillId="11" borderId="0" xfId="0" applyFont="1" applyFill="1"/>
    <xf numFmtId="0" fontId="1" fillId="11" borderId="0" xfId="0" applyFont="1" applyFill="1"/>
    <xf numFmtId="0" fontId="14" fillId="11" borderId="0" xfId="0" applyFont="1" applyFill="1"/>
    <xf numFmtId="0" fontId="15" fillId="11" borderId="0" xfId="0" applyFont="1" applyFill="1"/>
    <xf numFmtId="14" fontId="3" fillId="0" borderId="0" xfId="0" applyNumberFormat="1" applyFont="1"/>
    <xf numFmtId="0" fontId="5" fillId="2" borderId="2" xfId="0" applyFont="1" applyFill="1" applyBorder="1" applyAlignment="1">
      <alignment horizontal="center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FE6813-2A76-4F48-97E8-385262BA2FC2}" autoFormatId="16" applyNumberFormats="0" applyBorderFormats="0" applyFontFormats="0" applyPatternFormats="0" applyAlignmentFormats="0" applyWidthHeightFormats="0">
  <queryTableRefresh nextId="95">
    <queryTableFields count="90">
      <queryTableField id="1" name="Last Name" tableColumnId="1"/>
      <queryTableField id="2" name="First Name" tableColumnId="2"/>
      <queryTableField id="3" name="Username" tableColumnId="3"/>
      <queryTableField id="4" name="Student ID" tableColumnId="4"/>
      <queryTableField id="5" name="Last Access" tableColumnId="5"/>
      <queryTableField id="6" name="Availability" tableColumnId="6"/>
      <queryTableField id="7" name="Weighted Total [Total Pts: up to 0 Percentage] |1822092" tableColumnId="7"/>
      <queryTableField id="8" name="Total [Total Pts: up to 5,009 Score] |1822093" tableColumnId="8"/>
      <queryTableField id="9" name="Rapid Assessment Test - RAT (TRIAL) [Total Pts: 20 Score] |1824631" tableColumnId="9"/>
      <queryTableField id="10" name="TRIAL HW Upload [Total Pts: 0 Score] |1824632" tableColumnId="10"/>
      <queryTableField id="11" name="LAB 1_A [Total Pts: 100 Score] |1825722" tableColumnId="11"/>
      <queryTableField id="12" name="Lab 1_B [Total Pts: 100 Score] |1825723" tableColumnId="12"/>
      <queryTableField id="13" name="Lab 1_C [Total Pts: 100 Score] |1825763" tableColumnId="13"/>
      <queryTableField id="14" name="Lab 1_BONUS [Total Pts: 100 Score] |1825764" tableColumnId="14"/>
      <queryTableField id="15" name="BMEN_V5_01142019 [Total Pts: 1 Score] |1826206" tableColumnId="15"/>
      <queryTableField id="16" name="BAEN_V2_08292018 [Total Pts: 1 Score] |1826209" tableColumnId="16"/>
      <queryTableField id="17" name="ENGR 102 - Engineering Success Module [Total Pts: 1 Score] |1826210" tableColumnId="17"/>
      <queryTableField id="18" name="CHEN_v1_09072018 [Total Pts: 1 Score] |1826253" tableColumnId="18"/>
      <queryTableField id="19" name="ENGR 102 - AHSO Module 1 [Total Pts: 1 Score] |1826254" tableColumnId="19"/>
      <queryTableField id="20" name="CPSC_V1 [Total Pts: 1 Score] |1826255" tableColumnId="20"/>
      <queryTableField id="21" name="ENGR 102 - Fischer Engineering Design Center [Total Pts: 1 Score] |1826270" tableColumnId="21"/>
      <queryTableField id="22" name="ENGR 102 - AHSO Module 2 [Total Pts: 1 Score] |1826271" tableColumnId="22"/>
      <queryTableField id="23" name="ECEN_V1_09142018 [Total Pts: 1 Score] |1826274" tableColumnId="23"/>
      <queryTableField id="24" name="ETID_V1_08302018 [Total Pts: 1 Score] |1826278" tableColumnId="24"/>
      <queryTableField id="25" name="ENGR 102 - Ethics 1 [Total Pts: 1 Score] |1826279" tableColumnId="25"/>
      <queryTableField id="26" name="ENGR 102 - Ethics Module 2 [Total Pts: 1 Score] |1826286" tableColumnId="26"/>
      <queryTableField id="27" name="ISEN_V109172018 [Total Pts: 1 Score] |1826287" tableColumnId="27"/>
      <queryTableField id="28" name="ENGR 102 - Ethics Module 3.1 video segments [Total Pts: 1 Score] |1826288" tableColumnId="28"/>
      <queryTableField id="29" name="MSEN_20181015_V1 [Total Pts: 1 Score] |1826294" tableColumnId="29"/>
      <queryTableField id="30" name="ENGR 102 - Student Counseling Services [Total Pts: 1 Score] |1826295" tableColumnId="30"/>
      <queryTableField id="31" name="MEEN_V1_10092018 [Total Pts: 1 Score] |1826297" tableColumnId="31"/>
      <queryTableField id="32" name="NUEN_V1_20181029 [Total Pts: 1 Score] |1826298" tableColumnId="32"/>
      <queryTableField id="33" name="ENGR 102 - Global [Total Pts: 1 Score] |1826299" tableColumnId="33"/>
      <queryTableField id="34" name="ENGR 102 - Zachry Leadership Program [Total Pts: 1 Score] |1826300" tableColumnId="34"/>
      <queryTableField id="35" name="AERO_V2_20190111 [Total Pts: 1 Score] |1826301" tableColumnId="35"/>
      <queryTableField id="36" name="OCEN_20181113_V1 [Total Pts: 1 Score] |1826302" tableColumnId="36"/>
      <queryTableField id="37" name="ITDE_V1_2018_1031 [Total Pts: 1 Score] |1826303" tableColumnId="37"/>
      <queryTableField id="38" name="ENGR 102 - ENTREPRENEURSHIP PROGRAM [Total Pts: 1 Score] |1826304" tableColumnId="38"/>
      <queryTableField id="39" name="ENGR 102 - ENGR[X] [Total Pts: 1 Score] |1826305" tableColumnId="39"/>
      <queryTableField id="72" name="ENGR 102 - Student Counseling Services [Total Pts: 1 Complete/Incomplete] |1843618" tableColumnId="72"/>
      <queryTableField id="76" name="ENGR 102 - Global [Total Pts: 1 Complete/Incomplete] |1845300" tableColumnId="76"/>
      <queryTableField id="77" name="AERO_V!_20181102 [Total Pts: 1 Complete/Incomplete] |1845394" tableColumnId="77"/>
      <queryTableField id="82" name="AERO_V3_20190714 [Total Pts: 1 Complete/Incomplete] |1845819" tableColumnId="82"/>
      <queryTableField id="40" name="Lab 2A [Total Pts: 100 Score] |1827727" tableColumnId="40"/>
      <queryTableField id="41" name="Lab 2B [Total Pts: 100 Score] |1827728" tableColumnId="41"/>
      <queryTableField id="42" name="Quiz 1 Printing, Variables [Total Pts: 100 Score] |1828132" tableColumnId="42"/>
      <queryTableField id="43" name="Quiz 2 [Total Pts: 100 Score] |1829738" tableColumnId="43"/>
      <queryTableField id="44" name="Quiz_02b [Total Pts: 70 Score] |1829749" tableColumnId="44"/>
      <queryTableField id="45" name="Lab 3A [Total Pts: 100 Score] |1830192" tableColumnId="45"/>
      <queryTableField id="46" name="Lab 3B [Total Pts: 100 Score] |1830193" tableColumnId="46"/>
      <queryTableField id="47" name="Lab 3BONUS [Total Pts: 100 Score] |1830194" tableColumnId="47"/>
      <queryTableField id="48" name="Quiz 3 [Total Pts: 100 Score] |1830728" tableColumnId="48"/>
      <queryTableField id="49" name="Lab 4A [Total Pts: 100 Score] |1830869" tableColumnId="49"/>
      <queryTableField id="50" name="Lab 4B [Total Pts: 100 Score] |1830870" tableColumnId="50"/>
      <queryTableField id="51" name="Quiz_03b [Total Pts: 50 Score] |1833288" tableColumnId="51"/>
      <queryTableField id="52" name="Lab 5A [Total Pts: 100 Score] |1833289" tableColumnId="52"/>
      <queryTableField id="53" name="Lab 5B [Total Pts: 100 Score] |1833290" tableColumnId="53"/>
      <queryTableField id="54" name="Quiz 4 [Total Pts: 100 Score] |1833719" tableColumnId="54"/>
      <queryTableField id="55" name="Lab 6A [Total Pts: 100 Score] |1834097" tableColumnId="55"/>
      <queryTableField id="56" name="Lab 6B [Total Pts: 100 Score] |1834098" tableColumnId="56"/>
      <queryTableField id="57" name="Quiz_04b [Total Pts: 50 Score] |1834847" tableColumnId="57"/>
      <queryTableField id="58" name="Quiz 5 [Total Pts: 100 Score] |1836196" tableColumnId="58"/>
      <queryTableField id="59" name="Quiz_05b [Total Pts: 100 Score] |1836197" tableColumnId="59"/>
      <queryTableField id="60" name="Exam_1 [Total Pts: 100 Score] |1838028" tableColumnId="60"/>
      <queryTableField id="61" name="Quiz 6 [Total Pts: 100 Score] |1838385" tableColumnId="61"/>
      <queryTableField id="62" name="Quiz_06b [Total Pts: 100 Score] |1838386" tableColumnId="62"/>
      <queryTableField id="63" name="Quiz 7 [Total Pts: 100 Score] |1838387" tableColumnId="63"/>
      <queryTableField id="64" name="Lab 7A [Total Pts: 100 Score] |1838425" tableColumnId="64"/>
      <queryTableField id="65" name="Lab 7B [Total Pts: 100 Score] |1838426" tableColumnId="65"/>
      <queryTableField id="66" name="LAB 7BONUS [Total Pts: 100 Score] |1838427" tableColumnId="66"/>
      <queryTableField id="67" name="Lab 8A [Total Pts: 100 Score] |1838428" tableColumnId="67"/>
      <queryTableField id="68" name="Lab 9A [Total Pts: 100 Score] |1843194" tableColumnId="68"/>
      <queryTableField id="69" name="Lab 9B [Total Pts: 100 Score] |1843195" tableColumnId="69"/>
      <queryTableField id="70" name="Lab 10A [Total Pts: 100 Score] |1843196" tableColumnId="70"/>
      <queryTableField id="71" name="Lab 10B [Total Pts: 100 Score] |1843197" tableColumnId="71"/>
      <queryTableField id="73" name="Department Essays [Total Pts: 200 Score] |1843710" tableColumnId="73"/>
      <queryTableField id="74" name="Quiz_07b [Total Pts: 100 Score] |1843768" tableColumnId="74"/>
      <queryTableField id="75" name="Quiz 8 [Total Pts: 90 Score] |1843949" tableColumnId="75"/>
      <queryTableField id="78" name="Lab11A [Total Pts: 100 Score] |1845517" tableColumnId="78"/>
      <queryTableField id="79" name="Lab 11B [Total Pts: 100 Score] |1845727" tableColumnId="79"/>
      <queryTableField id="80" name="Lab 11 BONUS [Total Pts: 100 Score] |1845728" tableColumnId="80"/>
      <queryTableField id="81" name="Quiz 8b [Total Pts: 100 Score] |1845738" tableColumnId="81"/>
      <queryTableField id="83" name="Quiz_09b [Total Pts: 100 Score] |1846478" tableColumnId="83"/>
      <queryTableField id="84" name="Coding Exam Trial [Total Pts: 0 Score] |1846988" tableColumnId="84"/>
      <queryTableField id="85" name="Quiz 10 [Total Pts: 100 Score] |1847296" tableColumnId="85"/>
      <queryTableField id="86" name="Coding Exam [Total Pts: 100 Score] |1848656" tableColumnId="86"/>
      <queryTableField id="87" name="Lab 12B [Total Pts: 100 Score] |1849051" tableColumnId="87"/>
      <queryTableField id="88" name="Lab 12_Bonus [Total Pts: 100 Score] |1849054" tableColumnId="88"/>
      <queryTableField id="89" name="Quiz 10b [Total Pts: 100 Score] |1849628" tableColumnId="89"/>
      <queryTableField id="90" name="Exam_2 [Total Pts: 100 Score] |1854465" tableColumnId="9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1336BD-B66E-45E6-8136-6F8F077947D1}" name="gc_ENGR_102_350_1921_fullgc_201" displayName="gc_ENGR_102_350_1921_fullgc_201" ref="A1:CL7" tableType="queryTable" totalsRowShown="0">
  <autoFilter ref="A1:CL7" xr:uid="{6E7EC067-6A25-444B-9D12-77D672210857}"/>
  <tableColumns count="90">
    <tableColumn id="1" xr3:uid="{2A606E89-1D9F-47DB-B688-26B24D95B12B}" uniqueName="1" name="Last Name" queryTableFieldId="1" dataDxfId="6"/>
    <tableColumn id="2" xr3:uid="{52A81C11-1B45-4B95-B467-12EBED0C4399}" uniqueName="2" name="First Name" queryTableFieldId="2" dataDxfId="5"/>
    <tableColumn id="3" xr3:uid="{C3ACE32C-DAF8-438A-86BB-BE1600B48E85}" uniqueName="3" name="Username" queryTableFieldId="3"/>
    <tableColumn id="4" xr3:uid="{414BCD4A-EBD6-46FD-AD93-BA1094F6FD59}" uniqueName="4" name="Student ID" queryTableFieldId="4"/>
    <tableColumn id="5" xr3:uid="{B07A9213-DCEA-468E-A693-06C6C1833983}" uniqueName="5" name="Last Access" queryTableFieldId="5" dataDxfId="4"/>
    <tableColumn id="6" xr3:uid="{9DC86A4A-912D-4E28-86A2-6C96C289B5DE}" uniqueName="6" name="Availability" queryTableFieldId="6" dataDxfId="3"/>
    <tableColumn id="7" xr3:uid="{AA8EC00A-67AD-4FF5-A69B-19CFD79F1A78}" uniqueName="7" name="Weighted Total [Total Pts: up to 0 Percentage] |1822092" queryTableFieldId="7"/>
    <tableColumn id="8" xr3:uid="{E0D957EF-0865-4467-A912-BF14336C5445}" uniqueName="8" name="Total [Total Pts: up to 5,009 Score] |1822093" queryTableFieldId="8"/>
    <tableColumn id="9" xr3:uid="{73BB7A0F-B1AF-439D-B5E1-0F486701CF3A}" uniqueName="9" name="Rapid Assessment Test - RAT (TRIAL) [Total Pts: 20 Score] |1824631" queryTableFieldId="9"/>
    <tableColumn id="10" xr3:uid="{F1A64EF1-9BEB-4586-8EBF-8D61AB1356A6}" uniqueName="10" name="TRIAL HW Upload [Total Pts: 0 Score] |1824632" queryTableFieldId="10" dataDxfId="2"/>
    <tableColumn id="11" xr3:uid="{2668B2DC-B9D2-4240-883D-D934D2995F30}" uniqueName="11" name="LAB 1_A [Total Pts: 100 Score] |1825722" queryTableFieldId="11"/>
    <tableColumn id="12" xr3:uid="{6650AFDD-7C33-4915-A252-003A2EA0C907}" uniqueName="12" name="Lab 1_B [Total Pts: 100 Score] |1825723" queryTableFieldId="12"/>
    <tableColumn id="13" xr3:uid="{FE6F59C3-4467-476C-8CDA-4E950AB5312A}" uniqueName="13" name="Lab 1_C [Total Pts: 100 Score] |1825763" queryTableFieldId="13"/>
    <tableColumn id="14" xr3:uid="{F228C09A-705A-4110-AF65-685B2337E402}" uniqueName="14" name="Lab 1_BONUS [Total Pts: 100 Score] |1825764" queryTableFieldId="14"/>
    <tableColumn id="15" xr3:uid="{F4041984-6005-4BFE-ADD1-C936903F1D7E}" uniqueName="15" name="BMEN_V5_01142019 [Total Pts: 1 Score] |1826206" queryTableFieldId="15"/>
    <tableColumn id="16" xr3:uid="{0528E639-8D2B-45CF-B2DB-3C8701573624}" uniqueName="16" name="BAEN_V2_08292018 [Total Pts: 1 Score] |1826209" queryTableFieldId="16"/>
    <tableColumn id="17" xr3:uid="{0811371A-3B2B-4D16-8BD1-496EC4A89DC3}" uniqueName="17" name="ENGR 102 - Engineering Success Module [Total Pts: 1 Score] |1826210" queryTableFieldId="17"/>
    <tableColumn id="18" xr3:uid="{F9068D9F-E017-4835-B352-DCC9438C459D}" uniqueName="18" name="CHEN_v1_09072018 [Total Pts: 1 Score] |1826253" queryTableFieldId="18"/>
    <tableColumn id="19" xr3:uid="{53E607BE-F889-4107-8E64-D68BE4D188CC}" uniqueName="19" name="ENGR 102 - AHSO Module 1 [Total Pts: 1 Score] |1826254" queryTableFieldId="19"/>
    <tableColumn id="20" xr3:uid="{9DE523AB-6F20-4CAE-82B8-9C5CECFFB8F9}" uniqueName="20" name="CPSC_V1 [Total Pts: 1 Score] |1826255" queryTableFieldId="20"/>
    <tableColumn id="21" xr3:uid="{EDCFF78A-2CD1-4A5F-A0E9-C388727F91E3}" uniqueName="21" name="ENGR 102 - Fischer Engineering Design Center [Total Pts: 1 Score] |1826270" queryTableFieldId="21"/>
    <tableColumn id="22" xr3:uid="{4D76DFA5-9F83-45C4-BA16-C80C05ED3B5E}" uniqueName="22" name="ENGR 102 - AHSO Module 2 [Total Pts: 1 Score] |1826271" queryTableFieldId="22"/>
    <tableColumn id="23" xr3:uid="{59A870BC-F707-457D-8EC5-D1E5681566D2}" uniqueName="23" name="ECEN_V1_09142018 [Total Pts: 1 Score] |1826274" queryTableFieldId="23"/>
    <tableColumn id="24" xr3:uid="{C6CBE8A3-E8DF-43EB-9A36-B5723F760D47}" uniqueName="24" name="ETID_V1_08302018 [Total Pts: 1 Score] |1826278" queryTableFieldId="24"/>
    <tableColumn id="25" xr3:uid="{9EAE7F25-CF72-43FE-BE31-431CC13CE8BB}" uniqueName="25" name="ENGR 102 - Ethics 1 [Total Pts: 1 Score] |1826279" queryTableFieldId="25"/>
    <tableColumn id="26" xr3:uid="{A2E81977-B115-4487-8844-34FB529F5515}" uniqueName="26" name="ENGR 102 - Ethics Module 2 [Total Pts: 1 Score] |1826286" queryTableFieldId="26"/>
    <tableColumn id="27" xr3:uid="{B628CD42-84ED-4B22-BCB2-3B889019F506}" uniqueName="27" name="ISEN_V109172018 [Total Pts: 1 Score] |1826287" queryTableFieldId="27"/>
    <tableColumn id="28" xr3:uid="{BDBF54C8-9BF1-47A7-9099-4ABC7E0547AF}" uniqueName="28" name="ENGR 102 - Ethics Module 3.1 video segments [Total Pts: 1 Score] |1826288" queryTableFieldId="28"/>
    <tableColumn id="29" xr3:uid="{4376FF56-966A-4C8C-A7F0-CFAB31287E12}" uniqueName="29" name="MSEN_20181015_V1 [Total Pts: 1 Score] |1826294" queryTableFieldId="29"/>
    <tableColumn id="30" xr3:uid="{C7630705-D342-406B-911F-18336630DF5E}" uniqueName="30" name="ENGR 102 - Student Counseling Services [Total Pts: 1 Score] |1826295" queryTableFieldId="30"/>
    <tableColumn id="31" xr3:uid="{FACCE511-DFFC-4EAC-9A33-46D444D7C84B}" uniqueName="31" name="MEEN_V1_10092018 [Total Pts: 1 Score] |1826297" queryTableFieldId="31"/>
    <tableColumn id="32" xr3:uid="{975909CB-2989-4E6C-9EF4-6E2D1831CCA4}" uniqueName="32" name="NUEN_V1_20181029 [Total Pts: 1 Score] |1826298" queryTableFieldId="32"/>
    <tableColumn id="33" xr3:uid="{2D21557C-8B51-4E26-96A9-D3D5099C4B93}" uniqueName="33" name="ENGR 102 - Global [Total Pts: 1 Score] |1826299" queryTableFieldId="33"/>
    <tableColumn id="34" xr3:uid="{AFC70CE2-C84F-4165-AC16-CB899C638A8F}" uniqueName="34" name="ENGR 102 - Zachry Leadership Program [Total Pts: 1 Score] |1826300" queryTableFieldId="34"/>
    <tableColumn id="35" xr3:uid="{4EEF23E2-8B24-497E-BCDF-FD7ABA9FB5E1}" uniqueName="35" name="AERO_V2_20190111 [Total Pts: 1 Score] |1826301" queryTableFieldId="35"/>
    <tableColumn id="36" xr3:uid="{078306B7-D2DE-4CB5-828B-6F652DDA2515}" uniqueName="36" name="OCEN_20181113_V1 [Total Pts: 1 Score] |1826302" queryTableFieldId="36"/>
    <tableColumn id="37" xr3:uid="{B5D4929C-FAEB-434F-9140-FE0867CE48A8}" uniqueName="37" name="ITDE_V1_2018_1031 [Total Pts: 1 Score] |1826303" queryTableFieldId="37"/>
    <tableColumn id="38" xr3:uid="{D92DA9F4-8FF6-476E-9DE9-3B8287D9B472}" uniqueName="38" name="ENGR 102 - ENTREPRENEURSHIP PROGRAM [Total Pts: 1 Score] |1826304" queryTableFieldId="38"/>
    <tableColumn id="39" xr3:uid="{1D2E8F67-0617-4082-A005-6F52BFA1F0B8}" uniqueName="39" name="ENGR 102 - ENGR[X] [Total Pts: 1 Score] |1826305" queryTableFieldId="39"/>
    <tableColumn id="72" xr3:uid="{3B5CF383-72CC-474C-BDA1-48BC44DACBE6}" uniqueName="72" name="ENGR 102 - Student Counseling Services [Total Pts: 1 Complete/Incomplete] |1843618" queryTableFieldId="72"/>
    <tableColumn id="76" xr3:uid="{E72DD7A8-4907-49D1-BA28-39E0BCE8F128}" uniqueName="76" name="ENGR 102 - Global [Total Pts: 1 Complete/Incomplete] |1845300" queryTableFieldId="76" dataDxfId="1"/>
    <tableColumn id="77" xr3:uid="{B02613BD-8788-46C9-82EC-CB2726416357}" uniqueName="77" name="AERO_V!_20181102 [Total Pts: 1 Complete/Incomplete] |1845394" queryTableFieldId="77"/>
    <tableColumn id="82" xr3:uid="{A87B30AA-C0D0-4FD2-9367-A0B06CF189E0}" uniqueName="82" name="AERO_V3_20190714 [Total Pts: 1 Complete/Incomplete] |1845819" queryTableFieldId="82" dataDxfId="0"/>
    <tableColumn id="40" xr3:uid="{BE59E5A2-FFB3-444F-9A84-36305192FC74}" uniqueName="40" name="Lab 2A [Total Pts: 100 Score] |1827727" queryTableFieldId="40"/>
    <tableColumn id="41" xr3:uid="{18C4515F-7538-4522-AD9E-86F133D35AFB}" uniqueName="41" name="Lab 2B [Total Pts: 100 Score] |1827728" queryTableFieldId="41"/>
    <tableColumn id="42" xr3:uid="{1B66A738-F307-496C-B2D9-4DF98F3887A5}" uniqueName="42" name="Quiz 1 Printing, Variables [Total Pts: 100 Score] |1828132" queryTableFieldId="42"/>
    <tableColumn id="43" xr3:uid="{0F483425-212F-4301-B9DF-05FEC3DE373C}" uniqueName="43" name="Quiz 2 [Total Pts: 100 Score] |1829738" queryTableFieldId="43"/>
    <tableColumn id="44" xr3:uid="{7AC9BB65-EC67-47E0-888E-333296754A69}" uniqueName="44" name="Quiz_02b [Total Pts: 70 Score] |1829749" queryTableFieldId="44"/>
    <tableColumn id="45" xr3:uid="{F249AF0B-5CA4-46DD-9FB2-1C77DDFD22B6}" uniqueName="45" name="Lab 3A [Total Pts: 100 Score] |1830192" queryTableFieldId="45"/>
    <tableColumn id="46" xr3:uid="{7CBEF177-7364-459B-BBC2-A58845EDBDDC}" uniqueName="46" name="Lab 3B [Total Pts: 100 Score] |1830193" queryTableFieldId="46"/>
    <tableColumn id="47" xr3:uid="{865A3A68-47C2-4310-867C-4FBA361AB80F}" uniqueName="47" name="Lab 3BONUS [Total Pts: 100 Score] |1830194" queryTableFieldId="47"/>
    <tableColumn id="48" xr3:uid="{3D4EBF4B-FAA0-4CEF-AA37-94B9DA631106}" uniqueName="48" name="Quiz 3 [Total Pts: 100 Score] |1830728" queryTableFieldId="48"/>
    <tableColumn id="49" xr3:uid="{036EB582-DD73-471E-A6CF-31F7727C4A0B}" uniqueName="49" name="Lab 4A [Total Pts: 100 Score] |1830869" queryTableFieldId="49"/>
    <tableColumn id="50" xr3:uid="{08D2E089-96D4-483F-AF73-70FC4195C84A}" uniqueName="50" name="Lab 4B [Total Pts: 100 Score] |1830870" queryTableFieldId="50"/>
    <tableColumn id="51" xr3:uid="{8E5B51ED-A751-4995-99F6-154C53A7977A}" uniqueName="51" name="Quiz_03b [Total Pts: 50 Score] |1833288" queryTableFieldId="51"/>
    <tableColumn id="52" xr3:uid="{320B8F03-4CB4-4E18-AAC3-827DD7AA8533}" uniqueName="52" name="Lab 5A [Total Pts: 100 Score] |1833289" queryTableFieldId="52"/>
    <tableColumn id="53" xr3:uid="{91FECB75-AE8C-4F4F-9B30-802EE334045F}" uniqueName="53" name="Lab 5B [Total Pts: 100 Score] |1833290" queryTableFieldId="53"/>
    <tableColumn id="54" xr3:uid="{22BE11E9-1542-4DB0-929F-4BCC3E76BEA4}" uniqueName="54" name="Quiz 4 [Total Pts: 100 Score] |1833719" queryTableFieldId="54"/>
    <tableColumn id="55" xr3:uid="{AE9954CA-9B3F-4011-91EB-9F795D0218AC}" uniqueName="55" name="Lab 6A [Total Pts: 100 Score] |1834097" queryTableFieldId="55"/>
    <tableColumn id="56" xr3:uid="{D500B825-FFF1-4DA3-B38C-7B13D80A416A}" uniqueName="56" name="Lab 6B [Total Pts: 100 Score] |1834098" queryTableFieldId="56"/>
    <tableColumn id="57" xr3:uid="{3A612019-8957-4445-8EC3-5C953189BC55}" uniqueName="57" name="Quiz_04b [Total Pts: 50 Score] |1834847" queryTableFieldId="57"/>
    <tableColumn id="58" xr3:uid="{6A152375-D11E-4AE4-9F7F-9188D783FF05}" uniqueName="58" name="Quiz 5 [Total Pts: 100 Score] |1836196" queryTableFieldId="58"/>
    <tableColumn id="59" xr3:uid="{AB0361A8-7DBA-42D1-A2E7-1F9E94435328}" uniqueName="59" name="Quiz_05b [Total Pts: 100 Score] |1836197" queryTableFieldId="59"/>
    <tableColumn id="60" xr3:uid="{10451D4F-5268-4331-9043-D1C8E3D66E05}" uniqueName="60" name="Exam_1 [Total Pts: 100 Score] |1838028" queryTableFieldId="60"/>
    <tableColumn id="61" xr3:uid="{D158F4CA-3AF0-4280-8DCF-501BA15AC648}" uniqueName="61" name="Quiz 6 [Total Pts: 100 Score] |1838385" queryTableFieldId="61"/>
    <tableColumn id="62" xr3:uid="{EFF31217-D93F-4A3B-A394-36D45B34BAD4}" uniqueName="62" name="Quiz_06b [Total Pts: 100 Score] |1838386" queryTableFieldId="62"/>
    <tableColumn id="63" xr3:uid="{C642421A-A052-4171-A6E1-8EE80D64FD5C}" uniqueName="63" name="Quiz 7 [Total Pts: 100 Score] |1838387" queryTableFieldId="63"/>
    <tableColumn id="64" xr3:uid="{DCB30793-CC6F-4699-9B99-09CD6895EF86}" uniqueName="64" name="Lab 7A [Total Pts: 100 Score] |1838425" queryTableFieldId="64"/>
    <tableColumn id="65" xr3:uid="{FC60ACAC-DDB9-4B84-96E2-975C65282E38}" uniqueName="65" name="Lab 7B [Total Pts: 100 Score] |1838426" queryTableFieldId="65"/>
    <tableColumn id="66" xr3:uid="{0209AC77-49AF-4CDF-B49E-943297EA88EA}" uniqueName="66" name="LAB 7BONUS [Total Pts: 100 Score] |1838427" queryTableFieldId="66"/>
    <tableColumn id="67" xr3:uid="{CEA4E4F8-8918-43A9-9932-DDCA344CA7FA}" uniqueName="67" name="Lab 8A [Total Pts: 100 Score] |1838428" queryTableFieldId="67"/>
    <tableColumn id="68" xr3:uid="{B70499D4-A90D-4D0B-B393-80CEBFC0912E}" uniqueName="68" name="Lab 9A [Total Pts: 100 Score] |1843194" queryTableFieldId="68"/>
    <tableColumn id="69" xr3:uid="{3CEEE0EF-1E78-482F-BCCE-67E18CD78F97}" uniqueName="69" name="Lab 9B [Total Pts: 100 Score] |1843195" queryTableFieldId="69"/>
    <tableColumn id="70" xr3:uid="{D4931BF8-FDD2-46F3-96DB-31D1E9748583}" uniqueName="70" name="Lab 10A [Total Pts: 100 Score] |1843196" queryTableFieldId="70"/>
    <tableColumn id="71" xr3:uid="{AD5C7BDA-57B0-41FA-A738-3BDDF4D12E55}" uniqueName="71" name="Lab 10B [Total Pts: 100 Score] |1843197" queryTableFieldId="71"/>
    <tableColumn id="73" xr3:uid="{DA749CAA-5C87-44C6-8C1A-0BBBCCB8AD0B}" uniqueName="73" name="Industry Essays [Total Pts: 200 Score] |1843710" queryTableFieldId="73"/>
    <tableColumn id="74" xr3:uid="{1E489BEE-FF53-43D7-A58A-B5FF4F8F5E26}" uniqueName="74" name="Quiz_07b [Total Pts: 100 Score] |1843768" queryTableFieldId="74"/>
    <tableColumn id="75" xr3:uid="{D8815D82-153B-4B12-BEED-E326CA893222}" uniqueName="75" name="Quiz 8 [Total Pts: 90 Score] |1843949" queryTableFieldId="75"/>
    <tableColumn id="78" xr3:uid="{609BA4F0-68A7-469D-B8C3-16893A1FE8B9}" uniqueName="78" name="Lab11A [Total Pts: 100 Score] |1845517" queryTableFieldId="78"/>
    <tableColumn id="79" xr3:uid="{4812B1A0-FAFD-4CB5-A371-AB1C69694739}" uniqueName="79" name="Lab 11B [Total Pts: 100 Score] |1845727" queryTableFieldId="79"/>
    <tableColumn id="80" xr3:uid="{5CD9B643-664C-4B67-B198-16F8A4327812}" uniqueName="80" name="Lab 11 BONUS [Total Pts: 100 Score] |1845728" queryTableFieldId="80"/>
    <tableColumn id="81" xr3:uid="{A803F491-B7FF-4FA4-978B-970823F594B4}" uniqueName="81" name="Quiz 8b [Total Pts: 100 Score] |1845738" queryTableFieldId="81"/>
    <tableColumn id="83" xr3:uid="{ABAC4BFB-A4E4-473A-B39B-5D48E48B0CB8}" uniqueName="83" name="Quiz_09b [Total Pts: 100 Score] |1846478" queryTableFieldId="83"/>
    <tableColumn id="84" xr3:uid="{05FFEFD5-AD93-4E27-BA6F-EA6D7E4F0853}" uniqueName="84" name="Coding Exam Trial [Total Pts: 0 Score] |1846988" queryTableFieldId="84"/>
    <tableColumn id="85" xr3:uid="{B52B3C0C-1302-40F7-94CA-6104E98AC9F3}" uniqueName="85" name="Quiz 10 [Total Pts: 100 Score] |1847296" queryTableFieldId="85"/>
    <tableColumn id="86" xr3:uid="{FD06C16A-CB25-4A7C-8E98-A0A020FF65FF}" uniqueName="86" name="Coding Exam [Total Pts: 100 Score] |1848656" queryTableFieldId="86"/>
    <tableColumn id="87" xr3:uid="{ED03C0CF-435E-4BB1-AC81-C199BAAAC720}" uniqueName="87" name="Lab 12B [Total Pts: 100 Score] |1849051" queryTableFieldId="87"/>
    <tableColumn id="88" xr3:uid="{ABB5A857-465F-45AB-9428-9758936BD402}" uniqueName="88" name="Lab 12_Bonus [Total Pts: 100 Score] |1849054" queryTableFieldId="88"/>
    <tableColumn id="89" xr3:uid="{1C6EE47B-66FD-405A-8CFB-02A4A158E282}" uniqueName="89" name="Quiz 10b [Total Pts: 100 Score] |1849628" queryTableFieldId="89"/>
    <tableColumn id="90" xr3:uid="{E9E65208-B0D0-41D1-896B-7E039FA1BE40}" uniqueName="90" name="Exam_2 [Total Pts: 100 Score] |1854465" queryTableFieldId="9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opLeftCell="A6" zoomScale="157" workbookViewId="0">
      <selection activeCell="D27" sqref="D27"/>
    </sheetView>
  </sheetViews>
  <sheetFormatPr baseColWidth="10" defaultColWidth="8.83203125" defaultRowHeight="15" x14ac:dyDescent="0.2"/>
  <cols>
    <col min="1" max="1" width="12" customWidth="1"/>
  </cols>
  <sheetData>
    <row r="1" spans="1:10" x14ac:dyDescent="0.2">
      <c r="A1" s="1" t="s">
        <v>26</v>
      </c>
      <c r="B1" s="1"/>
      <c r="C1" s="1"/>
      <c r="D1" s="1"/>
      <c r="E1" s="1"/>
      <c r="F1" s="1"/>
      <c r="G1" s="1"/>
      <c r="H1" s="1"/>
    </row>
    <row r="2" spans="1:10" x14ac:dyDescent="0.2">
      <c r="A2" s="1" t="s">
        <v>27</v>
      </c>
      <c r="B2" s="1"/>
      <c r="C2" s="1"/>
      <c r="D2" s="1"/>
      <c r="E2" s="1"/>
      <c r="F2" s="1"/>
      <c r="G2" s="1"/>
      <c r="H2" s="1"/>
    </row>
    <row r="3" spans="1:10" x14ac:dyDescent="0.2">
      <c r="A3" s="1"/>
      <c r="B3" s="1"/>
      <c r="C3" s="1"/>
      <c r="D3" s="1"/>
      <c r="E3" s="1"/>
      <c r="F3" s="1"/>
      <c r="G3" s="1"/>
      <c r="H3" s="1"/>
    </row>
    <row r="4" spans="1:10" x14ac:dyDescent="0.2">
      <c r="A4" s="1"/>
      <c r="B4" s="1" t="s">
        <v>15</v>
      </c>
      <c r="C4" s="1"/>
      <c r="D4" s="1"/>
      <c r="E4" s="1"/>
      <c r="F4" s="1"/>
      <c r="G4" s="1"/>
      <c r="H4" s="1"/>
    </row>
    <row r="5" spans="1:10" x14ac:dyDescent="0.2">
      <c r="A5" s="1"/>
      <c r="B5" s="1" t="s">
        <v>230</v>
      </c>
      <c r="C5" s="1"/>
      <c r="D5" s="1"/>
      <c r="E5" s="1"/>
      <c r="F5" s="1"/>
      <c r="G5" s="1"/>
      <c r="H5" s="1"/>
    </row>
    <row r="6" spans="1:10" x14ac:dyDescent="0.2">
      <c r="A6" s="1"/>
      <c r="B6" s="1" t="s">
        <v>16</v>
      </c>
      <c r="C6" s="1"/>
      <c r="D6" s="1"/>
      <c r="E6" s="1"/>
      <c r="F6" s="1"/>
      <c r="G6" s="1"/>
      <c r="H6" s="1"/>
    </row>
    <row r="7" spans="1:10" x14ac:dyDescent="0.2">
      <c r="A7" s="1"/>
      <c r="B7" s="1" t="s">
        <v>229</v>
      </c>
      <c r="C7" s="1"/>
      <c r="D7" s="1"/>
      <c r="E7" s="1"/>
      <c r="F7" s="1"/>
      <c r="G7" s="1"/>
      <c r="H7" s="1"/>
    </row>
    <row r="8" spans="1:10" x14ac:dyDescent="0.2">
      <c r="A8" s="1"/>
      <c r="B8" s="1" t="s">
        <v>17</v>
      </c>
      <c r="C8" s="1"/>
      <c r="D8" s="1"/>
      <c r="E8" s="1"/>
      <c r="F8" s="1"/>
      <c r="G8" s="1"/>
      <c r="H8" s="1"/>
    </row>
    <row r="9" spans="1:10" x14ac:dyDescent="0.2">
      <c r="A9" s="1"/>
      <c r="B9" s="3" t="s">
        <v>28</v>
      </c>
      <c r="C9" s="1"/>
      <c r="D9" s="1"/>
      <c r="E9" s="1"/>
      <c r="F9" s="1"/>
      <c r="G9" s="1"/>
      <c r="H9" s="1"/>
    </row>
    <row r="10" spans="1:10" x14ac:dyDescent="0.2">
      <c r="A10" s="1"/>
      <c r="B10" s="1"/>
      <c r="C10" s="1"/>
      <c r="D10" s="1"/>
      <c r="E10" s="1"/>
      <c r="F10" s="1"/>
      <c r="G10" s="1"/>
      <c r="H10" s="1"/>
    </row>
    <row r="11" spans="1:10" x14ac:dyDescent="0.2">
      <c r="A11" s="1"/>
      <c r="B11" s="1"/>
      <c r="C11" s="1"/>
      <c r="D11" s="1"/>
      <c r="E11" s="1"/>
      <c r="F11" s="1"/>
      <c r="G11" s="1"/>
      <c r="H11" s="1"/>
    </row>
    <row r="12" spans="1:10" ht="19" x14ac:dyDescent="0.25">
      <c r="A12" s="69" t="s">
        <v>240</v>
      </c>
      <c r="B12" s="1"/>
      <c r="C12" s="1"/>
      <c r="D12" s="1"/>
      <c r="E12" s="1"/>
      <c r="F12" s="1"/>
      <c r="G12" s="1"/>
      <c r="H12" s="1"/>
    </row>
    <row r="13" spans="1:10" x14ac:dyDescent="0.2">
      <c r="A13" s="66" t="s">
        <v>238</v>
      </c>
      <c r="B13" s="67"/>
      <c r="C13" s="67"/>
      <c r="D13" s="67"/>
      <c r="E13" s="67"/>
      <c r="F13" s="67"/>
      <c r="G13" s="67"/>
      <c r="H13" s="67"/>
      <c r="I13" s="64"/>
      <c r="J13" s="64"/>
    </row>
    <row r="14" spans="1:10" x14ac:dyDescent="0.2">
      <c r="A14" s="66" t="s">
        <v>239</v>
      </c>
      <c r="B14" s="67"/>
      <c r="C14" s="67"/>
      <c r="D14" s="67"/>
      <c r="E14" s="67"/>
      <c r="F14" s="67"/>
      <c r="G14" s="67"/>
      <c r="H14" s="67"/>
      <c r="I14" s="64"/>
      <c r="J14" s="64"/>
    </row>
    <row r="15" spans="1:10" x14ac:dyDescent="0.2">
      <c r="A15" s="66" t="s">
        <v>241</v>
      </c>
      <c r="B15" s="67"/>
      <c r="C15" s="67"/>
      <c r="D15" s="67"/>
      <c r="E15" s="67"/>
      <c r="F15" s="67"/>
      <c r="G15" s="67"/>
      <c r="H15" s="67"/>
      <c r="I15" s="64"/>
      <c r="J15" s="64"/>
    </row>
    <row r="16" spans="1:10" x14ac:dyDescent="0.2">
      <c r="A16" s="66" t="s">
        <v>244</v>
      </c>
      <c r="B16" s="67"/>
      <c r="C16" s="67"/>
      <c r="D16" s="67"/>
      <c r="E16" s="67"/>
      <c r="F16" s="67"/>
      <c r="G16" s="67"/>
      <c r="H16" s="67"/>
      <c r="I16" s="64"/>
      <c r="J16" s="64"/>
    </row>
    <row r="17" spans="1:10" ht="19" x14ac:dyDescent="0.25">
      <c r="A17" s="68" t="s">
        <v>242</v>
      </c>
      <c r="B17" s="67"/>
      <c r="C17" s="67"/>
      <c r="D17" s="67"/>
      <c r="E17" s="67"/>
      <c r="F17" s="67"/>
      <c r="G17" s="67"/>
      <c r="H17" s="67"/>
      <c r="I17" s="64"/>
      <c r="J17" s="64"/>
    </row>
    <row r="18" spans="1:10" x14ac:dyDescent="0.2">
      <c r="E18" s="1"/>
      <c r="F18" s="1"/>
      <c r="G18" s="1"/>
      <c r="H18" s="1"/>
    </row>
    <row r="19" spans="1:10" x14ac:dyDescent="0.2">
      <c r="A19" s="7" t="s">
        <v>40</v>
      </c>
      <c r="B19" t="s">
        <v>243</v>
      </c>
      <c r="E19" s="1"/>
      <c r="F19" s="1"/>
      <c r="G19" s="1"/>
      <c r="H19" s="1"/>
    </row>
    <row r="20" spans="1:10" x14ac:dyDescent="0.2">
      <c r="A20" s="6" t="s">
        <v>39</v>
      </c>
      <c r="B20" t="s">
        <v>29</v>
      </c>
    </row>
    <row r="21" spans="1:10" x14ac:dyDescent="0.2">
      <c r="A21" s="8" t="s">
        <v>30</v>
      </c>
    </row>
    <row r="23" spans="1:10" x14ac:dyDescent="0.2">
      <c r="A23" s="24" t="s">
        <v>31</v>
      </c>
      <c r="B23" s="2"/>
      <c r="C23" s="2"/>
    </row>
    <row r="24" spans="1:10" x14ac:dyDescent="0.2">
      <c r="A24" s="24" t="s">
        <v>32</v>
      </c>
      <c r="B24" s="2"/>
      <c r="C24" s="2"/>
    </row>
    <row r="25" spans="1:10" x14ac:dyDescent="0.2">
      <c r="A25" s="24" t="s">
        <v>33</v>
      </c>
      <c r="B25" s="2"/>
      <c r="C25" s="2"/>
    </row>
    <row r="26" spans="1:10" x14ac:dyDescent="0.2">
      <c r="A26" s="24" t="s">
        <v>34</v>
      </c>
      <c r="B26" s="2"/>
      <c r="C26" s="2"/>
    </row>
    <row r="27" spans="1:10" x14ac:dyDescent="0.2">
      <c r="A27" s="24" t="s">
        <v>35</v>
      </c>
      <c r="B27" s="2"/>
      <c r="C27" s="2" t="s">
        <v>245</v>
      </c>
    </row>
    <row r="28" spans="1:10" x14ac:dyDescent="0.2">
      <c r="A28" s="24" t="s">
        <v>36</v>
      </c>
      <c r="B28" s="2"/>
      <c r="C28" s="2">
        <v>554</v>
      </c>
    </row>
    <row r="29" spans="1:10" x14ac:dyDescent="0.2">
      <c r="A29" s="24" t="s">
        <v>37</v>
      </c>
      <c r="B29" s="24"/>
      <c r="C29" s="2" t="s">
        <v>231</v>
      </c>
    </row>
    <row r="30" spans="1:10" x14ac:dyDescent="0.2">
      <c r="A30" s="24" t="s">
        <v>38</v>
      </c>
      <c r="B30" s="2"/>
      <c r="C30" s="70">
        <v>43474</v>
      </c>
      <c r="D30" s="2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28"/>
  <sheetViews>
    <sheetView zoomScale="80" zoomScaleNormal="80" workbookViewId="0">
      <selection activeCell="AC18" sqref="AC18"/>
    </sheetView>
  </sheetViews>
  <sheetFormatPr baseColWidth="10" defaultColWidth="8.83203125" defaultRowHeight="15" x14ac:dyDescent="0.2"/>
  <cols>
    <col min="4" max="18" width="2.6640625" bestFit="1" customWidth="1"/>
    <col min="19" max="28" width="2.6640625" customWidth="1"/>
    <col min="29" max="29" width="10.33203125" bestFit="1" customWidth="1"/>
    <col min="30" max="30" width="10.33203125" customWidth="1"/>
    <col min="33" max="33" width="63" bestFit="1" customWidth="1"/>
  </cols>
  <sheetData>
    <row r="1" spans="1:35" s="2" customFormat="1" x14ac:dyDescent="0.2">
      <c r="A1" s="2" t="s">
        <v>221</v>
      </c>
      <c r="B1" s="9" t="s">
        <v>3</v>
      </c>
      <c r="C1" s="9"/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K1" s="9">
        <v>8</v>
      </c>
      <c r="L1" s="9">
        <v>9</v>
      </c>
      <c r="M1" s="9">
        <v>10</v>
      </c>
      <c r="N1" s="9">
        <v>11</v>
      </c>
      <c r="O1" s="9">
        <v>12</v>
      </c>
      <c r="P1" s="9">
        <v>13</v>
      </c>
      <c r="Q1" s="9">
        <v>14</v>
      </c>
      <c r="R1" s="9">
        <v>15</v>
      </c>
      <c r="S1" s="9">
        <v>16</v>
      </c>
      <c r="T1" s="9">
        <v>17</v>
      </c>
      <c r="U1" s="9">
        <v>18</v>
      </c>
      <c r="V1" s="9">
        <v>19</v>
      </c>
      <c r="W1" s="9">
        <v>20</v>
      </c>
      <c r="X1" s="9">
        <v>21</v>
      </c>
      <c r="Y1" s="9">
        <v>22</v>
      </c>
      <c r="Z1" s="9">
        <v>23</v>
      </c>
      <c r="AA1" s="9">
        <v>24</v>
      </c>
      <c r="AB1" s="9">
        <v>25</v>
      </c>
      <c r="AC1" s="9" t="s">
        <v>10</v>
      </c>
      <c r="AD1"/>
      <c r="AE1" s="62"/>
      <c r="AF1" s="60"/>
      <c r="AG1" s="60"/>
      <c r="AH1" s="62"/>
      <c r="AI1" s="62"/>
    </row>
    <row r="2" spans="1:35" s="2" customFormat="1" x14ac:dyDescent="0.2">
      <c r="B2" s="9"/>
      <c r="C2" s="9" t="s">
        <v>4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>
        <v>1</v>
      </c>
      <c r="P2" s="9">
        <v>1</v>
      </c>
      <c r="Q2" s="9">
        <v>1</v>
      </c>
      <c r="R2" s="9">
        <v>1</v>
      </c>
      <c r="S2" s="9">
        <v>1</v>
      </c>
      <c r="T2" s="9">
        <v>1</v>
      </c>
      <c r="U2" s="9">
        <v>1</v>
      </c>
      <c r="V2" s="9">
        <v>1</v>
      </c>
      <c r="W2" s="9">
        <v>1</v>
      </c>
      <c r="X2" s="9">
        <v>1</v>
      </c>
      <c r="Y2" s="9">
        <v>1</v>
      </c>
      <c r="Z2" s="9">
        <v>1</v>
      </c>
      <c r="AA2" s="9">
        <v>1</v>
      </c>
      <c r="AB2" s="9">
        <v>1</v>
      </c>
      <c r="AC2" s="9">
        <v>8</v>
      </c>
      <c r="AD2"/>
      <c r="AE2" s="62"/>
      <c r="AF2" s="60"/>
      <c r="AG2" s="60"/>
      <c r="AH2" s="62"/>
      <c r="AI2" s="62"/>
    </row>
    <row r="3" spans="1:35" x14ac:dyDescent="0.2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E3" s="62"/>
      <c r="AF3" s="60"/>
      <c r="AG3" s="60"/>
      <c r="AH3" s="59"/>
      <c r="AI3" s="59"/>
    </row>
    <row r="4" spans="1:35" x14ac:dyDescent="0.2">
      <c r="A4" t="str">
        <f>+RAWDATA!A2</f>
        <v xml:space="preserve">Good </v>
      </c>
      <c r="B4" t="str">
        <f>+RAWDATA!B2</f>
        <v>Student</v>
      </c>
      <c r="C4" s="10"/>
      <c r="D4" s="11">
        <f>+RAWDATA!O2</f>
        <v>1</v>
      </c>
      <c r="E4" s="11">
        <f>+RAWDATA!P2</f>
        <v>1</v>
      </c>
      <c r="F4" s="11">
        <f>+RAWDATA!Q2</f>
        <v>1</v>
      </c>
      <c r="G4" s="11">
        <f>+RAWDATA!R2</f>
        <v>1</v>
      </c>
      <c r="H4" s="11">
        <f>+RAWDATA!S2</f>
        <v>1</v>
      </c>
      <c r="I4" s="11">
        <f>+RAWDATA!T2</f>
        <v>1</v>
      </c>
      <c r="J4" s="11">
        <f>+RAWDATA!U2</f>
        <v>1</v>
      </c>
      <c r="K4" s="11">
        <f>+RAWDATA!V2</f>
        <v>1</v>
      </c>
      <c r="L4" s="11">
        <f>+RAWDATA!W2</f>
        <v>1</v>
      </c>
      <c r="M4" s="11">
        <f>+RAWDATA!X2</f>
        <v>1</v>
      </c>
      <c r="N4" s="11">
        <f>+RAWDATA!Y2</f>
        <v>1</v>
      </c>
      <c r="O4" s="11">
        <f>+RAWDATA!Z2</f>
        <v>1</v>
      </c>
      <c r="P4" s="11">
        <f>+RAWDATA!AA2</f>
        <v>1</v>
      </c>
      <c r="Q4" s="11">
        <f>+RAWDATA!AB2</f>
        <v>1</v>
      </c>
      <c r="R4" s="11">
        <f>+RAWDATA!AC2</f>
        <v>1</v>
      </c>
      <c r="S4" s="11">
        <f>+RAWDATA!AD2</f>
        <v>1</v>
      </c>
      <c r="T4" s="11">
        <f>+RAWDATA!AE2</f>
        <v>1</v>
      </c>
      <c r="U4" s="11">
        <f>+RAWDATA!AF2</f>
        <v>1</v>
      </c>
      <c r="V4" s="11">
        <f>+RAWDATA!AG2</f>
        <v>1</v>
      </c>
      <c r="W4" s="11">
        <f>+RAWDATA!AH2</f>
        <v>1</v>
      </c>
      <c r="X4" s="11">
        <f>+RAWDATA!AI2</f>
        <v>1</v>
      </c>
      <c r="Y4" s="11">
        <f>+RAWDATA!AJ2</f>
        <v>1</v>
      </c>
      <c r="Z4" s="11">
        <f>+RAWDATA!AK2</f>
        <v>1</v>
      </c>
      <c r="AA4" s="11">
        <f>+RAWDATA!AL2</f>
        <v>1</v>
      </c>
      <c r="AB4" s="11">
        <f>+RAWDATA!AM2</f>
        <v>1</v>
      </c>
      <c r="AC4" s="12">
        <f>+SUM(D4:R4)/SUM($D$2:$R$2)*$AC$2</f>
        <v>8</v>
      </c>
      <c r="AE4" s="62"/>
      <c r="AF4" s="60"/>
      <c r="AG4" s="60"/>
      <c r="AH4" s="59"/>
      <c r="AI4" s="59"/>
    </row>
    <row r="5" spans="1:35" x14ac:dyDescent="0.2">
      <c r="A5" t="str">
        <f>+RAWDATA!A3</f>
        <v xml:space="preserve">Bad </v>
      </c>
      <c r="B5" t="str">
        <f>+RAWDATA!B3</f>
        <v>Student</v>
      </c>
      <c r="C5" s="10"/>
      <c r="D5" s="11">
        <f>+RAWDATA!O3</f>
        <v>0</v>
      </c>
      <c r="E5" s="11">
        <f>+RAWDATA!P3</f>
        <v>0</v>
      </c>
      <c r="F5" s="11">
        <f>+RAWDATA!Q3</f>
        <v>0</v>
      </c>
      <c r="G5" s="11">
        <f>+RAWDATA!R3</f>
        <v>0</v>
      </c>
      <c r="H5" s="11">
        <f>+RAWDATA!S3</f>
        <v>0</v>
      </c>
      <c r="I5" s="11">
        <f>+RAWDATA!T3</f>
        <v>0</v>
      </c>
      <c r="J5" s="11">
        <f>+RAWDATA!U3</f>
        <v>0</v>
      </c>
      <c r="K5" s="11">
        <f>+RAWDATA!V3</f>
        <v>0</v>
      </c>
      <c r="L5" s="11">
        <f>+RAWDATA!W3</f>
        <v>0</v>
      </c>
      <c r="M5" s="11">
        <f>+RAWDATA!X3</f>
        <v>0</v>
      </c>
      <c r="N5" s="11">
        <f>+RAWDATA!Y3</f>
        <v>0</v>
      </c>
      <c r="O5" s="11">
        <f>+RAWDATA!Z3</f>
        <v>0</v>
      </c>
      <c r="P5" s="11">
        <f>+RAWDATA!AA3</f>
        <v>0</v>
      </c>
      <c r="Q5" s="11">
        <f>+RAWDATA!AB3</f>
        <v>0</v>
      </c>
      <c r="R5" s="11">
        <f>+RAWDATA!AC3</f>
        <v>0</v>
      </c>
      <c r="S5" s="11">
        <f>+RAWDATA!AD3</f>
        <v>0</v>
      </c>
      <c r="T5" s="11">
        <f>+RAWDATA!AE3</f>
        <v>0</v>
      </c>
      <c r="U5" s="11">
        <f>+RAWDATA!AF3</f>
        <v>0</v>
      </c>
      <c r="V5" s="11">
        <f>+RAWDATA!AG3</f>
        <v>0</v>
      </c>
      <c r="W5" s="11">
        <f>+RAWDATA!AH3</f>
        <v>0</v>
      </c>
      <c r="X5" s="11">
        <f>+RAWDATA!AI3</f>
        <v>0</v>
      </c>
      <c r="Y5" s="11">
        <f>+RAWDATA!AJ3</f>
        <v>0</v>
      </c>
      <c r="Z5" s="11">
        <f>+RAWDATA!AK3</f>
        <v>0</v>
      </c>
      <c r="AA5" s="11">
        <f>+RAWDATA!AL3</f>
        <v>0</v>
      </c>
      <c r="AB5" s="11">
        <f>+RAWDATA!AM3</f>
        <v>0</v>
      </c>
      <c r="AC5" s="12">
        <f t="shared" ref="AC5" si="0">+SUM(D5:R5)/SUM($D$2:$R$2)*$AC$2</f>
        <v>0</v>
      </c>
      <c r="AE5" s="62"/>
      <c r="AF5" s="60"/>
      <c r="AG5" s="60"/>
      <c r="AH5" s="59"/>
      <c r="AI5" s="59"/>
    </row>
    <row r="6" spans="1:35" x14ac:dyDescent="0.2"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2"/>
      <c r="AE6" s="62"/>
      <c r="AF6" s="60"/>
      <c r="AG6" s="60"/>
      <c r="AH6" s="59"/>
      <c r="AI6" s="59"/>
    </row>
    <row r="7" spans="1:35" x14ac:dyDescent="0.2"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2"/>
      <c r="AE7" s="62"/>
      <c r="AF7" s="60"/>
      <c r="AG7" s="60"/>
      <c r="AH7" s="59"/>
      <c r="AI7" s="59"/>
    </row>
    <row r="8" spans="1:35" x14ac:dyDescent="0.2"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2"/>
      <c r="AE8" s="62"/>
      <c r="AF8" s="60"/>
      <c r="AG8" s="60"/>
      <c r="AH8" s="59"/>
      <c r="AI8" s="59"/>
    </row>
    <row r="9" spans="1:35" x14ac:dyDescent="0.2"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2"/>
      <c r="AE9" s="62"/>
      <c r="AF9" s="60"/>
      <c r="AG9" s="60"/>
      <c r="AH9" s="59"/>
      <c r="AI9" s="59"/>
    </row>
    <row r="10" spans="1:35" x14ac:dyDescent="0.2">
      <c r="AE10" s="62"/>
      <c r="AF10" s="60"/>
      <c r="AG10" s="60"/>
      <c r="AH10" s="59"/>
      <c r="AI10" s="59"/>
    </row>
    <row r="11" spans="1:35" x14ac:dyDescent="0.2">
      <c r="AE11" s="62"/>
      <c r="AF11" s="60"/>
      <c r="AG11" s="60"/>
      <c r="AH11" s="59"/>
      <c r="AI11" s="59"/>
    </row>
    <row r="12" spans="1:35" x14ac:dyDescent="0.2">
      <c r="AE12" s="62"/>
      <c r="AF12" s="60"/>
      <c r="AG12" s="60"/>
      <c r="AH12" s="59"/>
      <c r="AI12" s="59"/>
    </row>
    <row r="13" spans="1:35" x14ac:dyDescent="0.2">
      <c r="AE13" s="62"/>
      <c r="AF13" s="60"/>
      <c r="AG13" s="60"/>
      <c r="AH13" s="59"/>
      <c r="AI13" s="59"/>
    </row>
    <row r="14" spans="1:35" x14ac:dyDescent="0.2">
      <c r="AE14" s="62"/>
      <c r="AF14" s="60"/>
      <c r="AG14" s="60"/>
      <c r="AH14" s="59"/>
      <c r="AI14" s="59"/>
    </row>
    <row r="15" spans="1:35" x14ac:dyDescent="0.2">
      <c r="AE15" s="62"/>
      <c r="AF15" s="60"/>
      <c r="AG15" s="60"/>
      <c r="AH15" s="59"/>
      <c r="AI15" s="59"/>
    </row>
    <row r="16" spans="1:35" x14ac:dyDescent="0.2">
      <c r="AE16" s="62"/>
      <c r="AF16" s="60"/>
      <c r="AG16" s="60"/>
      <c r="AH16" s="59"/>
      <c r="AI16" s="59"/>
    </row>
    <row r="17" spans="31:35" x14ac:dyDescent="0.2">
      <c r="AE17" s="62"/>
      <c r="AF17" s="60"/>
      <c r="AG17" s="60"/>
      <c r="AH17" s="59"/>
      <c r="AI17" s="59"/>
    </row>
    <row r="18" spans="31:35" x14ac:dyDescent="0.2">
      <c r="AE18" s="62"/>
      <c r="AF18" s="60"/>
      <c r="AG18" s="60"/>
      <c r="AH18" s="59"/>
      <c r="AI18" s="59"/>
    </row>
    <row r="19" spans="31:35" x14ac:dyDescent="0.2">
      <c r="AE19" s="62"/>
      <c r="AF19" s="60"/>
      <c r="AG19" s="60"/>
      <c r="AH19" s="59"/>
      <c r="AI19" s="59"/>
    </row>
    <row r="20" spans="31:35" x14ac:dyDescent="0.2">
      <c r="AE20" s="62"/>
      <c r="AF20" s="60"/>
      <c r="AG20" s="60"/>
      <c r="AH20" s="59"/>
      <c r="AI20" s="59"/>
    </row>
    <row r="21" spans="31:35" x14ac:dyDescent="0.2">
      <c r="AE21" s="62"/>
      <c r="AF21" s="60"/>
      <c r="AG21" s="60"/>
      <c r="AH21" s="59"/>
      <c r="AI21" s="59"/>
    </row>
    <row r="22" spans="31:35" x14ac:dyDescent="0.2">
      <c r="AE22" s="62"/>
      <c r="AF22" s="60"/>
      <c r="AG22" s="60"/>
      <c r="AH22" s="59"/>
      <c r="AI22" s="59"/>
    </row>
    <row r="23" spans="31:35" x14ac:dyDescent="0.2">
      <c r="AE23" s="62"/>
      <c r="AF23" s="60"/>
      <c r="AG23" s="60"/>
      <c r="AH23" s="59"/>
      <c r="AI23" s="59"/>
    </row>
    <row r="24" spans="31:35" x14ac:dyDescent="0.2">
      <c r="AE24" s="62"/>
      <c r="AF24" s="60"/>
      <c r="AG24" s="60"/>
      <c r="AH24" s="59"/>
      <c r="AI24" s="59"/>
    </row>
    <row r="25" spans="31:35" x14ac:dyDescent="0.2">
      <c r="AE25" s="62"/>
      <c r="AF25" s="60"/>
      <c r="AG25" s="60"/>
      <c r="AH25" s="59"/>
      <c r="AI25" s="59"/>
    </row>
    <row r="26" spans="31:35" x14ac:dyDescent="0.2">
      <c r="AE26" s="59"/>
      <c r="AF26" s="59"/>
      <c r="AG26" s="59"/>
      <c r="AH26" s="59"/>
      <c r="AI26" s="59"/>
    </row>
    <row r="27" spans="31:35" x14ac:dyDescent="0.2">
      <c r="AE27" s="59"/>
      <c r="AF27" s="59"/>
      <c r="AG27" s="59"/>
      <c r="AH27" s="59"/>
      <c r="AI27" s="59"/>
    </row>
    <row r="28" spans="31:35" x14ac:dyDescent="0.2">
      <c r="AE28" s="59"/>
      <c r="AF28" s="59"/>
      <c r="AG28" s="59"/>
      <c r="AH28" s="59"/>
      <c r="AI28" s="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873B-5A50-4E96-A256-6E68B1061495}">
  <dimension ref="A1:CL7"/>
  <sheetViews>
    <sheetView topLeftCell="BZ1" workbookViewId="0">
      <selection activeCell="AT18" sqref="AT18"/>
    </sheetView>
  </sheetViews>
  <sheetFormatPr baseColWidth="10" defaultColWidth="8.83203125" defaultRowHeight="15" x14ac:dyDescent="0.2"/>
  <cols>
    <col min="1" max="1" width="11.6640625" bestFit="1" customWidth="1"/>
    <col min="2" max="2" width="12" bestFit="1" customWidth="1"/>
    <col min="3" max="3" width="11.6640625" bestFit="1" customWidth="1"/>
    <col min="4" max="4" width="11.83203125" bestFit="1" customWidth="1"/>
    <col min="5" max="5" width="14.33203125" bestFit="1" customWidth="1"/>
    <col min="6" max="6" width="12.5" bestFit="1" customWidth="1"/>
    <col min="7" max="7" width="50.1640625" bestFit="1" customWidth="1"/>
    <col min="8" max="8" width="39.6640625" bestFit="1" customWidth="1"/>
    <col min="9" max="9" width="58.83203125" bestFit="1" customWidth="1"/>
    <col min="10" max="10" width="42" bestFit="1" customWidth="1"/>
    <col min="11" max="11" width="36" bestFit="1" customWidth="1"/>
    <col min="12" max="12" width="35.6640625" bestFit="1" customWidth="1"/>
    <col min="13" max="13" width="35.5" bestFit="1" customWidth="1"/>
    <col min="14" max="14" width="40.5" bestFit="1" customWidth="1"/>
    <col min="15" max="15" width="44.33203125" bestFit="1" customWidth="1"/>
    <col min="16" max="16" width="44" bestFit="1" customWidth="1"/>
    <col min="17" max="17" width="61.1640625" bestFit="1" customWidth="1"/>
    <col min="18" max="18" width="43.6640625" bestFit="1" customWidth="1"/>
    <col min="19" max="19" width="50.1640625" bestFit="1" customWidth="1"/>
    <col min="20" max="20" width="34.6640625" bestFit="1" customWidth="1"/>
    <col min="21" max="21" width="66" bestFit="1" customWidth="1"/>
    <col min="22" max="22" width="50.1640625" bestFit="1" customWidth="1"/>
    <col min="23" max="23" width="43.6640625" bestFit="1" customWidth="1"/>
    <col min="24" max="24" width="43" bestFit="1" customWidth="1"/>
    <col min="25" max="25" width="43.1640625" bestFit="1" customWidth="1"/>
    <col min="26" max="26" width="50.33203125" bestFit="1" customWidth="1"/>
    <col min="27" max="27" width="42.1640625" bestFit="1" customWidth="1"/>
    <col min="28" max="28" width="65.83203125" bestFit="1" customWidth="1"/>
    <col min="29" max="29" width="44.33203125" bestFit="1" customWidth="1"/>
    <col min="30" max="30" width="61" bestFit="1" customWidth="1"/>
    <col min="31" max="31" width="44.33203125" bestFit="1" customWidth="1"/>
    <col min="32" max="32" width="44.1640625" bestFit="1" customWidth="1"/>
    <col min="33" max="33" width="42.5" bestFit="1" customWidth="1"/>
    <col min="34" max="34" width="59.6640625" bestFit="1" customWidth="1"/>
    <col min="35" max="37" width="44" bestFit="1" customWidth="1"/>
    <col min="38" max="38" width="63.5" bestFit="1" customWidth="1"/>
    <col min="39" max="39" width="44" bestFit="1" customWidth="1"/>
    <col min="40" max="40" width="68.83203125" bestFit="1" customWidth="1"/>
    <col min="41" max="41" width="33.33203125" bestFit="1" customWidth="1"/>
    <col min="42" max="42" width="56.6640625" bestFit="1" customWidth="1"/>
    <col min="43" max="43" width="35.6640625" bestFit="1" customWidth="1"/>
    <col min="44" max="45" width="34.6640625" bestFit="1" customWidth="1"/>
    <col min="46" max="46" width="50.5" bestFit="1" customWidth="1"/>
    <col min="47" max="47" width="34.33203125" bestFit="1" customWidth="1"/>
    <col min="48" max="48" width="36" bestFit="1" customWidth="1"/>
    <col min="49" max="50" width="34.6640625" bestFit="1" customWidth="1"/>
    <col min="51" max="51" width="39.5" bestFit="1" customWidth="1"/>
    <col min="52" max="52" width="34.33203125" bestFit="1" customWidth="1"/>
    <col min="53" max="54" width="34.6640625" bestFit="1" customWidth="1"/>
    <col min="55" max="55" width="36" bestFit="1" customWidth="1"/>
    <col min="56" max="57" width="34.6640625" bestFit="1" customWidth="1"/>
    <col min="58" max="58" width="34.33203125" bestFit="1" customWidth="1"/>
    <col min="59" max="60" width="34.6640625" bestFit="1" customWidth="1"/>
    <col min="61" max="61" width="36" bestFit="1" customWidth="1"/>
    <col min="62" max="62" width="34.33203125" bestFit="1" customWidth="1"/>
    <col min="63" max="63" width="37" bestFit="1" customWidth="1"/>
    <col min="64" max="64" width="35.6640625" bestFit="1" customWidth="1"/>
    <col min="65" max="65" width="34.33203125" bestFit="1" customWidth="1"/>
    <col min="66" max="66" width="37" bestFit="1" customWidth="1"/>
    <col min="67" max="67" width="34.33203125" bestFit="1" customWidth="1"/>
    <col min="68" max="69" width="34.6640625" bestFit="1" customWidth="1"/>
    <col min="70" max="70" width="39.83203125" bestFit="1" customWidth="1"/>
    <col min="71" max="73" width="34.6640625" bestFit="1" customWidth="1"/>
    <col min="74" max="74" width="35.83203125" bestFit="1" customWidth="1"/>
    <col min="75" max="75" width="35.6640625" bestFit="1" customWidth="1"/>
    <col min="76" max="76" width="41.83203125" bestFit="1" customWidth="1"/>
    <col min="77" max="77" width="45.1640625" bestFit="1" customWidth="1"/>
    <col min="78" max="78" width="37" bestFit="1" customWidth="1"/>
    <col min="79" max="79" width="35.33203125" bestFit="1" customWidth="1"/>
    <col min="80" max="80" width="35.6640625" bestFit="1" customWidth="1"/>
    <col min="81" max="81" width="57.83203125" bestFit="1" customWidth="1"/>
    <col min="82" max="82" width="35.33203125" bestFit="1" customWidth="1"/>
    <col min="83" max="83" width="37" bestFit="1" customWidth="1"/>
    <col min="84" max="84" width="41" bestFit="1" customWidth="1"/>
    <col min="85" max="85" width="35.5" bestFit="1" customWidth="1"/>
    <col min="86" max="86" width="58" bestFit="1" customWidth="1"/>
    <col min="87" max="87" width="37" bestFit="1" customWidth="1"/>
    <col min="88" max="88" width="42.1640625" bestFit="1" customWidth="1"/>
    <col min="89" max="89" width="35.5" bestFit="1" customWidth="1"/>
    <col min="90" max="90" width="40" bestFit="1" customWidth="1"/>
    <col min="91" max="91" width="35.6640625" bestFit="1" customWidth="1"/>
    <col min="92" max="92" width="40.6640625" bestFit="1" customWidth="1"/>
    <col min="93" max="93" width="36.5" bestFit="1" customWidth="1"/>
    <col min="94" max="94" width="35.6640625" bestFit="1" customWidth="1"/>
  </cols>
  <sheetData>
    <row r="1" spans="1:90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113</v>
      </c>
      <c r="AO1" t="s">
        <v>116</v>
      </c>
      <c r="AP1" t="s">
        <v>117</v>
      </c>
      <c r="AQ1" t="s">
        <v>122</v>
      </c>
      <c r="AR1" t="s">
        <v>81</v>
      </c>
      <c r="AS1" t="s">
        <v>82</v>
      </c>
      <c r="AT1" t="s">
        <v>83</v>
      </c>
      <c r="AU1" t="s">
        <v>84</v>
      </c>
      <c r="AV1" s="49" t="s">
        <v>85</v>
      </c>
      <c r="AW1" t="s">
        <v>86</v>
      </c>
      <c r="AX1" t="s">
        <v>87</v>
      </c>
      <c r="AY1" t="s">
        <v>88</v>
      </c>
      <c r="AZ1" t="s">
        <v>89</v>
      </c>
      <c r="BA1" t="s">
        <v>90</v>
      </c>
      <c r="BB1" t="s">
        <v>91</v>
      </c>
      <c r="BC1" s="49" t="s">
        <v>92</v>
      </c>
      <c r="BD1" t="s">
        <v>93</v>
      </c>
      <c r="BE1" t="s">
        <v>94</v>
      </c>
      <c r="BF1" t="s">
        <v>95</v>
      </c>
      <c r="BG1" t="s">
        <v>96</v>
      </c>
      <c r="BH1" t="s">
        <v>97</v>
      </c>
      <c r="BI1" s="49" t="s">
        <v>98</v>
      </c>
      <c r="BJ1" t="s">
        <v>99</v>
      </c>
      <c r="BK1" t="s">
        <v>100</v>
      </c>
      <c r="BL1" t="s">
        <v>101</v>
      </c>
      <c r="BM1" t="s">
        <v>102</v>
      </c>
      <c r="BN1" t="s">
        <v>103</v>
      </c>
      <c r="BO1" t="s">
        <v>104</v>
      </c>
      <c r="BP1" t="s">
        <v>105</v>
      </c>
      <c r="BQ1" t="s">
        <v>106</v>
      </c>
      <c r="BR1" t="s">
        <v>107</v>
      </c>
      <c r="BS1" t="s">
        <v>108</v>
      </c>
      <c r="BT1" t="s">
        <v>109</v>
      </c>
      <c r="BU1" t="s">
        <v>110</v>
      </c>
      <c r="BV1" t="s">
        <v>111</v>
      </c>
      <c r="BW1" t="s">
        <v>112</v>
      </c>
      <c r="BX1" t="s">
        <v>235</v>
      </c>
      <c r="BY1" t="s">
        <v>114</v>
      </c>
      <c r="BZ1" t="s">
        <v>115</v>
      </c>
      <c r="CA1" t="s">
        <v>118</v>
      </c>
      <c r="CB1" t="s">
        <v>119</v>
      </c>
      <c r="CC1" t="s">
        <v>120</v>
      </c>
      <c r="CD1" t="s">
        <v>121</v>
      </c>
      <c r="CE1" t="s">
        <v>123</v>
      </c>
      <c r="CF1" t="s">
        <v>124</v>
      </c>
      <c r="CG1" t="s">
        <v>125</v>
      </c>
      <c r="CH1" t="s">
        <v>126</v>
      </c>
      <c r="CI1" t="s">
        <v>127</v>
      </c>
      <c r="CJ1" t="s">
        <v>128</v>
      </c>
      <c r="CK1" t="s">
        <v>129</v>
      </c>
      <c r="CL1" t="s">
        <v>130</v>
      </c>
    </row>
    <row r="2" spans="1:90" x14ac:dyDescent="0.2">
      <c r="A2" s="26" t="s">
        <v>232</v>
      </c>
      <c r="B2" s="26" t="s">
        <v>233</v>
      </c>
      <c r="E2" s="27"/>
      <c r="F2" s="26"/>
      <c r="I2">
        <v>20</v>
      </c>
      <c r="J2" s="26">
        <v>0</v>
      </c>
      <c r="K2">
        <v>100</v>
      </c>
      <c r="L2">
        <v>100</v>
      </c>
      <c r="M2">
        <v>100</v>
      </c>
      <c r="N2">
        <v>100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 s="26">
        <v>1</v>
      </c>
      <c r="AP2">
        <v>1</v>
      </c>
      <c r="AQ2" s="26">
        <v>1</v>
      </c>
      <c r="AR2">
        <v>100</v>
      </c>
      <c r="AS2">
        <v>100</v>
      </c>
      <c r="AT2">
        <v>100</v>
      </c>
      <c r="AU2">
        <v>100</v>
      </c>
      <c r="AV2" s="49">
        <v>70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 s="49">
        <v>50</v>
      </c>
      <c r="BD2">
        <v>100</v>
      </c>
      <c r="BE2">
        <v>100</v>
      </c>
      <c r="BF2">
        <v>100</v>
      </c>
      <c r="BG2">
        <v>100</v>
      </c>
      <c r="BH2">
        <v>100</v>
      </c>
      <c r="BI2" s="49">
        <v>50</v>
      </c>
      <c r="BJ2">
        <v>100</v>
      </c>
      <c r="BK2">
        <v>100</v>
      </c>
      <c r="BL2">
        <v>100</v>
      </c>
      <c r="BM2">
        <v>100</v>
      </c>
      <c r="BN2">
        <v>100</v>
      </c>
      <c r="BO2">
        <v>100</v>
      </c>
      <c r="BP2">
        <v>100</v>
      </c>
      <c r="BQ2">
        <v>100</v>
      </c>
      <c r="BR2">
        <v>100</v>
      </c>
      <c r="BS2">
        <v>100</v>
      </c>
      <c r="BT2">
        <v>100</v>
      </c>
      <c r="BU2">
        <v>100</v>
      </c>
      <c r="BV2">
        <v>100</v>
      </c>
      <c r="BW2">
        <v>100</v>
      </c>
      <c r="BX2">
        <v>200</v>
      </c>
      <c r="BY2">
        <v>100</v>
      </c>
      <c r="BZ2">
        <v>90</v>
      </c>
      <c r="CA2">
        <v>100</v>
      </c>
      <c r="CB2">
        <v>100</v>
      </c>
      <c r="CC2">
        <v>100</v>
      </c>
      <c r="CD2">
        <v>100</v>
      </c>
      <c r="CE2">
        <v>100</v>
      </c>
      <c r="CF2">
        <v>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</row>
    <row r="3" spans="1:90" x14ac:dyDescent="0.2">
      <c r="A3" s="26" t="s">
        <v>234</v>
      </c>
      <c r="B3" s="26" t="s">
        <v>233</v>
      </c>
      <c r="E3" s="27"/>
      <c r="F3" s="26"/>
      <c r="I3">
        <v>0</v>
      </c>
      <c r="J3" s="26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26">
        <v>0</v>
      </c>
      <c r="AP3">
        <v>0</v>
      </c>
      <c r="AQ3" s="26">
        <v>0</v>
      </c>
      <c r="AR3">
        <v>0</v>
      </c>
      <c r="AS3">
        <v>0</v>
      </c>
      <c r="AT3">
        <v>0</v>
      </c>
      <c r="AU3">
        <v>0</v>
      </c>
      <c r="AV3" s="49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 s="49">
        <v>0</v>
      </c>
      <c r="BD3">
        <v>0</v>
      </c>
      <c r="BE3">
        <v>0</v>
      </c>
      <c r="BF3">
        <v>0</v>
      </c>
      <c r="BG3">
        <v>0</v>
      </c>
      <c r="BH3">
        <v>0</v>
      </c>
      <c r="BI3" s="49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</row>
    <row r="4" spans="1:90" x14ac:dyDescent="0.2">
      <c r="A4" s="26"/>
      <c r="B4" s="26"/>
      <c r="E4" s="27"/>
      <c r="F4" s="26"/>
      <c r="J4" s="26"/>
      <c r="AO4" s="26"/>
      <c r="AQ4" s="26"/>
      <c r="AV4" s="49"/>
      <c r="BC4" s="49"/>
      <c r="BI4" s="49"/>
    </row>
    <row r="5" spans="1:90" x14ac:dyDescent="0.2">
      <c r="A5" s="26"/>
      <c r="B5" s="26"/>
      <c r="E5" s="27"/>
      <c r="F5" s="26"/>
      <c r="J5" s="26"/>
      <c r="AO5" s="26"/>
      <c r="AQ5" s="26"/>
      <c r="AV5" s="49"/>
      <c r="BC5" s="49"/>
      <c r="BI5" s="49"/>
    </row>
    <row r="6" spans="1:90" x14ac:dyDescent="0.2">
      <c r="A6" s="26"/>
      <c r="B6" s="26"/>
      <c r="E6" s="27"/>
      <c r="F6" s="26"/>
      <c r="J6" s="26"/>
      <c r="AO6" s="26"/>
      <c r="AQ6" s="26"/>
      <c r="AV6" s="49"/>
      <c r="BC6" s="49"/>
      <c r="BI6" s="49"/>
    </row>
    <row r="7" spans="1:90" x14ac:dyDescent="0.2">
      <c r="A7" s="26"/>
      <c r="B7" s="26"/>
      <c r="E7" s="27"/>
      <c r="F7" s="26"/>
      <c r="J7" s="26"/>
      <c r="AO7" s="26"/>
      <c r="AQ7" s="2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DCCDE-4974-488D-821F-E324CE8F5290}">
  <dimension ref="A1:B90"/>
  <sheetViews>
    <sheetView topLeftCell="A23" zoomScale="75" workbookViewId="0">
      <selection activeCell="B95" sqref="B95:B96"/>
    </sheetView>
  </sheetViews>
  <sheetFormatPr baseColWidth="10" defaultColWidth="8.83203125" defaultRowHeight="15" x14ac:dyDescent="0.2"/>
  <cols>
    <col min="2" max="2" width="71.6640625" bestFit="1" customWidth="1"/>
  </cols>
  <sheetData>
    <row r="1" spans="1:2" x14ac:dyDescent="0.2">
      <c r="A1" t="s">
        <v>131</v>
      </c>
      <c r="B1" s="28" t="s">
        <v>42</v>
      </c>
    </row>
    <row r="2" spans="1:2" x14ac:dyDescent="0.2">
      <c r="A2" t="s">
        <v>138</v>
      </c>
      <c r="B2" s="29" t="s">
        <v>43</v>
      </c>
    </row>
    <row r="3" spans="1:2" x14ac:dyDescent="0.2">
      <c r="A3" t="s">
        <v>139</v>
      </c>
      <c r="B3" s="29" t="s">
        <v>44</v>
      </c>
    </row>
    <row r="4" spans="1:2" x14ac:dyDescent="0.2">
      <c r="A4" t="s">
        <v>140</v>
      </c>
      <c r="B4" s="29" t="s">
        <v>45</v>
      </c>
    </row>
    <row r="5" spans="1:2" x14ac:dyDescent="0.2">
      <c r="A5" t="s">
        <v>136</v>
      </c>
      <c r="B5" s="29" t="s">
        <v>46</v>
      </c>
    </row>
    <row r="6" spans="1:2" x14ac:dyDescent="0.2">
      <c r="A6" t="s">
        <v>141</v>
      </c>
      <c r="B6" s="29" t="s">
        <v>47</v>
      </c>
    </row>
    <row r="7" spans="1:2" x14ac:dyDescent="0.2">
      <c r="A7" t="s">
        <v>142</v>
      </c>
      <c r="B7" s="29" t="s">
        <v>48</v>
      </c>
    </row>
    <row r="8" spans="1:2" x14ac:dyDescent="0.2">
      <c r="A8" t="s">
        <v>143</v>
      </c>
      <c r="B8" s="29" t="s">
        <v>49</v>
      </c>
    </row>
    <row r="9" spans="1:2" x14ac:dyDescent="0.2">
      <c r="A9" t="s">
        <v>132</v>
      </c>
      <c r="B9" s="29" t="s">
        <v>50</v>
      </c>
    </row>
    <row r="10" spans="1:2" x14ac:dyDescent="0.2">
      <c r="A10" t="s">
        <v>144</v>
      </c>
      <c r="B10" s="29" t="s">
        <v>51</v>
      </c>
    </row>
    <row r="11" spans="1:2" x14ac:dyDescent="0.2">
      <c r="A11" t="s">
        <v>145</v>
      </c>
      <c r="B11" s="30" t="s">
        <v>52</v>
      </c>
    </row>
    <row r="12" spans="1:2" x14ac:dyDescent="0.2">
      <c r="A12" t="s">
        <v>146</v>
      </c>
      <c r="B12" s="30" t="s">
        <v>53</v>
      </c>
    </row>
    <row r="13" spans="1:2" x14ac:dyDescent="0.2">
      <c r="A13" t="s">
        <v>147</v>
      </c>
      <c r="B13" s="30" t="s">
        <v>54</v>
      </c>
    </row>
    <row r="14" spans="1:2" x14ac:dyDescent="0.2">
      <c r="A14" t="s">
        <v>148</v>
      </c>
      <c r="B14" s="30" t="s">
        <v>55</v>
      </c>
    </row>
    <row r="15" spans="1:2" x14ac:dyDescent="0.2">
      <c r="A15" s="29" t="s">
        <v>137</v>
      </c>
      <c r="B15" s="29" t="s">
        <v>56</v>
      </c>
    </row>
    <row r="16" spans="1:2" x14ac:dyDescent="0.2">
      <c r="A16" s="29" t="s">
        <v>149</v>
      </c>
      <c r="B16" s="29" t="s">
        <v>57</v>
      </c>
    </row>
    <row r="17" spans="1:2" x14ac:dyDescent="0.2">
      <c r="A17" s="29" t="s">
        <v>150</v>
      </c>
      <c r="B17" s="29" t="s">
        <v>58</v>
      </c>
    </row>
    <row r="18" spans="1:2" x14ac:dyDescent="0.2">
      <c r="A18" s="29" t="s">
        <v>151</v>
      </c>
      <c r="B18" s="29" t="s">
        <v>59</v>
      </c>
    </row>
    <row r="19" spans="1:2" x14ac:dyDescent="0.2">
      <c r="A19" s="29" t="s">
        <v>133</v>
      </c>
      <c r="B19" s="29" t="s">
        <v>60</v>
      </c>
    </row>
    <row r="20" spans="1:2" x14ac:dyDescent="0.2">
      <c r="A20" s="29" t="s">
        <v>134</v>
      </c>
      <c r="B20" s="29" t="s">
        <v>61</v>
      </c>
    </row>
    <row r="21" spans="1:2" x14ac:dyDescent="0.2">
      <c r="A21" s="29" t="s">
        <v>152</v>
      </c>
      <c r="B21" s="29" t="s">
        <v>62</v>
      </c>
    </row>
    <row r="22" spans="1:2" x14ac:dyDescent="0.2">
      <c r="A22" s="29" t="s">
        <v>135</v>
      </c>
      <c r="B22" s="29" t="s">
        <v>63</v>
      </c>
    </row>
    <row r="23" spans="1:2" x14ac:dyDescent="0.2">
      <c r="A23" s="29" t="s">
        <v>153</v>
      </c>
      <c r="B23" s="29" t="s">
        <v>64</v>
      </c>
    </row>
    <row r="24" spans="1:2" x14ac:dyDescent="0.2">
      <c r="A24" s="29" t="s">
        <v>154</v>
      </c>
      <c r="B24" s="29" t="s">
        <v>65</v>
      </c>
    </row>
    <row r="25" spans="1:2" x14ac:dyDescent="0.2">
      <c r="A25" s="29" t="s">
        <v>155</v>
      </c>
      <c r="B25" s="29" t="s">
        <v>66</v>
      </c>
    </row>
    <row r="26" spans="1:2" x14ac:dyDescent="0.2">
      <c r="A26" s="29" t="s">
        <v>156</v>
      </c>
      <c r="B26" s="29" t="s">
        <v>67</v>
      </c>
    </row>
    <row r="27" spans="1:2" x14ac:dyDescent="0.2">
      <c r="A27" s="29" t="s">
        <v>157</v>
      </c>
      <c r="B27" s="29" t="s">
        <v>68</v>
      </c>
    </row>
    <row r="28" spans="1:2" x14ac:dyDescent="0.2">
      <c r="A28" s="29" t="s">
        <v>158</v>
      </c>
      <c r="B28" s="29" t="s">
        <v>69</v>
      </c>
    </row>
    <row r="29" spans="1:2" x14ac:dyDescent="0.2">
      <c r="A29" s="29" t="s">
        <v>159</v>
      </c>
      <c r="B29" s="29" t="s">
        <v>70</v>
      </c>
    </row>
    <row r="30" spans="1:2" x14ac:dyDescent="0.2">
      <c r="A30" s="29" t="s">
        <v>160</v>
      </c>
      <c r="B30" s="29" t="s">
        <v>71</v>
      </c>
    </row>
    <row r="31" spans="1:2" x14ac:dyDescent="0.2">
      <c r="A31" s="29" t="s">
        <v>161</v>
      </c>
      <c r="B31" s="29" t="s">
        <v>72</v>
      </c>
    </row>
    <row r="32" spans="1:2" x14ac:dyDescent="0.2">
      <c r="A32" s="29" t="s">
        <v>162</v>
      </c>
      <c r="B32" s="29" t="s">
        <v>73</v>
      </c>
    </row>
    <row r="33" spans="1:2" x14ac:dyDescent="0.2">
      <c r="A33" s="29" t="s">
        <v>163</v>
      </c>
      <c r="B33" s="29" t="s">
        <v>74</v>
      </c>
    </row>
    <row r="34" spans="1:2" x14ac:dyDescent="0.2">
      <c r="A34" s="29" t="s">
        <v>164</v>
      </c>
      <c r="B34" s="29" t="s">
        <v>75</v>
      </c>
    </row>
    <row r="35" spans="1:2" x14ac:dyDescent="0.2">
      <c r="A35" s="29" t="s">
        <v>165</v>
      </c>
      <c r="B35" s="29" t="s">
        <v>76</v>
      </c>
    </row>
    <row r="36" spans="1:2" x14ac:dyDescent="0.2">
      <c r="A36" s="29" t="s">
        <v>166</v>
      </c>
      <c r="B36" s="29" t="s">
        <v>77</v>
      </c>
    </row>
    <row r="37" spans="1:2" x14ac:dyDescent="0.2">
      <c r="A37" s="29" t="s">
        <v>167</v>
      </c>
      <c r="B37" s="29" t="s">
        <v>78</v>
      </c>
    </row>
    <row r="38" spans="1:2" x14ac:dyDescent="0.2">
      <c r="A38" s="29" t="s">
        <v>168</v>
      </c>
      <c r="B38" s="29" t="s">
        <v>79</v>
      </c>
    </row>
    <row r="39" spans="1:2" x14ac:dyDescent="0.2">
      <c r="A39" s="29" t="s">
        <v>169</v>
      </c>
      <c r="B39" s="29" t="s">
        <v>80</v>
      </c>
    </row>
    <row r="40" spans="1:2" x14ac:dyDescent="0.2">
      <c r="A40" t="s">
        <v>170</v>
      </c>
      <c r="B40" s="29" t="s">
        <v>113</v>
      </c>
    </row>
    <row r="41" spans="1:2" x14ac:dyDescent="0.2">
      <c r="A41" t="s">
        <v>171</v>
      </c>
      <c r="B41" s="29" t="s">
        <v>116</v>
      </c>
    </row>
    <row r="42" spans="1:2" x14ac:dyDescent="0.2">
      <c r="A42" t="s">
        <v>172</v>
      </c>
      <c r="B42" s="29" t="s">
        <v>117</v>
      </c>
    </row>
    <row r="43" spans="1:2" x14ac:dyDescent="0.2">
      <c r="A43" t="s">
        <v>173</v>
      </c>
      <c r="B43" s="29" t="s">
        <v>122</v>
      </c>
    </row>
    <row r="44" spans="1:2" x14ac:dyDescent="0.2">
      <c r="A44" t="s">
        <v>174</v>
      </c>
      <c r="B44" s="30" t="s">
        <v>81</v>
      </c>
    </row>
    <row r="45" spans="1:2" x14ac:dyDescent="0.2">
      <c r="A45" t="s">
        <v>175</v>
      </c>
      <c r="B45" s="30" t="s">
        <v>82</v>
      </c>
    </row>
    <row r="46" spans="1:2" x14ac:dyDescent="0.2">
      <c r="A46" t="s">
        <v>176</v>
      </c>
      <c r="B46" s="31" t="s">
        <v>83</v>
      </c>
    </row>
    <row r="47" spans="1:2" x14ac:dyDescent="0.2">
      <c r="A47" t="s">
        <v>177</v>
      </c>
      <c r="B47" s="31" t="s">
        <v>84</v>
      </c>
    </row>
    <row r="48" spans="1:2" x14ac:dyDescent="0.2">
      <c r="A48" t="s">
        <v>178</v>
      </c>
      <c r="B48" s="50" t="s">
        <v>85</v>
      </c>
    </row>
    <row r="49" spans="1:2" x14ac:dyDescent="0.2">
      <c r="A49" t="s">
        <v>179</v>
      </c>
      <c r="B49" s="30" t="s">
        <v>86</v>
      </c>
    </row>
    <row r="50" spans="1:2" x14ac:dyDescent="0.2">
      <c r="A50" t="s">
        <v>180</v>
      </c>
      <c r="B50" s="30" t="s">
        <v>87</v>
      </c>
    </row>
    <row r="51" spans="1:2" x14ac:dyDescent="0.2">
      <c r="A51" t="s">
        <v>181</v>
      </c>
      <c r="B51" s="30" t="s">
        <v>88</v>
      </c>
    </row>
    <row r="52" spans="1:2" x14ac:dyDescent="0.2">
      <c r="A52" t="s">
        <v>182</v>
      </c>
      <c r="B52" s="31" t="s">
        <v>89</v>
      </c>
    </row>
    <row r="53" spans="1:2" x14ac:dyDescent="0.2">
      <c r="A53" t="s">
        <v>183</v>
      </c>
      <c r="B53" s="30" t="s">
        <v>90</v>
      </c>
    </row>
    <row r="54" spans="1:2" x14ac:dyDescent="0.2">
      <c r="A54" t="s">
        <v>184</v>
      </c>
      <c r="B54" s="30" t="s">
        <v>91</v>
      </c>
    </row>
    <row r="55" spans="1:2" x14ac:dyDescent="0.2">
      <c r="A55" t="s">
        <v>185</v>
      </c>
      <c r="B55" s="51" t="s">
        <v>92</v>
      </c>
    </row>
    <row r="56" spans="1:2" x14ac:dyDescent="0.2">
      <c r="A56" t="s">
        <v>186</v>
      </c>
      <c r="B56" s="30" t="s">
        <v>93</v>
      </c>
    </row>
    <row r="57" spans="1:2" x14ac:dyDescent="0.2">
      <c r="A57" t="s">
        <v>187</v>
      </c>
      <c r="B57" s="30" t="s">
        <v>94</v>
      </c>
    </row>
    <row r="58" spans="1:2" x14ac:dyDescent="0.2">
      <c r="A58" t="s">
        <v>188</v>
      </c>
      <c r="B58" s="31" t="s">
        <v>95</v>
      </c>
    </row>
    <row r="59" spans="1:2" x14ac:dyDescent="0.2">
      <c r="A59" t="s">
        <v>189</v>
      </c>
      <c r="B59" s="30" t="s">
        <v>96</v>
      </c>
    </row>
    <row r="60" spans="1:2" x14ac:dyDescent="0.2">
      <c r="A60" t="s">
        <v>190</v>
      </c>
      <c r="B60" s="30" t="s">
        <v>97</v>
      </c>
    </row>
    <row r="61" spans="1:2" x14ac:dyDescent="0.2">
      <c r="A61" t="s">
        <v>191</v>
      </c>
      <c r="B61" s="51" t="s">
        <v>98</v>
      </c>
    </row>
    <row r="62" spans="1:2" x14ac:dyDescent="0.2">
      <c r="A62" t="s">
        <v>192</v>
      </c>
      <c r="B62" s="31" t="s">
        <v>99</v>
      </c>
    </row>
    <row r="63" spans="1:2" x14ac:dyDescent="0.2">
      <c r="A63" t="s">
        <v>193</v>
      </c>
      <c r="B63" s="31" t="s">
        <v>100</v>
      </c>
    </row>
    <row r="64" spans="1:2" x14ac:dyDescent="0.2">
      <c r="A64" t="s">
        <v>194</v>
      </c>
      <c r="B64" s="34" t="s">
        <v>101</v>
      </c>
    </row>
    <row r="65" spans="1:2" x14ac:dyDescent="0.2">
      <c r="A65" t="s">
        <v>195</v>
      </c>
      <c r="B65" s="31" t="s">
        <v>102</v>
      </c>
    </row>
    <row r="66" spans="1:2" x14ac:dyDescent="0.2">
      <c r="A66" t="s">
        <v>196</v>
      </c>
      <c r="B66" s="31" t="s">
        <v>103</v>
      </c>
    </row>
    <row r="67" spans="1:2" x14ac:dyDescent="0.2">
      <c r="A67" t="s">
        <v>197</v>
      </c>
      <c r="B67" s="31" t="s">
        <v>104</v>
      </c>
    </row>
    <row r="68" spans="1:2" x14ac:dyDescent="0.2">
      <c r="A68" t="s">
        <v>198</v>
      </c>
      <c r="B68" s="30" t="s">
        <v>105</v>
      </c>
    </row>
    <row r="69" spans="1:2" x14ac:dyDescent="0.2">
      <c r="A69" t="s">
        <v>199</v>
      </c>
      <c r="B69" s="30" t="s">
        <v>106</v>
      </c>
    </row>
    <row r="70" spans="1:2" x14ac:dyDescent="0.2">
      <c r="A70" t="s">
        <v>200</v>
      </c>
      <c r="B70" s="30" t="s">
        <v>107</v>
      </c>
    </row>
    <row r="71" spans="1:2" x14ac:dyDescent="0.2">
      <c r="A71" t="s">
        <v>201</v>
      </c>
      <c r="B71" s="30" t="s">
        <v>108</v>
      </c>
    </row>
    <row r="72" spans="1:2" x14ac:dyDescent="0.2">
      <c r="A72" t="s">
        <v>202</v>
      </c>
      <c r="B72" s="30" t="s">
        <v>109</v>
      </c>
    </row>
    <row r="73" spans="1:2" x14ac:dyDescent="0.2">
      <c r="A73" t="s">
        <v>203</v>
      </c>
      <c r="B73" s="30" t="s">
        <v>110</v>
      </c>
    </row>
    <row r="74" spans="1:2" x14ac:dyDescent="0.2">
      <c r="A74" t="s">
        <v>204</v>
      </c>
      <c r="B74" s="30" t="s">
        <v>111</v>
      </c>
    </row>
    <row r="75" spans="1:2" x14ac:dyDescent="0.2">
      <c r="A75" t="s">
        <v>205</v>
      </c>
      <c r="B75" s="30" t="s">
        <v>112</v>
      </c>
    </row>
    <row r="76" spans="1:2" x14ac:dyDescent="0.2">
      <c r="A76" t="s">
        <v>206</v>
      </c>
      <c r="B76" s="32" t="s">
        <v>235</v>
      </c>
    </row>
    <row r="77" spans="1:2" x14ac:dyDescent="0.2">
      <c r="A77" t="s">
        <v>207</v>
      </c>
      <c r="B77" s="31" t="s">
        <v>114</v>
      </c>
    </row>
    <row r="78" spans="1:2" x14ac:dyDescent="0.2">
      <c r="A78" t="s">
        <v>208</v>
      </c>
      <c r="B78" s="31" t="s">
        <v>115</v>
      </c>
    </row>
    <row r="79" spans="1:2" x14ac:dyDescent="0.2">
      <c r="A79" t="s">
        <v>209</v>
      </c>
      <c r="B79" s="30" t="s">
        <v>118</v>
      </c>
    </row>
    <row r="80" spans="1:2" x14ac:dyDescent="0.2">
      <c r="A80" t="s">
        <v>210</v>
      </c>
      <c r="B80" s="30" t="s">
        <v>119</v>
      </c>
    </row>
    <row r="81" spans="1:2" x14ac:dyDescent="0.2">
      <c r="A81" t="s">
        <v>211</v>
      </c>
      <c r="B81" s="30" t="s">
        <v>120</v>
      </c>
    </row>
    <row r="82" spans="1:2" x14ac:dyDescent="0.2">
      <c r="A82" t="s">
        <v>212</v>
      </c>
      <c r="B82" s="31" t="s">
        <v>121</v>
      </c>
    </row>
    <row r="83" spans="1:2" x14ac:dyDescent="0.2">
      <c r="A83" t="s">
        <v>213</v>
      </c>
      <c r="B83" s="31" t="s">
        <v>123</v>
      </c>
    </row>
    <row r="84" spans="1:2" x14ac:dyDescent="0.2">
      <c r="A84" t="s">
        <v>214</v>
      </c>
      <c r="B84" s="52" t="s">
        <v>124</v>
      </c>
    </row>
    <row r="85" spans="1:2" x14ac:dyDescent="0.2">
      <c r="A85" t="s">
        <v>215</v>
      </c>
      <c r="B85" s="31" t="s">
        <v>125</v>
      </c>
    </row>
    <row r="86" spans="1:2" x14ac:dyDescent="0.2">
      <c r="A86" t="s">
        <v>216</v>
      </c>
      <c r="B86" s="52" t="s">
        <v>126</v>
      </c>
    </row>
    <row r="87" spans="1:2" x14ac:dyDescent="0.2">
      <c r="A87" t="s">
        <v>217</v>
      </c>
      <c r="B87" s="30" t="s">
        <v>127</v>
      </c>
    </row>
    <row r="88" spans="1:2" x14ac:dyDescent="0.2">
      <c r="A88" t="s">
        <v>218</v>
      </c>
      <c r="B88" s="30" t="s">
        <v>128</v>
      </c>
    </row>
    <row r="89" spans="1:2" x14ac:dyDescent="0.2">
      <c r="A89" t="s">
        <v>219</v>
      </c>
      <c r="B89" s="31" t="s">
        <v>129</v>
      </c>
    </row>
    <row r="90" spans="1:2" x14ac:dyDescent="0.2">
      <c r="A90" t="s">
        <v>220</v>
      </c>
      <c r="B90" s="33" t="s">
        <v>130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tabSelected="1" zoomScale="140" zoomScaleNormal="90" workbookViewId="0">
      <selection activeCell="E12" sqref="E12"/>
    </sheetView>
  </sheetViews>
  <sheetFormatPr baseColWidth="10" defaultColWidth="8.83203125" defaultRowHeight="15" x14ac:dyDescent="0.2"/>
  <cols>
    <col min="3" max="3" width="9.33203125" bestFit="1" customWidth="1"/>
    <col min="5" max="5" width="10" bestFit="1" customWidth="1"/>
    <col min="6" max="6" width="18.83203125" bestFit="1" customWidth="1"/>
    <col min="7" max="7" width="10.33203125" bestFit="1" customWidth="1"/>
    <col min="8" max="8" width="10.33203125" customWidth="1"/>
  </cols>
  <sheetData>
    <row r="1" spans="1:11" x14ac:dyDescent="0.2">
      <c r="H1" s="71" t="s">
        <v>23</v>
      </c>
      <c r="I1" s="71"/>
    </row>
    <row r="2" spans="1:11" s="23" customFormat="1" ht="14" customHeight="1" x14ac:dyDescent="0.2">
      <c r="A2" s="23" t="s">
        <v>221</v>
      </c>
      <c r="B2" s="19" t="s">
        <v>3</v>
      </c>
      <c r="C2" s="19" t="s">
        <v>5</v>
      </c>
      <c r="D2" s="19" t="s">
        <v>13</v>
      </c>
      <c r="E2" s="19" t="s">
        <v>11</v>
      </c>
      <c r="F2" s="19" t="s">
        <v>41</v>
      </c>
      <c r="G2" s="19" t="s">
        <v>10</v>
      </c>
      <c r="H2" s="19" t="s">
        <v>12</v>
      </c>
      <c r="I2" s="19" t="s">
        <v>25</v>
      </c>
      <c r="J2" s="19" t="s">
        <v>14</v>
      </c>
      <c r="K2" s="22"/>
    </row>
    <row r="3" spans="1:11" s="2" customFormat="1" x14ac:dyDescent="0.2">
      <c r="B3" s="9"/>
      <c r="C3" s="9">
        <v>25</v>
      </c>
      <c r="D3" s="9">
        <v>30</v>
      </c>
      <c r="E3" s="9">
        <v>35</v>
      </c>
      <c r="F3" s="9">
        <v>2</v>
      </c>
      <c r="G3" s="9">
        <v>8</v>
      </c>
      <c r="H3" s="9">
        <v>3</v>
      </c>
      <c r="I3" s="9">
        <v>2</v>
      </c>
      <c r="J3" s="9">
        <f>+SUM(C3:I3)</f>
        <v>105</v>
      </c>
      <c r="K3" s="3"/>
    </row>
    <row r="4" spans="1:11" x14ac:dyDescent="0.2">
      <c r="B4" s="13"/>
      <c r="C4" s="13"/>
      <c r="D4" s="13"/>
      <c r="E4" s="13"/>
      <c r="F4" s="13"/>
      <c r="G4" s="13"/>
      <c r="H4" s="13"/>
      <c r="I4" s="13"/>
      <c r="J4" s="13"/>
      <c r="K4" s="1"/>
    </row>
    <row r="5" spans="1:11" x14ac:dyDescent="0.2">
      <c r="A5" t="str">
        <f>+RAWDATA!A2</f>
        <v xml:space="preserve">Good </v>
      </c>
      <c r="B5" t="str">
        <f>+RAWDATA!B2</f>
        <v>Student</v>
      </c>
      <c r="C5" s="11">
        <f>+Quiz!W4</f>
        <v>21.59090909090909</v>
      </c>
      <c r="D5" s="11">
        <f>+'Lab '!S24</f>
        <v>28.428409090909092</v>
      </c>
      <c r="E5" s="11">
        <f>'Exam_Midterm+FinalTerm'!J4</f>
        <v>30.75</v>
      </c>
      <c r="F5" s="11">
        <f>'Industry Essay'!J4</f>
        <v>2</v>
      </c>
      <c r="G5" s="11">
        <f>'Video Module'!AC4</f>
        <v>8</v>
      </c>
      <c r="H5" s="11">
        <f>+ZyBooks!F4</f>
        <v>3</v>
      </c>
      <c r="I5" s="11">
        <f>'Lab '!S35</f>
        <v>1.9079999999999999</v>
      </c>
      <c r="J5" s="12">
        <f>SUM(C5:I5)</f>
        <v>95.67731818181818</v>
      </c>
    </row>
    <row r="6" spans="1:11" x14ac:dyDescent="0.2">
      <c r="A6" t="str">
        <f>+RAWDATA!A3</f>
        <v xml:space="preserve">Bad </v>
      </c>
      <c r="B6" t="str">
        <f>+RAWDATA!B3</f>
        <v>Student</v>
      </c>
      <c r="C6" s="11">
        <f>+Quiz!W5</f>
        <v>0</v>
      </c>
      <c r="D6" s="11">
        <f>+'Lab '!S25</f>
        <v>0</v>
      </c>
      <c r="E6" s="11">
        <f>'Exam_Midterm+FinalTerm'!J5</f>
        <v>0</v>
      </c>
      <c r="F6" s="11">
        <f>'Industry Essay'!J5</f>
        <v>0</v>
      </c>
      <c r="G6" s="11">
        <f>'Video Module'!AC5</f>
        <v>0</v>
      </c>
      <c r="H6" s="11">
        <f>+ZyBooks!F5</f>
        <v>0</v>
      </c>
      <c r="I6" s="11">
        <f>'Lab '!S36</f>
        <v>0</v>
      </c>
      <c r="J6" s="12">
        <f>SUM(C6:I6)</f>
        <v>0</v>
      </c>
    </row>
    <row r="7" spans="1:11" x14ac:dyDescent="0.2">
      <c r="C7" s="11"/>
      <c r="D7" s="11"/>
      <c r="E7" s="11"/>
      <c r="F7" s="11"/>
      <c r="G7" s="11"/>
      <c r="H7" s="11"/>
      <c r="I7" s="11"/>
      <c r="J7" s="12"/>
    </row>
    <row r="8" spans="1:11" x14ac:dyDescent="0.2">
      <c r="C8" s="11"/>
      <c r="D8" s="11"/>
      <c r="E8" s="11"/>
      <c r="F8" s="11"/>
      <c r="G8" s="11"/>
      <c r="H8" s="11"/>
      <c r="I8" s="11"/>
      <c r="J8" s="12"/>
    </row>
    <row r="9" spans="1:11" x14ac:dyDescent="0.2">
      <c r="C9" s="11"/>
      <c r="D9" s="11"/>
      <c r="E9" s="11"/>
      <c r="F9" s="11"/>
      <c r="G9" s="11"/>
      <c r="H9" s="11"/>
      <c r="I9" s="11"/>
      <c r="J9" s="12"/>
    </row>
    <row r="10" spans="1:11" x14ac:dyDescent="0.2">
      <c r="C10" s="11"/>
      <c r="D10" s="11"/>
      <c r="E10" s="11"/>
      <c r="F10" s="11"/>
      <c r="G10" s="11"/>
      <c r="H10" s="11"/>
      <c r="I10" s="11"/>
      <c r="J10" s="12"/>
    </row>
  </sheetData>
  <mergeCells count="1"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2"/>
  <sheetViews>
    <sheetView topLeftCell="B1" zoomScale="114" zoomScaleNormal="90" workbookViewId="0">
      <selection activeCell="W4" sqref="W4"/>
    </sheetView>
  </sheetViews>
  <sheetFormatPr baseColWidth="10" defaultColWidth="8.83203125" defaultRowHeight="15" x14ac:dyDescent="0.2"/>
  <cols>
    <col min="3" max="3" width="11" bestFit="1" customWidth="1"/>
    <col min="22" max="22" width="10.6640625" bestFit="1" customWidth="1"/>
  </cols>
  <sheetData>
    <row r="1" spans="1:23" s="2" customFormat="1" x14ac:dyDescent="0.2">
      <c r="A1" s="16"/>
      <c r="B1" s="16"/>
      <c r="C1" s="18" t="s">
        <v>236</v>
      </c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K1" s="9">
        <v>8</v>
      </c>
      <c r="L1" s="9">
        <v>9</v>
      </c>
      <c r="M1" s="9">
        <v>10</v>
      </c>
      <c r="N1" s="9">
        <v>11</v>
      </c>
      <c r="O1" s="9">
        <v>12</v>
      </c>
      <c r="P1" s="9">
        <v>13</v>
      </c>
      <c r="Q1" s="9">
        <v>14</v>
      </c>
      <c r="R1" s="9">
        <v>15</v>
      </c>
      <c r="S1" s="9">
        <v>16</v>
      </c>
      <c r="T1" s="9">
        <v>17</v>
      </c>
      <c r="U1" s="9">
        <v>18</v>
      </c>
      <c r="V1" s="9" t="s">
        <v>223</v>
      </c>
      <c r="W1" s="9" t="s">
        <v>5</v>
      </c>
    </row>
    <row r="2" spans="1:23" s="2" customFormat="1" x14ac:dyDescent="0.2">
      <c r="A2" s="16"/>
      <c r="B2" s="16"/>
      <c r="C2" s="9" t="s">
        <v>4</v>
      </c>
      <c r="D2" s="9">
        <v>100</v>
      </c>
      <c r="E2" s="9">
        <v>100</v>
      </c>
      <c r="F2" s="37">
        <v>70</v>
      </c>
      <c r="G2" s="9">
        <v>100</v>
      </c>
      <c r="H2" s="37">
        <v>50</v>
      </c>
      <c r="I2" s="9">
        <v>100</v>
      </c>
      <c r="J2" s="37">
        <v>50</v>
      </c>
      <c r="K2" s="9">
        <v>100</v>
      </c>
      <c r="L2" s="9">
        <v>100</v>
      </c>
      <c r="M2" s="9">
        <v>100</v>
      </c>
      <c r="N2" s="9">
        <v>100</v>
      </c>
      <c r="O2" s="9">
        <v>100</v>
      </c>
      <c r="P2" s="9">
        <v>100</v>
      </c>
      <c r="Q2" s="37">
        <v>90</v>
      </c>
      <c r="R2" s="9">
        <v>100</v>
      </c>
      <c r="S2" s="9">
        <v>100</v>
      </c>
      <c r="T2" s="9">
        <v>100</v>
      </c>
      <c r="U2" s="9">
        <v>100</v>
      </c>
      <c r="V2" s="9">
        <v>100</v>
      </c>
      <c r="W2" s="9">
        <v>25</v>
      </c>
    </row>
    <row r="3" spans="1:23" x14ac:dyDescent="0.2">
      <c r="A3" s="16" t="s">
        <v>221</v>
      </c>
      <c r="B3" s="16" t="s">
        <v>222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x14ac:dyDescent="0.2">
      <c r="A4" s="13" t="str">
        <f>+RAWDATA!A2</f>
        <v xml:space="preserve">Good </v>
      </c>
      <c r="B4" s="13" t="str">
        <f>+RAWDATA!B2</f>
        <v>Student</v>
      </c>
      <c r="C4" s="16"/>
      <c r="D4" s="11">
        <f>+RAWDATA!AT2</f>
        <v>100</v>
      </c>
      <c r="E4" s="11">
        <v>60</v>
      </c>
      <c r="F4" s="11">
        <v>60</v>
      </c>
      <c r="G4" s="11">
        <v>80</v>
      </c>
      <c r="H4" s="11">
        <v>60</v>
      </c>
      <c r="I4" s="11">
        <v>80</v>
      </c>
      <c r="J4" s="11">
        <v>100</v>
      </c>
      <c r="K4" s="11">
        <v>80</v>
      </c>
      <c r="L4" s="11">
        <v>60</v>
      </c>
      <c r="M4" s="11">
        <f>+RAWDATA!BM2</f>
        <v>100</v>
      </c>
      <c r="N4" s="11">
        <v>80</v>
      </c>
      <c r="O4" s="11">
        <v>80</v>
      </c>
      <c r="P4" s="11">
        <v>60</v>
      </c>
      <c r="Q4" s="11">
        <v>100</v>
      </c>
      <c r="R4" s="11">
        <f>+RAWDATA!CD2</f>
        <v>100</v>
      </c>
      <c r="S4" s="11">
        <f>+RAWDATA!CE2</f>
        <v>100</v>
      </c>
      <c r="T4" s="11">
        <v>20</v>
      </c>
      <c r="U4" s="11">
        <f>+RAWDATA!CK2</f>
        <v>100</v>
      </c>
      <c r="V4" s="11">
        <f>+RAWDATA!CH2</f>
        <v>100</v>
      </c>
      <c r="W4" s="12">
        <f>SUM(D4:V4)/SUM(D2:V2)*W2</f>
        <v>21.59090909090909</v>
      </c>
    </row>
    <row r="5" spans="1:23" x14ac:dyDescent="0.2">
      <c r="A5" s="13" t="str">
        <f>+RAWDATA!A3</f>
        <v xml:space="preserve">Bad </v>
      </c>
      <c r="B5" s="13" t="str">
        <f>+RAWDATA!B3</f>
        <v>Student</v>
      </c>
      <c r="C5" s="16"/>
      <c r="D5" s="11">
        <f>+RAWDATA!AT3</f>
        <v>0</v>
      </c>
      <c r="E5" s="11">
        <f>+RAWDATA!AU3</f>
        <v>0</v>
      </c>
      <c r="F5" s="11">
        <f>+RAWDATA!AV3</f>
        <v>0</v>
      </c>
      <c r="G5" s="11">
        <f>+RAWDATA!AZ3</f>
        <v>0</v>
      </c>
      <c r="H5" s="11">
        <f>+RAWDATA!BC3</f>
        <v>0</v>
      </c>
      <c r="I5" s="11">
        <f>+RAWDATA!BF3</f>
        <v>0</v>
      </c>
      <c r="J5" s="11">
        <f>+RAWDATA!BI3</f>
        <v>0</v>
      </c>
      <c r="K5" s="11">
        <f>+RAWDATA!BJ3</f>
        <v>0</v>
      </c>
      <c r="L5" s="11">
        <f>+RAWDATA!BK3</f>
        <v>0</v>
      </c>
      <c r="M5" s="11">
        <f>+RAWDATA!BM3</f>
        <v>0</v>
      </c>
      <c r="N5" s="11">
        <f>+RAWDATA!BN3</f>
        <v>0</v>
      </c>
      <c r="O5" s="11">
        <f>+RAWDATA!BO3</f>
        <v>0</v>
      </c>
      <c r="P5" s="11">
        <f>+RAWDATA!BY3</f>
        <v>0</v>
      </c>
      <c r="Q5" s="11">
        <f>+RAWDATA!BZ3</f>
        <v>0</v>
      </c>
      <c r="R5" s="11">
        <f>+RAWDATA!CD3</f>
        <v>0</v>
      </c>
      <c r="S5" s="11">
        <f>+RAWDATA!CE3</f>
        <v>0</v>
      </c>
      <c r="T5" s="11">
        <f>+RAWDATA!CG3</f>
        <v>0</v>
      </c>
      <c r="U5" s="11">
        <f>+RAWDATA!CK3</f>
        <v>0</v>
      </c>
      <c r="V5" s="11">
        <f>+RAWDATA!CH3</f>
        <v>0</v>
      </c>
      <c r="W5" s="12">
        <f>SUM(D5:V5)/SUM(D2:V2)*W2</f>
        <v>0</v>
      </c>
    </row>
    <row r="6" spans="1:23" x14ac:dyDescent="0.2">
      <c r="A6" s="13"/>
      <c r="B6" s="1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</row>
    <row r="7" spans="1:23" x14ac:dyDescent="0.2">
      <c r="A7" s="13"/>
      <c r="B7" s="1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</row>
    <row r="8" spans="1:23" x14ac:dyDescent="0.2">
      <c r="A8" s="13"/>
      <c r="B8" s="1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</row>
    <row r="9" spans="1:23" x14ac:dyDescent="0.2">
      <c r="A9" s="13"/>
      <c r="B9" s="1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</row>
    <row r="10" spans="1:23" x14ac:dyDescent="0.2">
      <c r="A10" s="13"/>
      <c r="B10" s="13"/>
      <c r="C10" t="s">
        <v>224</v>
      </c>
      <c r="D10" s="9">
        <f>+D2</f>
        <v>100</v>
      </c>
      <c r="E10" s="9">
        <f t="shared" ref="E10:V10" si="0">+E2</f>
        <v>100</v>
      </c>
      <c r="F10" s="37">
        <f t="shared" si="0"/>
        <v>70</v>
      </c>
      <c r="G10" s="9">
        <f t="shared" si="0"/>
        <v>100</v>
      </c>
      <c r="H10" s="37">
        <f t="shared" si="0"/>
        <v>50</v>
      </c>
      <c r="I10" s="9">
        <f t="shared" si="0"/>
        <v>100</v>
      </c>
      <c r="J10" s="37">
        <f t="shared" si="0"/>
        <v>50</v>
      </c>
      <c r="K10" s="9">
        <f t="shared" si="0"/>
        <v>100</v>
      </c>
      <c r="L10" s="9">
        <f t="shared" si="0"/>
        <v>100</v>
      </c>
      <c r="M10" s="9">
        <f t="shared" si="0"/>
        <v>100</v>
      </c>
      <c r="N10" s="9">
        <f t="shared" si="0"/>
        <v>100</v>
      </c>
      <c r="O10" s="9">
        <f t="shared" si="0"/>
        <v>100</v>
      </c>
      <c r="P10" s="9">
        <f t="shared" si="0"/>
        <v>100</v>
      </c>
      <c r="Q10" s="37">
        <f t="shared" si="0"/>
        <v>90</v>
      </c>
      <c r="R10" s="9">
        <f t="shared" si="0"/>
        <v>100</v>
      </c>
      <c r="S10" s="9">
        <f t="shared" si="0"/>
        <v>100</v>
      </c>
      <c r="T10" s="9">
        <f t="shared" si="0"/>
        <v>100</v>
      </c>
      <c r="U10" s="9">
        <f t="shared" si="0"/>
        <v>100</v>
      </c>
      <c r="V10" s="9">
        <f t="shared" si="0"/>
        <v>100</v>
      </c>
      <c r="W10" s="12"/>
    </row>
    <row r="11" spans="1:23" x14ac:dyDescent="0.2">
      <c r="A11" s="56"/>
      <c r="B11" s="57"/>
      <c r="C11" s="57"/>
      <c r="D11" s="58"/>
      <c r="E11" s="57"/>
      <c r="F11" s="57"/>
      <c r="G11" s="57"/>
      <c r="H11" s="57"/>
      <c r="I11" s="59"/>
    </row>
    <row r="12" spans="1:23" x14ac:dyDescent="0.2">
      <c r="A12" s="59"/>
      <c r="B12" s="57"/>
      <c r="C12" s="57"/>
      <c r="D12" s="58"/>
      <c r="E12" s="57"/>
      <c r="F12" s="57"/>
      <c r="G12" s="57"/>
      <c r="H12" s="57"/>
      <c r="I12" s="59"/>
    </row>
    <row r="13" spans="1:23" x14ac:dyDescent="0.2">
      <c r="A13">
        <v>1</v>
      </c>
      <c r="B13" t="s">
        <v>176</v>
      </c>
      <c r="C13" s="53" t="s">
        <v>83</v>
      </c>
      <c r="D13" s="6"/>
      <c r="E13" s="6"/>
      <c r="F13" s="6"/>
      <c r="G13" s="6"/>
      <c r="I13" s="59"/>
    </row>
    <row r="14" spans="1:23" x14ac:dyDescent="0.2">
      <c r="A14">
        <v>2</v>
      </c>
      <c r="B14" t="s">
        <v>177</v>
      </c>
      <c r="C14" s="53" t="s">
        <v>84</v>
      </c>
      <c r="D14" s="6"/>
      <c r="E14" s="6"/>
      <c r="F14" s="6"/>
      <c r="G14" s="6"/>
      <c r="I14" s="59"/>
    </row>
    <row r="15" spans="1:23" x14ac:dyDescent="0.2">
      <c r="A15">
        <v>3</v>
      </c>
      <c r="B15" t="s">
        <v>178</v>
      </c>
      <c r="C15" s="54" t="s">
        <v>85</v>
      </c>
      <c r="D15" s="6"/>
      <c r="E15" s="6"/>
      <c r="F15" s="6"/>
      <c r="G15" s="6"/>
      <c r="H15">
        <v>70</v>
      </c>
      <c r="I15" s="59"/>
    </row>
    <row r="16" spans="1:23" x14ac:dyDescent="0.2">
      <c r="A16">
        <v>4</v>
      </c>
      <c r="B16" t="s">
        <v>182</v>
      </c>
      <c r="C16" s="53" t="s">
        <v>89</v>
      </c>
      <c r="D16" s="6"/>
      <c r="E16" s="6"/>
      <c r="F16" s="6"/>
      <c r="G16" s="6"/>
      <c r="I16" s="59"/>
    </row>
    <row r="17" spans="1:9" x14ac:dyDescent="0.2">
      <c r="A17">
        <v>5</v>
      </c>
      <c r="B17" t="s">
        <v>185</v>
      </c>
      <c r="C17" s="54" t="s">
        <v>92</v>
      </c>
      <c r="D17" s="6"/>
      <c r="E17" s="6"/>
      <c r="F17" s="6"/>
      <c r="G17" s="6"/>
      <c r="H17">
        <v>50</v>
      </c>
      <c r="I17" s="59"/>
    </row>
    <row r="18" spans="1:9" x14ac:dyDescent="0.2">
      <c r="A18">
        <v>6</v>
      </c>
      <c r="B18" t="s">
        <v>188</v>
      </c>
      <c r="C18" s="53" t="s">
        <v>95</v>
      </c>
      <c r="D18" s="6"/>
      <c r="E18" s="6"/>
      <c r="F18" s="6"/>
      <c r="G18" s="6"/>
      <c r="I18" s="59"/>
    </row>
    <row r="19" spans="1:9" x14ac:dyDescent="0.2">
      <c r="A19">
        <v>7</v>
      </c>
      <c r="B19" t="s">
        <v>191</v>
      </c>
      <c r="C19" s="54" t="s">
        <v>98</v>
      </c>
      <c r="D19" s="6"/>
      <c r="E19" s="6"/>
      <c r="F19" s="6"/>
      <c r="G19" s="6"/>
      <c r="H19">
        <v>50</v>
      </c>
      <c r="I19" s="59"/>
    </row>
    <row r="20" spans="1:9" x14ac:dyDescent="0.2">
      <c r="A20">
        <v>8</v>
      </c>
      <c r="B20" t="s">
        <v>192</v>
      </c>
      <c r="C20" s="53" t="s">
        <v>99</v>
      </c>
      <c r="D20" s="6"/>
      <c r="E20" s="6"/>
      <c r="F20" s="6"/>
      <c r="G20" s="6"/>
      <c r="I20" s="59"/>
    </row>
    <row r="21" spans="1:9" x14ac:dyDescent="0.2">
      <c r="A21">
        <v>9</v>
      </c>
      <c r="B21" t="s">
        <v>193</v>
      </c>
      <c r="C21" s="53" t="s">
        <v>100</v>
      </c>
      <c r="D21" s="6"/>
      <c r="E21" s="6"/>
      <c r="F21" s="6"/>
      <c r="G21" s="6"/>
      <c r="I21" s="59"/>
    </row>
    <row r="22" spans="1:9" x14ac:dyDescent="0.2">
      <c r="A22">
        <v>10</v>
      </c>
      <c r="B22" t="s">
        <v>195</v>
      </c>
      <c r="C22" s="53" t="s">
        <v>102</v>
      </c>
      <c r="D22" s="6"/>
      <c r="E22" s="6"/>
      <c r="F22" s="6"/>
      <c r="G22" s="6"/>
      <c r="I22" s="59"/>
    </row>
    <row r="23" spans="1:9" x14ac:dyDescent="0.2">
      <c r="A23">
        <v>11</v>
      </c>
      <c r="B23" t="s">
        <v>196</v>
      </c>
      <c r="C23" s="53" t="s">
        <v>103</v>
      </c>
      <c r="D23" s="6"/>
      <c r="E23" s="6"/>
      <c r="F23" s="6"/>
      <c r="G23" s="6"/>
      <c r="I23" s="59"/>
    </row>
    <row r="24" spans="1:9" x14ac:dyDescent="0.2">
      <c r="A24">
        <v>12</v>
      </c>
      <c r="B24" t="s">
        <v>197</v>
      </c>
      <c r="C24" s="53" t="s">
        <v>104</v>
      </c>
      <c r="D24" s="6"/>
      <c r="E24" s="6"/>
      <c r="F24" s="6"/>
      <c r="G24" s="6"/>
      <c r="I24" s="59"/>
    </row>
    <row r="25" spans="1:9" x14ac:dyDescent="0.2">
      <c r="A25">
        <v>13</v>
      </c>
      <c r="B25" t="s">
        <v>207</v>
      </c>
      <c r="C25" s="53" t="s">
        <v>114</v>
      </c>
      <c r="D25" s="6"/>
      <c r="E25" s="6"/>
      <c r="F25" s="6"/>
      <c r="G25" s="6"/>
      <c r="I25" s="59"/>
    </row>
    <row r="26" spans="1:9" x14ac:dyDescent="0.2">
      <c r="A26">
        <v>14</v>
      </c>
      <c r="B26" t="s">
        <v>208</v>
      </c>
      <c r="C26" s="53" t="s">
        <v>115</v>
      </c>
      <c r="D26" s="6"/>
      <c r="E26" s="6"/>
      <c r="F26" s="6"/>
      <c r="G26" s="6"/>
      <c r="I26" s="59"/>
    </row>
    <row r="27" spans="1:9" x14ac:dyDescent="0.2">
      <c r="A27">
        <v>15</v>
      </c>
      <c r="B27" t="s">
        <v>212</v>
      </c>
      <c r="C27" s="53" t="s">
        <v>121</v>
      </c>
      <c r="D27" s="6"/>
      <c r="E27" s="6"/>
      <c r="F27" s="6"/>
      <c r="G27" s="6"/>
      <c r="I27" s="59"/>
    </row>
    <row r="28" spans="1:9" x14ac:dyDescent="0.2">
      <c r="A28">
        <v>16</v>
      </c>
      <c r="B28" t="s">
        <v>213</v>
      </c>
      <c r="C28" s="53" t="s">
        <v>123</v>
      </c>
      <c r="D28" s="6"/>
      <c r="E28" s="6"/>
      <c r="F28" s="6"/>
      <c r="G28" s="6"/>
      <c r="I28" s="59"/>
    </row>
    <row r="29" spans="1:9" x14ac:dyDescent="0.2">
      <c r="A29">
        <v>17</v>
      </c>
      <c r="B29" t="s">
        <v>215</v>
      </c>
      <c r="C29" s="53" t="s">
        <v>125</v>
      </c>
      <c r="D29" s="6"/>
      <c r="E29" s="6"/>
      <c r="F29" s="6"/>
      <c r="G29" s="6"/>
      <c r="I29" s="59"/>
    </row>
    <row r="30" spans="1:9" x14ac:dyDescent="0.2">
      <c r="A30">
        <v>18</v>
      </c>
      <c r="B30" t="s">
        <v>219</v>
      </c>
      <c r="C30" s="53" t="s">
        <v>129</v>
      </c>
      <c r="D30" s="6"/>
      <c r="E30" s="6"/>
      <c r="F30" s="6"/>
      <c r="G30" s="6"/>
      <c r="I30" s="61"/>
    </row>
    <row r="31" spans="1:9" x14ac:dyDescent="0.2">
      <c r="C31" s="6"/>
      <c r="D31" s="6"/>
      <c r="E31" s="6"/>
      <c r="F31" s="6"/>
      <c r="G31" s="6"/>
      <c r="I31" s="59"/>
    </row>
    <row r="32" spans="1:9" x14ac:dyDescent="0.2">
      <c r="A32">
        <v>19</v>
      </c>
      <c r="B32" t="s">
        <v>216</v>
      </c>
      <c r="C32" s="53" t="s">
        <v>126</v>
      </c>
      <c r="D32" s="6"/>
      <c r="E32" s="6"/>
      <c r="F32" s="6"/>
      <c r="G32" s="6"/>
      <c r="H32" s="55" t="s">
        <v>237</v>
      </c>
      <c r="I32" s="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6"/>
  <sheetViews>
    <sheetView zoomScale="131" zoomScaleNormal="100" workbookViewId="0">
      <selection activeCell="N35" sqref="N35"/>
    </sheetView>
  </sheetViews>
  <sheetFormatPr baseColWidth="10" defaultColWidth="8.83203125" defaultRowHeight="15" x14ac:dyDescent="0.2"/>
  <cols>
    <col min="1" max="1" width="18" bestFit="1" customWidth="1"/>
    <col min="2" max="2" width="18" customWidth="1"/>
    <col min="3" max="3" width="12.33203125" bestFit="1" customWidth="1"/>
    <col min="4" max="18" width="5.6640625" customWidth="1"/>
    <col min="19" max="19" width="10.33203125" bestFit="1" customWidth="1"/>
    <col min="21" max="21" width="9" style="43"/>
    <col min="23" max="23" width="40.33203125" bestFit="1" customWidth="1"/>
    <col min="24" max="24" width="10.33203125" bestFit="1" customWidth="1"/>
  </cols>
  <sheetData>
    <row r="1" spans="1:26" s="2" customFormat="1" x14ac:dyDescent="0.2">
      <c r="A1" s="16"/>
      <c r="B1" s="16"/>
      <c r="C1" s="18" t="s">
        <v>22</v>
      </c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K1" s="9">
        <v>8</v>
      </c>
      <c r="L1" s="9">
        <v>9</v>
      </c>
      <c r="M1" s="9">
        <v>10</v>
      </c>
      <c r="N1" s="9">
        <v>11</v>
      </c>
      <c r="O1" s="9"/>
      <c r="P1" s="9"/>
      <c r="Q1" s="9"/>
      <c r="R1" s="9"/>
      <c r="S1" s="19" t="s">
        <v>1</v>
      </c>
      <c r="U1" s="42" t="s">
        <v>225</v>
      </c>
      <c r="W1" s="8"/>
      <c r="X1" s="2" t="s">
        <v>226</v>
      </c>
      <c r="Y1" s="2" t="s">
        <v>23</v>
      </c>
    </row>
    <row r="2" spans="1:26" s="2" customFormat="1" x14ac:dyDescent="0.2">
      <c r="A2" s="16" t="s">
        <v>18</v>
      </c>
      <c r="B2" s="16" t="s">
        <v>3</v>
      </c>
      <c r="C2" s="9" t="s">
        <v>20</v>
      </c>
      <c r="D2" s="9">
        <v>100</v>
      </c>
      <c r="E2" s="9">
        <v>100</v>
      </c>
      <c r="F2" s="9">
        <v>100</v>
      </c>
      <c r="G2" s="9">
        <v>100</v>
      </c>
      <c r="H2" s="9">
        <v>100</v>
      </c>
      <c r="I2" s="9">
        <v>100</v>
      </c>
      <c r="J2" s="9">
        <v>100</v>
      </c>
      <c r="K2" s="9">
        <v>100</v>
      </c>
      <c r="L2" s="9">
        <v>100</v>
      </c>
      <c r="M2" s="9">
        <v>100</v>
      </c>
      <c r="N2" s="9">
        <v>100</v>
      </c>
      <c r="O2" s="9"/>
      <c r="P2" s="9"/>
      <c r="Q2" s="9"/>
      <c r="R2" s="9"/>
      <c r="S2" s="21">
        <v>7.5</v>
      </c>
      <c r="U2" s="42">
        <v>1</v>
      </c>
      <c r="V2" s="31" t="s">
        <v>145</v>
      </c>
      <c r="W2" s="31" t="s">
        <v>52</v>
      </c>
    </row>
    <row r="3" spans="1:26" x14ac:dyDescent="0.2">
      <c r="A3" s="10"/>
      <c r="B3" s="10" t="str">
        <f>+RAWDATA!A2</f>
        <v xml:space="preserve">Good </v>
      </c>
      <c r="C3" s="10" t="str">
        <f>+RAWDATA!B2</f>
        <v>Student</v>
      </c>
      <c r="D3" s="11">
        <f>+RAWDATA!K2</f>
        <v>100</v>
      </c>
      <c r="E3" s="11">
        <f>+RAWDATA!AR2</f>
        <v>100</v>
      </c>
      <c r="F3" s="11">
        <v>0</v>
      </c>
      <c r="G3" s="11">
        <v>85</v>
      </c>
      <c r="H3" s="11">
        <f>+RAWDATA!BD2</f>
        <v>100</v>
      </c>
      <c r="I3" s="11">
        <v>95</v>
      </c>
      <c r="J3" s="11">
        <v>83</v>
      </c>
      <c r="K3" s="11">
        <f>+RAWDATA!BS2</f>
        <v>100</v>
      </c>
      <c r="L3" s="11">
        <f>+RAWDATA!BT2</f>
        <v>100</v>
      </c>
      <c r="M3" s="11">
        <f>+RAWDATA!BV2</f>
        <v>100</v>
      </c>
      <c r="N3" s="11">
        <f>+RAWDATA!CA2</f>
        <v>100</v>
      </c>
      <c r="O3" s="11"/>
      <c r="P3" s="11"/>
      <c r="Q3" s="11"/>
      <c r="R3" s="11"/>
      <c r="S3" s="12">
        <f>SUM(D3:N3)*7.5/1100</f>
        <v>6.5659090909090905</v>
      </c>
      <c r="V3" s="32" t="s">
        <v>146</v>
      </c>
      <c r="W3" s="32" t="s">
        <v>53</v>
      </c>
      <c r="X3" s="38">
        <v>1</v>
      </c>
      <c r="Y3" s="38"/>
      <c r="Z3" s="38"/>
    </row>
    <row r="4" spans="1:26" x14ac:dyDescent="0.2">
      <c r="A4" s="10"/>
      <c r="B4" s="10" t="str">
        <f>+RAWDATA!A3</f>
        <v xml:space="preserve">Bad </v>
      </c>
      <c r="C4" s="10" t="str">
        <f>+RAWDATA!B3</f>
        <v>Student</v>
      </c>
      <c r="D4" s="11">
        <f>+RAWDATA!K3</f>
        <v>0</v>
      </c>
      <c r="E4" s="11">
        <f>+RAWDATA!AR3</f>
        <v>0</v>
      </c>
      <c r="F4" s="11">
        <f>+RAWDATA!AW3</f>
        <v>0</v>
      </c>
      <c r="G4" s="11">
        <f>+RAWDATA!BA3</f>
        <v>0</v>
      </c>
      <c r="H4" s="11">
        <f>+RAWDATA!BD3</f>
        <v>0</v>
      </c>
      <c r="I4" s="11">
        <f>+RAWDATA!BG3</f>
        <v>0</v>
      </c>
      <c r="J4" s="11">
        <f>+RAWDATA!BP3</f>
        <v>0</v>
      </c>
      <c r="K4" s="11">
        <f>+RAWDATA!BS3</f>
        <v>0</v>
      </c>
      <c r="L4" s="11">
        <f>+RAWDATA!BT3</f>
        <v>0</v>
      </c>
      <c r="M4" s="11">
        <f>+RAWDATA!BV3</f>
        <v>0</v>
      </c>
      <c r="N4" s="11">
        <f>+RAWDATA!CA3</f>
        <v>0</v>
      </c>
      <c r="O4" s="11"/>
      <c r="P4" s="11"/>
      <c r="Q4" s="11"/>
      <c r="R4" s="11"/>
      <c r="S4" s="12">
        <f>SUM(D4:N4)*7.5/1100</f>
        <v>0</v>
      </c>
      <c r="V4" s="41" t="s">
        <v>147</v>
      </c>
      <c r="W4" s="41" t="s">
        <v>54</v>
      </c>
      <c r="X4">
        <v>2</v>
      </c>
    </row>
    <row r="5" spans="1:26" x14ac:dyDescent="0.2">
      <c r="A5" s="10"/>
      <c r="B5" s="10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2"/>
      <c r="V5" s="40" t="s">
        <v>148</v>
      </c>
      <c r="W5" s="40" t="s">
        <v>55</v>
      </c>
      <c r="Y5">
        <v>1</v>
      </c>
    </row>
    <row r="6" spans="1:26" x14ac:dyDescent="0.2">
      <c r="A6" s="10"/>
      <c r="B6" s="10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U6" s="43">
        <v>2</v>
      </c>
      <c r="V6" s="31" t="s">
        <v>174</v>
      </c>
      <c r="W6" s="31" t="s">
        <v>81</v>
      </c>
    </row>
    <row r="7" spans="1:26" x14ac:dyDescent="0.2">
      <c r="A7" s="10"/>
      <c r="B7" s="10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  <c r="V7" s="39" t="s">
        <v>175</v>
      </c>
      <c r="W7" s="39" t="s">
        <v>82</v>
      </c>
      <c r="X7">
        <v>3</v>
      </c>
    </row>
    <row r="8" spans="1:26" x14ac:dyDescent="0.2">
      <c r="A8" s="10"/>
      <c r="B8" s="10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2"/>
      <c r="U8" s="43">
        <v>3</v>
      </c>
      <c r="V8" s="31" t="s">
        <v>179</v>
      </c>
      <c r="W8" s="31" t="s">
        <v>86</v>
      </c>
    </row>
    <row r="9" spans="1:26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V9" s="39" t="s">
        <v>180</v>
      </c>
      <c r="W9" s="39" t="s">
        <v>87</v>
      </c>
      <c r="X9">
        <v>4</v>
      </c>
    </row>
    <row r="10" spans="1:26" x14ac:dyDescent="0.2">
      <c r="A10" s="10"/>
      <c r="B10" s="10"/>
      <c r="C10" s="15" t="s">
        <v>224</v>
      </c>
      <c r="D10" s="9">
        <v>100</v>
      </c>
      <c r="E10" s="9">
        <v>100</v>
      </c>
      <c r="F10" s="9">
        <v>100</v>
      </c>
      <c r="G10" s="9">
        <v>100</v>
      </c>
      <c r="H10" s="9">
        <v>100</v>
      </c>
      <c r="I10" s="9">
        <v>100</v>
      </c>
      <c r="J10" s="9">
        <v>100</v>
      </c>
      <c r="K10" s="9">
        <v>100</v>
      </c>
      <c r="L10" s="9">
        <v>100</v>
      </c>
      <c r="M10" s="9">
        <v>100</v>
      </c>
      <c r="N10" s="9">
        <v>100</v>
      </c>
      <c r="O10" s="10"/>
      <c r="P10" s="10"/>
      <c r="Q10" s="10"/>
      <c r="R10" s="10"/>
      <c r="S10" s="12"/>
      <c r="V10" s="40" t="s">
        <v>181</v>
      </c>
      <c r="W10" s="40" t="s">
        <v>88</v>
      </c>
      <c r="Y10">
        <v>2</v>
      </c>
    </row>
    <row r="11" spans="1:26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U11" s="43">
        <v>4</v>
      </c>
      <c r="V11" s="31" t="s">
        <v>183</v>
      </c>
      <c r="W11" s="31" t="s">
        <v>90</v>
      </c>
    </row>
    <row r="12" spans="1:26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V12" s="39" t="s">
        <v>184</v>
      </c>
      <c r="W12" s="39" t="s">
        <v>91</v>
      </c>
      <c r="X12">
        <v>5</v>
      </c>
    </row>
    <row r="13" spans="1:26" x14ac:dyDescent="0.2">
      <c r="A13" s="10"/>
      <c r="B13" s="10"/>
      <c r="C13" s="18" t="s">
        <v>22</v>
      </c>
      <c r="D13" s="9">
        <v>1</v>
      </c>
      <c r="E13" s="9">
        <v>2</v>
      </c>
      <c r="F13" s="9">
        <v>3</v>
      </c>
      <c r="G13" s="9">
        <v>4</v>
      </c>
      <c r="H13" s="9">
        <v>5</v>
      </c>
      <c r="I13" s="9">
        <v>6</v>
      </c>
      <c r="J13" s="9">
        <v>7</v>
      </c>
      <c r="K13" s="9">
        <v>8</v>
      </c>
      <c r="L13" s="9">
        <v>9</v>
      </c>
      <c r="M13" s="9">
        <v>10</v>
      </c>
      <c r="N13" s="9">
        <v>11</v>
      </c>
      <c r="O13" s="9">
        <v>12</v>
      </c>
      <c r="P13" s="9"/>
      <c r="Q13" s="9"/>
      <c r="R13" s="9"/>
      <c r="S13" s="19" t="s">
        <v>0</v>
      </c>
      <c r="U13" s="44">
        <v>5</v>
      </c>
      <c r="V13" s="31" t="s">
        <v>186</v>
      </c>
      <c r="W13" s="31" t="s">
        <v>93</v>
      </c>
    </row>
    <row r="14" spans="1:26" x14ac:dyDescent="0.2">
      <c r="A14" s="16" t="s">
        <v>19</v>
      </c>
      <c r="B14" s="16" t="s">
        <v>3</v>
      </c>
      <c r="C14" s="9" t="s">
        <v>21</v>
      </c>
      <c r="D14" s="9">
        <v>100</v>
      </c>
      <c r="E14" s="9">
        <v>100</v>
      </c>
      <c r="F14" s="9">
        <v>100</v>
      </c>
      <c r="G14" s="9">
        <v>100</v>
      </c>
      <c r="H14" s="9">
        <v>100</v>
      </c>
      <c r="I14" s="9">
        <v>100</v>
      </c>
      <c r="J14" s="9">
        <v>100</v>
      </c>
      <c r="K14" s="9">
        <v>100</v>
      </c>
      <c r="L14" s="9">
        <v>100</v>
      </c>
      <c r="M14" s="9">
        <v>100</v>
      </c>
      <c r="N14" s="9">
        <v>100</v>
      </c>
      <c r="O14" s="9">
        <v>100</v>
      </c>
      <c r="P14" s="9"/>
      <c r="Q14" s="9"/>
      <c r="R14" s="9"/>
      <c r="S14" s="21">
        <v>22.5</v>
      </c>
      <c r="T14" s="4"/>
      <c r="V14" s="39" t="s">
        <v>187</v>
      </c>
      <c r="W14" s="39" t="s">
        <v>94</v>
      </c>
      <c r="X14">
        <v>6</v>
      </c>
    </row>
    <row r="15" spans="1:26" x14ac:dyDescent="0.2">
      <c r="A15" s="10"/>
      <c r="B15" s="10" t="str">
        <f>+RAWDATA!A2</f>
        <v xml:space="preserve">Good </v>
      </c>
      <c r="C15" s="10" t="str">
        <f>+RAWDATA!B2</f>
        <v>Student</v>
      </c>
      <c r="D15" s="11">
        <f>+RAWDATA!L2</f>
        <v>100</v>
      </c>
      <c r="E15" s="11">
        <v>95</v>
      </c>
      <c r="F15" s="11">
        <v>95</v>
      </c>
      <c r="G15" s="11">
        <v>85</v>
      </c>
      <c r="H15" s="11">
        <f>+RAWDATA!BB2</f>
        <v>100</v>
      </c>
      <c r="I15" s="11">
        <f>+RAWDATA!BE2</f>
        <v>100</v>
      </c>
      <c r="J15" s="11">
        <v>96</v>
      </c>
      <c r="K15" s="11">
        <f>+RAWDATA!BQ2</f>
        <v>100</v>
      </c>
      <c r="L15" s="11">
        <f>+RAWDATA!BQ2</f>
        <v>100</v>
      </c>
      <c r="M15" s="11">
        <v>95</v>
      </c>
      <c r="N15" s="11">
        <f>+RAWDATA!CB2</f>
        <v>100</v>
      </c>
      <c r="O15" s="11">
        <f>+RAWDATA!CI2</f>
        <v>100</v>
      </c>
      <c r="P15" s="11"/>
      <c r="Q15" s="11"/>
      <c r="R15" s="11"/>
      <c r="S15" s="12">
        <f>SUM(D15:O15)*22.5/1200</f>
        <v>21.862500000000001</v>
      </c>
      <c r="U15" s="45">
        <v>6</v>
      </c>
      <c r="V15" s="31" t="s">
        <v>189</v>
      </c>
      <c r="W15" s="31" t="s">
        <v>96</v>
      </c>
    </row>
    <row r="16" spans="1:26" x14ac:dyDescent="0.2">
      <c r="A16" s="10"/>
      <c r="B16" s="10" t="str">
        <f>+RAWDATA!A3</f>
        <v xml:space="preserve">Bad </v>
      </c>
      <c r="C16" s="10" t="str">
        <f>+RAWDATA!B3</f>
        <v>Student</v>
      </c>
      <c r="D16" s="11">
        <f>+RAWDATA!L3</f>
        <v>0</v>
      </c>
      <c r="E16" s="11">
        <f>+RAWDATA!M3</f>
        <v>0</v>
      </c>
      <c r="F16" s="11">
        <f>+RAWDATA!AS3</f>
        <v>0</v>
      </c>
      <c r="G16" s="11">
        <f>+RAWDATA!AX3</f>
        <v>0</v>
      </c>
      <c r="H16" s="11">
        <f>+RAWDATA!BB3</f>
        <v>0</v>
      </c>
      <c r="I16" s="11">
        <f>+RAWDATA!BE3</f>
        <v>0</v>
      </c>
      <c r="J16" s="11">
        <f>+RAWDATA!BH3</f>
        <v>0</v>
      </c>
      <c r="K16" s="11">
        <f>+RAWDATA!BQ3</f>
        <v>0</v>
      </c>
      <c r="L16" s="11">
        <f>+RAWDATA!BQ3</f>
        <v>0</v>
      </c>
      <c r="M16" s="11">
        <f>+RAWDATA!BW3</f>
        <v>0</v>
      </c>
      <c r="N16" s="11">
        <f>+RAWDATA!CB3</f>
        <v>0</v>
      </c>
      <c r="O16" s="11">
        <f>+RAWDATA!CI3</f>
        <v>0</v>
      </c>
      <c r="P16" s="11"/>
      <c r="Q16" s="11"/>
      <c r="R16" s="11"/>
      <c r="S16" s="12">
        <f>SUM(D16:O16)*22.5/1200</f>
        <v>0</v>
      </c>
      <c r="V16" s="39" t="s">
        <v>190</v>
      </c>
      <c r="W16" s="39" t="s">
        <v>97</v>
      </c>
      <c r="X16">
        <v>7</v>
      </c>
    </row>
    <row r="17" spans="1:25" x14ac:dyDescent="0.2">
      <c r="A17" s="10"/>
      <c r="B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  <c r="U17" s="43">
        <v>7</v>
      </c>
      <c r="V17" s="31" t="s">
        <v>198</v>
      </c>
      <c r="W17" s="31" t="s">
        <v>105</v>
      </c>
    </row>
    <row r="18" spans="1:25" x14ac:dyDescent="0.2">
      <c r="A18" s="10"/>
      <c r="B18" s="10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  <c r="V18" s="39" t="s">
        <v>199</v>
      </c>
      <c r="W18" s="39" t="s">
        <v>106</v>
      </c>
      <c r="X18">
        <v>8</v>
      </c>
    </row>
    <row r="19" spans="1:25" x14ac:dyDescent="0.2">
      <c r="A19" s="10"/>
      <c r="B19" s="10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  <c r="V19" s="40" t="s">
        <v>200</v>
      </c>
      <c r="W19" s="40" t="s">
        <v>107</v>
      </c>
      <c r="Y19">
        <v>3</v>
      </c>
    </row>
    <row r="20" spans="1:25" x14ac:dyDescent="0.2">
      <c r="A20" s="10"/>
      <c r="B20" s="10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  <c r="U20" s="43">
        <v>8</v>
      </c>
      <c r="V20" s="31" t="s">
        <v>201</v>
      </c>
      <c r="W20" s="31" t="s">
        <v>108</v>
      </c>
    </row>
    <row r="21" spans="1:25" x14ac:dyDescent="0.2">
      <c r="A21" s="10"/>
      <c r="B21" s="10"/>
      <c r="C21" s="15" t="s">
        <v>224</v>
      </c>
      <c r="D21" s="9">
        <v>100</v>
      </c>
      <c r="E21" s="9">
        <v>100</v>
      </c>
      <c r="F21" s="9">
        <v>100</v>
      </c>
      <c r="G21" s="9">
        <v>100</v>
      </c>
      <c r="H21" s="9">
        <v>100</v>
      </c>
      <c r="I21" s="9">
        <v>100</v>
      </c>
      <c r="J21" s="9">
        <v>100</v>
      </c>
      <c r="K21" s="9">
        <v>100</v>
      </c>
      <c r="L21" s="9">
        <v>100</v>
      </c>
      <c r="M21" s="9">
        <v>100</v>
      </c>
      <c r="N21" s="9">
        <v>100</v>
      </c>
      <c r="O21" s="9">
        <v>100</v>
      </c>
      <c r="P21" s="10"/>
      <c r="Q21" s="10"/>
      <c r="R21" s="10"/>
      <c r="S21" s="12"/>
      <c r="U21" s="43">
        <v>9</v>
      </c>
      <c r="V21" s="31" t="s">
        <v>202</v>
      </c>
      <c r="W21" s="31" t="s">
        <v>109</v>
      </c>
    </row>
    <row r="22" spans="1:25" ht="14.75" customHeight="1" x14ac:dyDescent="0.2">
      <c r="A22" s="10"/>
      <c r="B22" s="10"/>
      <c r="C22" s="16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5" t="s">
        <v>2</v>
      </c>
      <c r="V22" s="39" t="s">
        <v>203</v>
      </c>
      <c r="W22" s="39" t="s">
        <v>110</v>
      </c>
      <c r="X22">
        <v>9</v>
      </c>
    </row>
    <row r="23" spans="1:25" ht="14.75" customHeight="1" x14ac:dyDescent="0.2">
      <c r="A23" s="16" t="s">
        <v>227</v>
      </c>
      <c r="B23" s="16" t="s">
        <v>3</v>
      </c>
      <c r="C23" s="16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5">
        <f>+S14+S2</f>
        <v>30</v>
      </c>
      <c r="U23" s="43">
        <v>10</v>
      </c>
      <c r="V23" s="31" t="s">
        <v>204</v>
      </c>
      <c r="W23" s="31" t="s">
        <v>111</v>
      </c>
    </row>
    <row r="24" spans="1:25" ht="14.75" customHeight="1" x14ac:dyDescent="0.2">
      <c r="A24" s="10"/>
      <c r="B24" s="10" t="str">
        <f>+RAWDATA!A2</f>
        <v xml:space="preserve">Good </v>
      </c>
      <c r="C24" s="10" t="str">
        <f>+RAWDATA!B2</f>
        <v>Student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2">
        <f>S3+S15</f>
        <v>28.428409090909092</v>
      </c>
      <c r="V24" s="39" t="s">
        <v>205</v>
      </c>
      <c r="W24" s="39" t="s">
        <v>112</v>
      </c>
      <c r="X24">
        <v>10</v>
      </c>
    </row>
    <row r="25" spans="1:25" x14ac:dyDescent="0.2">
      <c r="A25" s="10"/>
      <c r="B25" s="10" t="str">
        <f>+RAWDATA!A3</f>
        <v xml:space="preserve">Bad </v>
      </c>
      <c r="C25" s="10" t="str">
        <f>+RAWDATA!B3</f>
        <v>Student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2">
        <f>S4+S16</f>
        <v>0</v>
      </c>
      <c r="U25" s="43">
        <v>11</v>
      </c>
      <c r="V25" s="31" t="s">
        <v>209</v>
      </c>
      <c r="W25" s="31" t="s">
        <v>118</v>
      </c>
    </row>
    <row r="26" spans="1:25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2"/>
      <c r="V26" s="39" t="s">
        <v>210</v>
      </c>
      <c r="W26" s="39" t="s">
        <v>119</v>
      </c>
      <c r="X26">
        <v>11</v>
      </c>
    </row>
    <row r="27" spans="1:25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2"/>
      <c r="V27" s="40" t="s">
        <v>211</v>
      </c>
      <c r="W27" s="40" t="s">
        <v>120</v>
      </c>
      <c r="Y27">
        <v>4</v>
      </c>
    </row>
    <row r="28" spans="1:25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2"/>
      <c r="V28" s="39" t="s">
        <v>217</v>
      </c>
      <c r="W28" s="39" t="s">
        <v>127</v>
      </c>
      <c r="X28">
        <v>12</v>
      </c>
    </row>
    <row r="29" spans="1:25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2"/>
      <c r="V29" s="40" t="s">
        <v>218</v>
      </c>
      <c r="W29" s="40" t="s">
        <v>128</v>
      </c>
      <c r="Y29">
        <v>5</v>
      </c>
    </row>
    <row r="30" spans="1:25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25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25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19" x14ac:dyDescent="0.2">
      <c r="A33" s="16" t="s">
        <v>23</v>
      </c>
      <c r="B33" s="16"/>
      <c r="C33" s="18" t="s">
        <v>22</v>
      </c>
      <c r="D33" s="9">
        <v>1</v>
      </c>
      <c r="E33" s="9">
        <v>2</v>
      </c>
      <c r="F33" s="9">
        <v>3</v>
      </c>
      <c r="G33" s="9">
        <v>4</v>
      </c>
      <c r="H33" s="9">
        <v>5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 t="s">
        <v>24</v>
      </c>
    </row>
    <row r="34" spans="1:19" x14ac:dyDescent="0.2">
      <c r="A34" s="10"/>
      <c r="B34" s="10" t="s">
        <v>3</v>
      </c>
      <c r="C34" s="9" t="s">
        <v>20</v>
      </c>
      <c r="D34" s="9">
        <v>100</v>
      </c>
      <c r="E34" s="9">
        <v>100</v>
      </c>
      <c r="F34" s="9">
        <v>100</v>
      </c>
      <c r="G34" s="9">
        <v>100</v>
      </c>
      <c r="H34" s="9">
        <v>100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21">
        <v>2</v>
      </c>
    </row>
    <row r="35" spans="1:19" x14ac:dyDescent="0.2">
      <c r="A35" s="10"/>
      <c r="B35" s="10" t="str">
        <f>+RAWDATA!A2</f>
        <v xml:space="preserve">Good </v>
      </c>
      <c r="C35" s="10" t="str">
        <f>+RAWDATA!B2</f>
        <v>Student</v>
      </c>
      <c r="D35" s="11">
        <v>85</v>
      </c>
      <c r="E35" s="11">
        <v>95</v>
      </c>
      <c r="F35" s="11">
        <f>+RAWDATA!BR2</f>
        <v>100</v>
      </c>
      <c r="G35" s="11">
        <f>+RAWDATA!CC2</f>
        <v>100</v>
      </c>
      <c r="H35" s="11">
        <v>97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2">
        <f>SUM(D35:H35)*2/500</f>
        <v>1.9079999999999999</v>
      </c>
    </row>
    <row r="36" spans="1:19" x14ac:dyDescent="0.2">
      <c r="A36" s="10"/>
      <c r="B36" s="10" t="str">
        <f>+RAWDATA!A3</f>
        <v xml:space="preserve">Bad </v>
      </c>
      <c r="C36" s="10" t="str">
        <f>+RAWDATA!B3</f>
        <v>Student</v>
      </c>
      <c r="D36" s="11">
        <f>+RAWDATA!N3</f>
        <v>0</v>
      </c>
      <c r="E36" s="11">
        <f>+RAWDATA!AY3</f>
        <v>0</v>
      </c>
      <c r="F36" s="11">
        <f>+RAWDATA!BR3</f>
        <v>0</v>
      </c>
      <c r="G36" s="11">
        <f>+RAWDATA!CC3</f>
        <v>0</v>
      </c>
      <c r="H36" s="11">
        <f>+RAWDATA!CJ3</f>
        <v>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2">
        <f>SUM(D36:H36)*2/500</f>
        <v>0</v>
      </c>
    </row>
    <row r="37" spans="1:19" x14ac:dyDescent="0.2">
      <c r="A37" s="10"/>
      <c r="B37" s="10"/>
      <c r="C37" s="10"/>
      <c r="D37" s="11"/>
      <c r="E37" s="11"/>
      <c r="F37" s="11"/>
      <c r="G37" s="11"/>
      <c r="H37" s="11"/>
      <c r="I37" s="46"/>
      <c r="J37" s="20"/>
      <c r="K37" s="17"/>
      <c r="L37" s="10"/>
      <c r="M37" s="10"/>
      <c r="N37" s="10"/>
      <c r="O37" s="10"/>
      <c r="P37" s="10"/>
      <c r="Q37" s="10"/>
      <c r="R37" s="10"/>
      <c r="S37" s="12"/>
    </row>
    <row r="38" spans="1:19" x14ac:dyDescent="0.2">
      <c r="B38" s="10"/>
      <c r="C38" s="10"/>
      <c r="D38" s="11"/>
      <c r="E38" s="11"/>
      <c r="F38" s="11"/>
      <c r="G38" s="11"/>
      <c r="H38" s="11"/>
      <c r="K38" s="4"/>
      <c r="S38" s="12"/>
    </row>
    <row r="39" spans="1:19" x14ac:dyDescent="0.2">
      <c r="B39" s="10"/>
      <c r="C39" s="10"/>
      <c r="D39" s="11"/>
      <c r="E39" s="11"/>
      <c r="F39" s="11"/>
      <c r="G39" s="11"/>
      <c r="H39" s="11"/>
      <c r="S39" s="12"/>
    </row>
    <row r="40" spans="1:19" x14ac:dyDescent="0.2">
      <c r="B40" s="10"/>
      <c r="C40" s="10"/>
      <c r="D40" s="11"/>
      <c r="E40" s="11"/>
      <c r="F40" s="11"/>
      <c r="G40" s="11"/>
      <c r="H40" s="11"/>
      <c r="S40" s="12"/>
    </row>
    <row r="41" spans="1:19" x14ac:dyDescent="0.2">
      <c r="B41" s="10"/>
      <c r="C41" s="10"/>
    </row>
    <row r="42" spans="1:19" x14ac:dyDescent="0.2">
      <c r="C42" s="15" t="s">
        <v>224</v>
      </c>
      <c r="D42" s="9">
        <v>100</v>
      </c>
      <c r="E42" s="9">
        <v>100</v>
      </c>
      <c r="F42" s="9">
        <v>100</v>
      </c>
      <c r="G42" s="9">
        <v>100</v>
      </c>
      <c r="H42" s="9">
        <v>100</v>
      </c>
      <c r="S42" s="12"/>
    </row>
    <row r="56" spans="12:12" x14ac:dyDescent="0.2">
      <c r="L56" s="2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"/>
  <sheetViews>
    <sheetView topLeftCell="B1" zoomScale="139" zoomScaleNormal="90" workbookViewId="0">
      <selection activeCell="J6" sqref="J6"/>
    </sheetView>
  </sheetViews>
  <sheetFormatPr baseColWidth="10" defaultColWidth="8.83203125" defaultRowHeight="15" x14ac:dyDescent="0.2"/>
  <cols>
    <col min="3" max="3" width="9.1640625" bestFit="1" customWidth="1"/>
    <col min="4" max="4" width="9.33203125" bestFit="1" customWidth="1"/>
    <col min="5" max="5" width="10.6640625" bestFit="1" customWidth="1"/>
    <col min="7" max="7" width="8.33203125" bestFit="1" customWidth="1"/>
    <col min="8" max="8" width="9.6640625" bestFit="1" customWidth="1"/>
    <col min="10" max="10" width="9.83203125" bestFit="1" customWidth="1"/>
    <col min="14" max="14" width="33.33203125" bestFit="1" customWidth="1"/>
  </cols>
  <sheetData>
    <row r="1" spans="1:14" x14ac:dyDescent="0.2">
      <c r="A1" t="s">
        <v>221</v>
      </c>
      <c r="B1" s="9" t="s">
        <v>3</v>
      </c>
      <c r="C1" s="9"/>
      <c r="D1" s="9" t="s">
        <v>6</v>
      </c>
      <c r="E1" s="9" t="s">
        <v>7</v>
      </c>
      <c r="F1" s="9"/>
      <c r="G1" s="9" t="s">
        <v>8</v>
      </c>
      <c r="H1" s="9" t="s">
        <v>9</v>
      </c>
      <c r="I1" s="9"/>
      <c r="J1" s="9" t="s">
        <v>11</v>
      </c>
      <c r="M1" s="63" t="s">
        <v>194</v>
      </c>
      <c r="N1" s="34" t="s">
        <v>101</v>
      </c>
    </row>
    <row r="2" spans="1:14" x14ac:dyDescent="0.2">
      <c r="B2" s="9"/>
      <c r="C2" s="9" t="s">
        <v>4</v>
      </c>
      <c r="D2" s="9">
        <v>100</v>
      </c>
      <c r="E2" s="9">
        <v>100</v>
      </c>
      <c r="F2" s="9"/>
      <c r="G2" s="9">
        <v>15</v>
      </c>
      <c r="H2" s="9">
        <v>20</v>
      </c>
      <c r="I2" s="9"/>
      <c r="J2" s="9">
        <v>35</v>
      </c>
      <c r="M2" s="34" t="s">
        <v>220</v>
      </c>
      <c r="N2" s="33" t="s">
        <v>130</v>
      </c>
    </row>
    <row r="3" spans="1:14" x14ac:dyDescent="0.2">
      <c r="B3" s="10"/>
      <c r="C3" s="10"/>
      <c r="D3" s="10"/>
      <c r="E3" s="10"/>
      <c r="F3" s="10"/>
      <c r="G3" s="10"/>
      <c r="H3" s="10"/>
      <c r="I3" s="10"/>
      <c r="J3" s="10"/>
    </row>
    <row r="4" spans="1:14" x14ac:dyDescent="0.2">
      <c r="A4" t="str">
        <f>+RAWDATA!A2</f>
        <v xml:space="preserve">Good </v>
      </c>
      <c r="B4" t="str">
        <f>+RAWDATA!B2</f>
        <v>Student</v>
      </c>
      <c r="C4" s="10"/>
      <c r="D4" s="11">
        <v>97</v>
      </c>
      <c r="E4" s="11">
        <v>81</v>
      </c>
      <c r="F4" s="11"/>
      <c r="G4" s="11">
        <f>(D4/$D$2) * 15</f>
        <v>14.549999999999999</v>
      </c>
      <c r="H4" s="11">
        <f>(E4/$E$2) * $H$2</f>
        <v>16.200000000000003</v>
      </c>
      <c r="I4" s="10"/>
      <c r="J4" s="12">
        <f>G4+H4</f>
        <v>30.75</v>
      </c>
    </row>
    <row r="5" spans="1:14" x14ac:dyDescent="0.2">
      <c r="A5" t="str">
        <f>+RAWDATA!A3</f>
        <v xml:space="preserve">Bad </v>
      </c>
      <c r="B5" t="str">
        <f>+RAWDATA!B3</f>
        <v>Student</v>
      </c>
      <c r="C5" s="10"/>
      <c r="D5" s="11">
        <f>+RAWDATA!BL3</f>
        <v>0</v>
      </c>
      <c r="E5" s="11">
        <f>+RAWDATA!CL3</f>
        <v>0</v>
      </c>
      <c r="F5" s="11"/>
      <c r="G5" s="11">
        <f t="shared" ref="G5" si="0">(D5/$D$2) * 15</f>
        <v>0</v>
      </c>
      <c r="H5" s="11">
        <f t="shared" ref="H5" si="1">(E5/$E$2) * $H$2</f>
        <v>0</v>
      </c>
      <c r="I5" s="10"/>
      <c r="J5" s="12">
        <f>G5+H5</f>
        <v>0</v>
      </c>
    </row>
    <row r="6" spans="1:14" x14ac:dyDescent="0.2">
      <c r="D6" s="11"/>
      <c r="E6" s="11"/>
      <c r="G6" s="11"/>
      <c r="H6" s="11"/>
      <c r="J6" s="12"/>
    </row>
    <row r="7" spans="1:14" x14ac:dyDescent="0.2">
      <c r="D7" s="11"/>
      <c r="E7" s="11"/>
      <c r="G7" s="11"/>
      <c r="H7" s="11"/>
      <c r="J7" s="12"/>
    </row>
    <row r="8" spans="1:14" x14ac:dyDescent="0.2">
      <c r="D8" s="11"/>
      <c r="E8" s="11"/>
      <c r="G8" s="11"/>
      <c r="H8" s="11"/>
      <c r="J8" s="12"/>
    </row>
    <row r="9" spans="1:14" x14ac:dyDescent="0.2">
      <c r="D9" s="11"/>
      <c r="E9" s="11"/>
      <c r="G9" s="11"/>
      <c r="H9" s="11"/>
      <c r="J9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"/>
  <sheetViews>
    <sheetView workbookViewId="0">
      <selection activeCell="G7" sqref="G7"/>
    </sheetView>
  </sheetViews>
  <sheetFormatPr baseColWidth="10" defaultColWidth="8.83203125" defaultRowHeight="15" x14ac:dyDescent="0.2"/>
  <sheetData>
    <row r="1" spans="1:6" x14ac:dyDescent="0.2">
      <c r="A1" t="s">
        <v>221</v>
      </c>
      <c r="B1" s="9" t="s">
        <v>3</v>
      </c>
      <c r="C1" s="9"/>
      <c r="D1" s="9"/>
      <c r="E1" s="9"/>
      <c r="F1" s="9" t="s">
        <v>12</v>
      </c>
    </row>
    <row r="2" spans="1:6" x14ac:dyDescent="0.2">
      <c r="B2" s="9"/>
      <c r="C2" s="9" t="s">
        <v>4</v>
      </c>
      <c r="D2" s="9">
        <v>100</v>
      </c>
      <c r="E2" s="9"/>
      <c r="F2" s="9">
        <v>3</v>
      </c>
    </row>
    <row r="3" spans="1:6" x14ac:dyDescent="0.2">
      <c r="B3" s="10"/>
      <c r="C3" s="10"/>
      <c r="D3" s="10"/>
      <c r="E3" s="10"/>
      <c r="F3" s="47" t="s">
        <v>228</v>
      </c>
    </row>
    <row r="4" spans="1:6" x14ac:dyDescent="0.2">
      <c r="A4" t="str">
        <f>+RAWDATA!A2</f>
        <v xml:space="preserve">Good </v>
      </c>
      <c r="B4" t="str">
        <f>+RAWDATA!B2</f>
        <v>Student</v>
      </c>
      <c r="C4" s="10"/>
      <c r="D4" s="11">
        <v>100</v>
      </c>
      <c r="E4" s="10"/>
      <c r="F4" s="48">
        <f>+D4/100*3</f>
        <v>3</v>
      </c>
    </row>
    <row r="5" spans="1:6" x14ac:dyDescent="0.2">
      <c r="A5" t="str">
        <f>+RAWDATA!A3</f>
        <v xml:space="preserve">Bad </v>
      </c>
      <c r="B5" t="str">
        <f>+RAWDATA!B3</f>
        <v>Student</v>
      </c>
      <c r="C5" s="10"/>
      <c r="D5" s="11">
        <v>0</v>
      </c>
      <c r="E5" s="10"/>
      <c r="F5" s="48">
        <f>+D5/100*3</f>
        <v>0</v>
      </c>
    </row>
    <row r="6" spans="1:6" x14ac:dyDescent="0.2">
      <c r="F6" s="48"/>
    </row>
    <row r="7" spans="1:6" x14ac:dyDescent="0.2">
      <c r="F7" s="48"/>
    </row>
    <row r="8" spans="1:6" x14ac:dyDescent="0.2">
      <c r="F8" s="48"/>
    </row>
    <row r="9" spans="1:6" x14ac:dyDescent="0.2">
      <c r="F9" s="4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"/>
  <sheetViews>
    <sheetView workbookViewId="0">
      <selection activeCell="J4" sqref="J4"/>
    </sheetView>
  </sheetViews>
  <sheetFormatPr baseColWidth="10" defaultColWidth="8.83203125" defaultRowHeight="15" x14ac:dyDescent="0.2"/>
  <cols>
    <col min="2" max="2" width="15.83203125" customWidth="1"/>
    <col min="3" max="3" width="9.1640625" bestFit="1" customWidth="1"/>
    <col min="10" max="10" width="14.6640625" bestFit="1" customWidth="1"/>
    <col min="13" max="13" width="42.83203125" bestFit="1" customWidth="1"/>
  </cols>
  <sheetData>
    <row r="1" spans="1:13" s="2" customFormat="1" x14ac:dyDescent="0.2">
      <c r="A1" s="2" t="s">
        <v>221</v>
      </c>
      <c r="B1" s="9" t="s">
        <v>3</v>
      </c>
      <c r="C1" s="9"/>
      <c r="D1" s="9">
        <v>1</v>
      </c>
      <c r="E1" s="9"/>
      <c r="F1" s="9"/>
      <c r="G1" s="9"/>
      <c r="H1" s="9"/>
      <c r="I1" s="9"/>
      <c r="J1" s="9" t="s">
        <v>41</v>
      </c>
      <c r="L1" s="65" t="s">
        <v>206</v>
      </c>
      <c r="M1" s="32" t="s">
        <v>235</v>
      </c>
    </row>
    <row r="2" spans="1:13" s="2" customFormat="1" x14ac:dyDescent="0.2">
      <c r="B2" s="9"/>
      <c r="C2" s="9" t="s">
        <v>4</v>
      </c>
      <c r="D2" s="9">
        <v>200</v>
      </c>
      <c r="E2" s="9"/>
      <c r="F2" s="9"/>
      <c r="G2" s="9"/>
      <c r="H2" s="9"/>
      <c r="I2" s="9"/>
      <c r="J2" s="9">
        <v>2</v>
      </c>
      <c r="L2" s="62"/>
      <c r="M2" s="62"/>
    </row>
    <row r="3" spans="1:13" x14ac:dyDescent="0.2">
      <c r="B3" s="10"/>
      <c r="C3" s="10"/>
      <c r="D3" s="10"/>
      <c r="E3" s="10"/>
      <c r="F3" s="10"/>
      <c r="G3" s="10"/>
      <c r="H3" s="10"/>
      <c r="I3" s="10"/>
      <c r="J3" s="10"/>
    </row>
    <row r="4" spans="1:13" x14ac:dyDescent="0.2">
      <c r="A4" t="str">
        <f>+RAWDATA!A2</f>
        <v xml:space="preserve">Good </v>
      </c>
      <c r="B4" t="str">
        <f>+RAWDATA!B2</f>
        <v>Student</v>
      </c>
      <c r="C4" s="10"/>
      <c r="D4" s="11">
        <f>+RAWDATA!BX2</f>
        <v>200</v>
      </c>
      <c r="E4" s="11"/>
      <c r="F4" s="11"/>
      <c r="G4" s="11"/>
      <c r="H4" s="11"/>
      <c r="I4" s="10"/>
      <c r="J4" s="12">
        <f>+SUM(D4:H4)/SUM($D$2:$H$2)*$J$2</f>
        <v>2</v>
      </c>
    </row>
    <row r="5" spans="1:13" x14ac:dyDescent="0.2">
      <c r="A5" t="str">
        <f>+RAWDATA!A3</f>
        <v xml:space="preserve">Bad </v>
      </c>
      <c r="B5" t="str">
        <f>+RAWDATA!B3</f>
        <v>Student</v>
      </c>
      <c r="C5" s="10"/>
      <c r="D5" s="11">
        <f>+RAWDATA!BX3</f>
        <v>0</v>
      </c>
      <c r="E5" s="11"/>
      <c r="F5" s="11"/>
      <c r="G5" s="11"/>
      <c r="H5" s="11"/>
      <c r="I5" s="10"/>
      <c r="J5" s="12">
        <f t="shared" ref="J5" si="0">+SUM(D5:H5)/SUM($D$2:$H$2)*$J$2</f>
        <v>0</v>
      </c>
    </row>
    <row r="6" spans="1:13" x14ac:dyDescent="0.2">
      <c r="C6" s="35"/>
      <c r="D6" s="11"/>
      <c r="E6" s="36"/>
      <c r="F6" s="36"/>
      <c r="G6" s="36"/>
      <c r="H6" s="36"/>
      <c r="I6" s="35"/>
      <c r="J6" s="12"/>
    </row>
    <row r="7" spans="1:13" x14ac:dyDescent="0.2">
      <c r="C7" s="35"/>
      <c r="D7" s="11"/>
      <c r="E7" s="36"/>
      <c r="F7" s="36"/>
      <c r="G7" s="36"/>
      <c r="H7" s="36"/>
      <c r="I7" s="35"/>
      <c r="J7" s="12"/>
    </row>
    <row r="8" spans="1:13" x14ac:dyDescent="0.2">
      <c r="C8" s="35"/>
      <c r="D8" s="11"/>
      <c r="E8" s="36"/>
      <c r="F8" s="36"/>
      <c r="G8" s="36"/>
      <c r="H8" s="36"/>
      <c r="I8" s="35"/>
      <c r="J8" s="12"/>
    </row>
    <row r="9" spans="1:13" x14ac:dyDescent="0.2">
      <c r="D9" s="11"/>
      <c r="J9" s="12"/>
    </row>
    <row r="10" spans="1:13" x14ac:dyDescent="0.2">
      <c r="B10" s="5"/>
      <c r="C10" s="5"/>
      <c r="D10" s="5"/>
      <c r="E10" s="5"/>
      <c r="F10" s="5"/>
      <c r="G10" s="5"/>
      <c r="H10" s="5"/>
      <c r="I10" s="5"/>
      <c r="J10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I A A B Q S w M E F A A C A A g A g W z /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I F s /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b P 9 O J h M v u K I F A A C Z F w A A E w A c A E Z v c m 1 1 b G F z L 1 N l Y 3 R p b 2 4 x L m 0 g o h g A K K A U A A A A A A A A A A A A A A A A A A A A A A A A A A A A l V h r T 9 t I F P 2 O x H + Y T b + A F L I z f r s V H 4 z j Q l Q I 2 T i 0 q y U o m i T T x K o f k R 8 I y v a / 7 4 y d F J y M r 1 k Q I m E 4 9 5 4 5 9 8 y d 6 2 R s k Q d J j P z q N / l 0 f H R 8 l K 1 p y p b o Q 2 e 1 m H n D y z E i W E G q j h G x F T L 7 X o Q h X 1 A w 6 a B z F L L 8 + A j x L z 8 p 0 g X j f / G e F i z s f U v S H / M k + X H y O Q h Z z 0 3 i n M V 5 d t J x P 0 7 v M p Z m 0 x E t w p s v S R L S a T 9 Z F J F Y n m L P 8 Z 0 p D 2 1 P / S K K W D o V + W c 8 / / Q y p U u W l e 9 7 / H 2 P 8 + m V f M R / n 2 H z T C W 9 p z A T P 0 + d 0 y 6 K O c 0 u y t O C n X Y r h t v d 1 N G v u 5 n 5 a 8 Z y v o F q J y / 3 g 5 x F 5 5 0 W V K f 7 J Y i X 5 5 0 S 3 H n 4 d d + n O X 3 Y Z v z Q G a V J l O R c z C v G 6 a e Z k G x C 5 1 y S 7 c r 2 7 y f v I t d F 9 1 u Y E 4 b + g o Y 0 z c 7 F F h 9 O f 2 d 0 1 z R e 8 Y S T 5 w 1 7 z T Z J a Z x 9 T 9 L I T c I i i s V i d i K h 1 3 1 5 6 V z T L E d D G r E O 1 4 / / I 8 r Z U / 6 r i 1 4 6 n 4 O 0 a U k U N a 4 W B n F u a D 2 R o l z x 8 2 L J i 4 s G / c O 1 M p W z W L A s 2 0 V c 0 p z l Q V S t O 4 8 0 C O k 8 C I P 8 + S D l N x a s 1 o L 8 J M l p i O 6 r X 6 M 8 + 4 i K D c o T h N G I 8 U r G O V 2 x B / Q v s R Q F 2 8 o u D o 2 f y z B N a L 2 L s Y 3 8 R Z K + g t U d O C 6 i O U t L / J h u g i V y s o x v Q r g Y T R j f 1 B k a O x N 0 M h k P n O v T W n Q F v w 2 q G S o 5 1 K W E o a t v 6 G 4 T J n R Z w + / D l Q N h r p 0 L R G Z O D U V w D a e b i i I r x 5 w D L 1 q A a h P Q h Y F G I / D i d n j n t 4 C 1 Q / D F j T e c f d V n m B B N d I F 6 h L d 4 Q 8 G G B O 8 I v D L D l m J z v A X i 7 U P 8 7 9 5 4 h r x 4 F c S M p U G 8 Q n 5 R G h r d J M s i Z F B Q g g + D u l e c 1 C O Z Y R u b b a R 0 i a J v S D l X / u 2 O B Q H j S M R 1 R 7 4 7 + w r D d D D 9 5 y B b r F l a 0 6 b P s m A V I 5 e f E 7 4 C x D Y l 0 j R s T Q H j S E 6 X 5 4 q 6 C 4 l L 3 4 A S m x J p v M m g X + I t F b f i L d g 3 + T p Y Z H B 1 z B b r V S H e I 4 Y l O Q Q D v x S D a 9 F q N 8 v 8 H 0 T U H k G P w Z I l K G O r 8 n Y H Q 0 t k u h H M B C e C i d 5 i R V t W p l d q u z v I T Y o 4 Y 2 F 5 S l n 6 G P B z C k a V G P z G q 8 z D O 1 R r 0 7 A l g g 3 v K n y 1 M Q V s W j Z s n s s w m e 9 d X f s B Y O v 8 Q x f r 9 B l d V 5 f / O t g g P h C s U h o B M V U s O Z m O N 7 4 V n V R 0 Y d 6 N o V K p W H I i b 9 1 d q Q l R 4 V L z I y c x 8 a T v 7 U T l l V H h A H D X 9 I a T s T c a e 0 P v b u x f D U Z o N L 6 9 H D s 3 Y E j Y f u L l / d 8 P Y A S J 1 c T l q I D X u G k q E o u V O P A W 5 z i J t f 4 q g p + c 1 4 h 3 6 p w f k S 7 6 S t N A j I 8 Z F M s i q q Q i Z S w F w t m m 2 s B h h p V 5 D W n u A T W J r c W m V U g s b j y 7 Y e Z R I b E E r m F y U d s G F 4 G V W K M U R w V x 0 g K J n B q 8 R 8 t o 0 E a D 9 2 j J L t y q G G q 9 G H o N q E p b t 0 i o g 0 Q 5 r o G o D h J V F b u B K N J A n E k a 8 h k g T w 3 L m n i J A 3 l y X K O 7 N U h Q z d J M y V N G u U M d y m g Q W 3 K 9 V x n 1 e Q t S d r M / 0 W h G I J y F S 5 N K q R o g U L U k 7 a 6 i a o B U + X f D J p H Z g m s o o w m W 3 9 K U h s Z s g u X n O A l P 8 W B m t v Y M j m 3 g a r V x b T i K N o T T V G m P K n H Q H g W u Q R u C 2 x L K x C m B b R n h E f T 9 c 5 6 b R J u Q 5 e z P Q b z Y v t z m M M h v U + 8 + I u i z D U 3 z 8 u H e y z L 6 X A + m 7 J E 0 Z Y 9 1 l b l N y N w c a T T d y v U x 0 6 7 D b N l 9 2 D Y n N g q g V x N e / S O F a s D 7 Y z u j 4 f 2 n D C B Y 6 a 2 a m r z Q h I A G 0 X X S c A I I A Q 2 i N 8 5 D f C Z t O 3 g C 3 a g / W D h d O s p U m q n V U G w S 7 d 2 a W e V V V S 9 A 5 R 8 b p G F o s q d N N 1 m K c y D a O Z r w e a 5 u h H o A 2 z r w f j U U Y i i v q c j O 8 9 u 8 A N g y 9 K Z m A M 6 w m o 1 1 y Z N E B Z x d J H E B T a 0 C 3 T S Y E Q y q b B s y l 5 S 3 J T T v 6 p p m 7 L X L X 6 f H R 0 E s / e D 2 0 3 9 Q S w E C L Q A U A A I A C A C B b P 9 O f M L S 3 K g A A A D 5 A A A A E g A A A A A A A A A A A A A A A A A A A A A A Q 2 9 u Z m l n L 1 B h Y 2 t h Z 2 U u e G 1 s U E s B A i 0 A F A A C A A g A g W z / T g / K 6 a u k A A A A 6 Q A A A B M A A A A A A A A A A A A A A A A A 9 A A A A F t D b 2 5 0 Z W 5 0 X 1 R 5 c G V z X S 5 4 b W x Q S w E C L Q A U A A I A C A C B b P 9 O J h M v u K I F A A C Z F w A A E w A A A A A A A A A A A A A A A A D l A Q A A R m 9 y b X V s Y X M v U 2 V j d G l v b j E u b V B L B Q Y A A A A A A w A D A M I A A A D U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b g A A A A A A A B h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Y 1 9 F T k d S J T I w M T A y J T I w M z U w J T I w M T k y M V 9 m d W x s Z 2 N f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N f R U 5 H U l 8 x M D J f M z U w X z E 5 M j F f Z n V s b G d j X z I w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M x V D E 4 O j M 2 O j A y L j k w N z M 2 O T N a I i A v P j x F b n R y e S B U e X B l P S J G a W x s Q 2 9 s d W 1 u V H l w Z X M i I F Z h b H V l P S J z Q m d Z R E F 3 Y 0 d B Q V V E Q m d N R E F 3 T U R B d 0 1 E Q X d N R E F 3 T U R B d 0 1 E Q X d N R E F 3 T U R B d 0 1 E Q X d N R E F 3 T U R B d 0 1 E Q X d N R E F 3 T U R B d 0 1 E Q X d N R k F 3 T U Z B d 0 1 E Q X d N R E F 3 T U R B d 0 1 B Q X d N R E J n Q U R B d 0 1 E Q m d N Q U F 3 T U R B d 0 1 E I i A v P j x F b n R y e S B U e X B l P S J G a W x s Q 2 9 s d W 1 u T m F t Z X M i I F Z h b H V l P S J z W y Z x d W 9 0 O 0 x h c 3 Q g T m F t Z S Z x d W 9 0 O y w m c X V v d D t G a X J z d C B O Y W 1 l J n F 1 b 3 Q 7 L C Z x d W 9 0 O 1 V z Z X J u Y W 1 l J n F 1 b 3 Q 7 L C Z x d W 9 0 O 1 N 0 d W R l b n Q g S U Q m c X V v d D s s J n F 1 b 3 Q 7 T G F z d C B B Y 2 N l c 3 M m c X V v d D s s J n F 1 b 3 Q 7 Q X Z h a W x h Y m l s a X R 5 J n F 1 b 3 Q 7 L C Z x d W 9 0 O 1 d l a W d o d G V k I F R v d G F s I F t U b 3 R h b C B Q d H M 6 I H V w I H R v I D A g U G V y Y 2 V u d G F n Z V 0 g f D E 4 M j I w O T I m c X V v d D s s J n F 1 b 3 Q 7 V G 9 0 Y W w g W 1 R v d G F s I F B 0 c z o g d X A g d G 8 g N S w w M D k g U 2 N v c m V d I H w x O D I y M D k z J n F 1 b 3 Q 7 L C Z x d W 9 0 O 1 J h c G l k I E F z c 2 V z c 2 1 l b n Q g V G V z d C A t I F J B V C A o V F J J Q U w p I F t U b 3 R h b C B Q d H M 6 I D I w I F N j b 3 J l X S B 8 M T g y N D Y z M S Z x d W 9 0 O y w m c X V v d D t U U k l B T C B I V y B V c G x v Y W Q g W 1 R v d G F s I F B 0 c z o g M C B T Y 2 9 y Z V 0 g f D E 4 M j Q 2 M z I m c X V v d D s s J n F 1 b 3 Q 7 T E F C I D F f Q S B b V G 9 0 Y W w g U H R z O i A x M D A g U 2 N v c m V d I H w x O D I 1 N z I y J n F 1 b 3 Q 7 L C Z x d W 9 0 O 0 x h Y i A x X 0 I g W 1 R v d G F s I F B 0 c z o g M T A w I F N j b 3 J l X S B 8 M T g y N T c y M y Z x d W 9 0 O y w m c X V v d D t M Y W I g M V 9 D I F t U b 3 R h b C B Q d H M 6 I D E w M C B T Y 2 9 y Z V 0 g f D E 4 M j U 3 N j M m c X V v d D s s J n F 1 b 3 Q 7 T G F i I D F f Q k 9 O V V M g W 1 R v d G F s I F B 0 c z o g M T A w I F N j b 3 J l X S B 8 M T g y N T c 2 N C Z x d W 9 0 O y w m c X V v d D t C T U V O X 1 Y 1 X z A x M T Q y M D E 5 I F t U b 3 R h b C B Q d H M 6 I D E g U 2 N v c m V d I H w x O D I 2 M j A 2 J n F 1 b 3 Q 7 L C Z x d W 9 0 O 0 J B R U 5 f V j J f M D g y O T I w M T g g W 1 R v d G F s I F B 0 c z o g M S B T Y 2 9 y Z V 0 g f D E 4 M j Y y M D k m c X V v d D s s J n F 1 b 3 Q 7 R U 5 H U i A x M D I g L S B F b m d p b m V l c m l u Z y B T d W N j Z X N z I E 1 v Z H V s Z S B b V G 9 0 Y W w g U H R z O i A x I F N j b 3 J l X S B 8 M T g y N j I x M C Z x d W 9 0 O y w m c X V v d D t D S E V O X 3 Y x X z A 5 M D c y M D E 4 I F t U b 3 R h b C B Q d H M 6 I D E g U 2 N v c m V d I H w x O D I 2 M j U z J n F 1 b 3 Q 7 L C Z x d W 9 0 O 0 V O R 1 I g M T A y I C 0 g Q U h T T y B N b 2 R 1 b G U g M S B b V G 9 0 Y W w g U H R z O i A x I F N j b 3 J l X S B 8 M T g y N j I 1 N C Z x d W 9 0 O y w m c X V v d D t D U F N D X 1 Y x I F t U b 3 R h b C B Q d H M 6 I D E g U 2 N v c m V d I H w x O D I 2 M j U 1 J n F 1 b 3 Q 7 L C Z x d W 9 0 O 0 V O R 1 I g M T A y I C 0 g R m l z Y 2 h l c i B F b m d p b m V l c m l u Z y B E Z X N p Z 2 4 g Q 2 V u d G V y I F t U b 3 R h b C B Q d H M 6 I D E g U 2 N v c m V d I H w x O D I 2 M j c w J n F 1 b 3 Q 7 L C Z x d W 9 0 O 0 V O R 1 I g M T A y I C 0 g Q U h T T y B N b 2 R 1 b G U g M i B b V G 9 0 Y W w g U H R z O i A x I F N j b 3 J l X S B 8 M T g y N j I 3 M S Z x d W 9 0 O y w m c X V v d D t F Q 0 V O X 1 Y x X z A 5 M T Q y M D E 4 I F t U b 3 R h b C B Q d H M 6 I D E g U 2 N v c m V d I H w x O D I 2 M j c 0 J n F 1 b 3 Q 7 L C Z x d W 9 0 O 0 V U S U R f V j F f M D g z M D I w M T g g W 1 R v d G F s I F B 0 c z o g M S B T Y 2 9 y Z V 0 g f D E 4 M j Y y N z g m c X V v d D s s J n F 1 b 3 Q 7 R U 5 H U i A x M D I g L S B F d G h p Y 3 M g M S B b V G 9 0 Y W w g U H R z O i A x I F N j b 3 J l X S B 8 M T g y N j I 3 O S Z x d W 9 0 O y w m c X V v d D t F T k d S I D E w M i A t I E V 0 a G l j c y B N b 2 R 1 b G U g M i B b V G 9 0 Y W w g U H R z O i A x I F N j b 3 J l X S B 8 M T g y N j I 4 N i Z x d W 9 0 O y w m c X V v d D t J U 0 V O X 1 Y x M D k x N z I w M T g g W 1 R v d G F s I F B 0 c z o g M S B T Y 2 9 y Z V 0 g f D E 4 M j Y y O D c m c X V v d D s s J n F 1 b 3 Q 7 R U 5 H U i A x M D I g L S B F d G h p Y 3 M g T W 9 k d W x l I D M u M S B 2 a W R l b y B z Z W d t Z W 5 0 c y B b V G 9 0 Y W w g U H R z O i A x I F N j b 3 J l X S B 8 M T g y N j I 4 O C Z x d W 9 0 O y w m c X V v d D t N U 0 V O X z I w M T g x M D E 1 X 1 Y x I F t U b 3 R h b C B Q d H M 6 I D E g U 2 N v c m V d I H w x O D I 2 M j k 0 J n F 1 b 3 Q 7 L C Z x d W 9 0 O 0 V O R 1 I g M T A y I C 0 g U 3 R 1 Z G V u d C B D b 3 V u c 2 V s a W 5 n I F N l c n Z p Y 2 V z I F t U b 3 R h b C B Q d H M 6 I D E g U 2 N v c m V d I H w x O D I 2 M j k 1 J n F 1 b 3 Q 7 L C Z x d W 9 0 O 0 1 F R U 5 f V j F f M T A w O T I w M T g g W 1 R v d G F s I F B 0 c z o g M S B T Y 2 9 y Z V 0 g f D E 4 M j Y y O T c m c X V v d D s s J n F 1 b 3 Q 7 T l V F T l 9 W M V 8 y M D E 4 M T A y O S B b V G 9 0 Y W w g U H R z O i A x I F N j b 3 J l X S B 8 M T g y N j I 5 O C Z x d W 9 0 O y w m c X V v d D t F T k d S I D E w M i A t I E d s b 2 J h b C B b V G 9 0 Y W w g U H R z O i A x I F N j b 3 J l X S B 8 M T g y N j I 5 O S Z x d W 9 0 O y w m c X V v d D t F T k d S I D E w M i A t I F p h Y 2 h y e S B M Z W F k Z X J z a G l w I F B y b 2 d y Y W 0 g W 1 R v d G F s I F B 0 c z o g M S B T Y 2 9 y Z V 0 g f D E 4 M j Y z M D A m c X V v d D s s J n F 1 b 3 Q 7 Q U V S T 1 9 W M l 8 y M D E 5 M D E x M S B b V G 9 0 Y W w g U H R z O i A x I F N j b 3 J l X S B 8 M T g y N j M w M S Z x d W 9 0 O y w m c X V v d D t P Q 0 V O X z I w M T g x M T E z X 1 Y x I F t U b 3 R h b C B Q d H M 6 I D E g U 2 N v c m V d I H w x O D I 2 M z A y J n F 1 b 3 Q 7 L C Z x d W 9 0 O 0 l U R E V f V j F f M j A x O F 8 x M D M x I F t U b 3 R h b C B Q d H M 6 I D E g U 2 N v c m V d I H w x O D I 2 M z A z J n F 1 b 3 Q 7 L C Z x d W 9 0 O 0 V O R 1 I g M T A y I C 0 g R U 5 U U k V Q U k V O R V V S U 0 h J U C B Q U k 9 H U k F N I F t U b 3 R h b C B Q d H M 6 I D E g U 2 N v c m V d I H w x O D I 2 M z A 0 J n F 1 b 3 Q 7 L C Z x d W 9 0 O 0 V O R 1 I g M T A y I C 0 g R U 5 H U l t Y X S B b V G 9 0 Y W w g U H R z O i A x I F N j b 3 J l X S B 8 M T g y N j M w N S Z x d W 9 0 O y w m c X V v d D t M Y W I g M k E g W 1 R v d G F s I F B 0 c z o g M T A w I F N j b 3 J l X S B 8 M T g y N z c y N y Z x d W 9 0 O y w m c X V v d D t M Y W I g M k I g W 1 R v d G F s I F B 0 c z o g M T A w I F N j b 3 J l X S B 8 M T g y N z c y O C Z x d W 9 0 O y w m c X V v d D t R d W l 6 I D E g U H J p b n R p b m c s I F Z h c m l h Y m x l c y B b V G 9 0 Y W w g U H R z O i A x M D A g U 2 N v c m V d I H w x O D I 4 M T M y J n F 1 b 3 Q 7 L C Z x d W 9 0 O 1 F 1 a X o g M i B b V G 9 0 Y W w g U H R z O i A x M D A g U 2 N v c m V d I H w x O D I 5 N z M 4 J n F 1 b 3 Q 7 L C Z x d W 9 0 O 1 F 1 a X p f M D J i I F t U b 3 R h b C B Q d H M 6 I D c w I F N j b 3 J l X S B 8 M T g y O T c 0 O S Z x d W 9 0 O y w m c X V v d D t M Y W I g M 0 E g W 1 R v d G F s I F B 0 c z o g M T A w I F N j b 3 J l X S B 8 M T g z M D E 5 M i Z x d W 9 0 O y w m c X V v d D t M Y W I g M 0 I g W 1 R v d G F s I F B 0 c z o g M T A w I F N j b 3 J l X S B 8 M T g z M D E 5 M y Z x d W 9 0 O y w m c X V v d D t M Y W I g M 0 J P T l V T I F t U b 3 R h b C B Q d H M 6 I D E w M C B T Y 2 9 y Z V 0 g f D E 4 M z A x O T Q m c X V v d D s s J n F 1 b 3 Q 7 U X V p e i A z I F t U b 3 R h b C B Q d H M 6 I D E w M C B T Y 2 9 y Z V 0 g f D E 4 M z A 3 M j g m c X V v d D s s J n F 1 b 3 Q 7 T G F i I D R B I F t U b 3 R h b C B Q d H M 6 I D E w M C B T Y 2 9 y Z V 0 g f D E 4 M z A 4 N j k m c X V v d D s s J n F 1 b 3 Q 7 T G F i I D R C I F t U b 3 R h b C B Q d H M 6 I D E w M C B T Y 2 9 y Z V 0 g f D E 4 M z A 4 N z A m c X V v d D s s J n F 1 b 3 Q 7 U X V p e l 8 w M 2 I g W 1 R v d G F s I F B 0 c z o g N T A g U 2 N v c m V d I H w x O D M z M j g 4 J n F 1 b 3 Q 7 L C Z x d W 9 0 O 0 x h Y i A 1 Q S B b V G 9 0 Y W w g U H R z O i A x M D A g U 2 N v c m V d I H w x O D M z M j g 5 J n F 1 b 3 Q 7 L C Z x d W 9 0 O 0 x h Y i A 1 Q i B b V G 9 0 Y W w g U H R z O i A x M D A g U 2 N v c m V d I H w x O D M z M j k w J n F 1 b 3 Q 7 L C Z x d W 9 0 O 1 F 1 a X o g N C B b V G 9 0 Y W w g U H R z O i A x M D A g U 2 N v c m V d I H w x O D M z N z E 5 J n F 1 b 3 Q 7 L C Z x d W 9 0 O 0 x h Y i A 2 Q S B b V G 9 0 Y W w g U H R z O i A x M D A g U 2 N v c m V d I H w x O D M 0 M D k 3 J n F 1 b 3 Q 7 L C Z x d W 9 0 O 0 x h Y i A 2 Q i B b V G 9 0 Y W w g U H R z O i A x M D A g U 2 N v c m V d I H w x O D M 0 M D k 4 J n F 1 b 3 Q 7 L C Z x d W 9 0 O 1 F 1 a X p f M D R i I F t U b 3 R h b C B Q d H M 6 I D U w I F N j b 3 J l X S B 8 M T g z N D g 0 N y Z x d W 9 0 O y w m c X V v d D t R d W l 6 I D U g W 1 R v d G F s I F B 0 c z o g M T A w I F N j b 3 J l X S B 8 M T g z N j E 5 N i Z x d W 9 0 O y w m c X V v d D t R d W l 6 X z A 1 Y i B b V G 9 0 Y W w g U H R z O i A x M D A g U 2 N v c m V d I H w x O D M 2 M T k 3 J n F 1 b 3 Q 7 L C Z x d W 9 0 O 0 V 4 Y W 1 f M S B b V G 9 0 Y W w g U H R z O i A x M D A g U 2 N v c m V d I H w x O D M 4 M D I 4 J n F 1 b 3 Q 7 L C Z x d W 9 0 O 1 F 1 a X o g N i B b V G 9 0 Y W w g U H R z O i A x M D A g U 2 N v c m V d I H w x O D M 4 M z g 1 J n F 1 b 3 Q 7 L C Z x d W 9 0 O 1 F 1 a X p f M D Z i I F t U b 3 R h b C B Q d H M 6 I D E w M C B T Y 2 9 y Z V 0 g f D E 4 M z g z O D Y m c X V v d D s s J n F 1 b 3 Q 7 U X V p e i A 3 I F t U b 3 R h b C B Q d H M 6 I D E w M C B T Y 2 9 y Z V 0 g f D E 4 M z g z O D c m c X V v d D s s J n F 1 b 3 Q 7 T G F i I D d B I F t U b 3 R h b C B Q d H M 6 I D E w M C B T Y 2 9 y Z V 0 g f D E 4 M z g 0 M j U m c X V v d D s s J n F 1 b 3 Q 7 T G F i I D d C I F t U b 3 R h b C B Q d H M 6 I D E w M C B T Y 2 9 y Z V 0 g f D E 4 M z g 0 M j Y m c X V v d D s s J n F 1 b 3 Q 7 T E F C I D d C T 0 5 V U y B b V G 9 0 Y W w g U H R z O i A x M D A g U 2 N v c m V d I H w x O D M 4 N D I 3 J n F 1 b 3 Q 7 L C Z x d W 9 0 O 0 x h Y i A 4 Q S B b V G 9 0 Y W w g U H R z O i A x M D A g U 2 N v c m V d I H w x O D M 4 N D I 4 J n F 1 b 3 Q 7 L C Z x d W 9 0 O 0 x h Y i A 5 Q S B b V G 9 0 Y W w g U H R z O i A x M D A g U 2 N v c m V d I H w x O D Q z M T k 0 J n F 1 b 3 Q 7 L C Z x d W 9 0 O 0 x h Y i A 5 Q i B b V G 9 0 Y W w g U H R z O i A x M D A g U 2 N v c m V d I H w x O D Q z M T k 1 J n F 1 b 3 Q 7 L C Z x d W 9 0 O 0 x h Y i A x M E E g W 1 R v d G F s I F B 0 c z o g M T A w I F N j b 3 J l X S B 8 M T g 0 M z E 5 N i Z x d W 9 0 O y w m c X V v d D t M Y W I g M T B C I F t U b 3 R h b C B Q d H M 6 I D E w M C B T Y 2 9 y Z V 0 g f D E 4 N D M x O T c m c X V v d D s s J n F 1 b 3 Q 7 R U 5 H U i A x M D I g L S B T d H V k Z W 5 0 I E N v d W 5 z Z W x p b m c g U 2 V y d m l j Z X M g W 1 R v d G F s I F B 0 c z o g M S B D b 2 1 w b G V 0 Z S 9 J b m N v b X B s Z X R l X S B 8 M T g 0 M z Y x O C Z x d W 9 0 O y w m c X V v d D t E Z X B h c n R t Z W 5 0 I E V z c 2 F 5 c y B b V G 9 0 Y W w g U H R z O i A y M D A g U 2 N v c m V d I H w x O D Q z N z E w J n F 1 b 3 Q 7 L C Z x d W 9 0 O 1 F 1 a X p f M D d i I F t U b 3 R h b C B Q d H M 6 I D E w M C B T Y 2 9 y Z V 0 g f D E 4 N D M 3 N j g m c X V v d D s s J n F 1 b 3 Q 7 U X V p e i A 4 I F t U b 3 R h b C B Q d H M 6 I D k w I F N j b 3 J l X S B 8 M T g 0 M z k 0 O S Z x d W 9 0 O y w m c X V v d D t F T k d S I D E w M i A t I E d s b 2 J h b C B b V G 9 0 Y W w g U H R z O i A x I E N v b X B s Z X R l L 0 l u Y 2 9 t c G x l d G V d I H w x O D Q 1 M z A w J n F 1 b 3 Q 7 L C Z x d W 9 0 O 0 F F U k 9 f V i F f M j A x O D E x M D I g W 1 R v d G F s I F B 0 c z o g M S B D b 2 1 w b G V 0 Z S 9 J b m N v b X B s Z X R l X S B 8 M T g 0 N T M 5 N C Z x d W 9 0 O y w m c X V v d D t M Y W I x M U E g W 1 R v d G F s I F B 0 c z o g M T A w I F N j b 3 J l X S B 8 M T g 0 N T U x N y Z x d W 9 0 O y w m c X V v d D t M Y W I g M T F C I F t U b 3 R h b C B Q d H M 6 I D E w M C B T Y 2 9 y Z V 0 g f D E 4 N D U 3 M j c m c X V v d D s s J n F 1 b 3 Q 7 T G F i I D E x I E J P T l V T I F t U b 3 R h b C B Q d H M 6 I D E w M C B T Y 2 9 y Z V 0 g f D E 4 N D U 3 M j g m c X V v d D s s J n F 1 b 3 Q 7 U X V p e i A 4 Y i B b V G 9 0 Y W w g U H R z O i A x M D A g U 2 N v c m V d I H w x O D Q 1 N z M 4 J n F 1 b 3 Q 7 L C Z x d W 9 0 O 0 F F U k 9 f V j N f M j A x O T A 3 M T Q g W 1 R v d G F s I F B 0 c z o g M S B D b 2 1 w b G V 0 Z S 9 J b m N v b X B s Z X R l X S B 8 M T g 0 N T g x O S Z x d W 9 0 O y w m c X V v d D t R d W l 6 X z A 5 Y i B b V G 9 0 Y W w g U H R z O i A x M D A g U 2 N v c m V d I H w x O D Q 2 N D c 4 J n F 1 b 3 Q 7 L C Z x d W 9 0 O 0 N v Z G l u Z y B F e G F t I F R y a W F s I F t U b 3 R h b C B Q d H M 6 I D A g U 2 N v c m V d I H w x O D Q 2 O T g 4 J n F 1 b 3 Q 7 L C Z x d W 9 0 O 1 F 1 a X o g M T A g W 1 R v d G F s I F B 0 c z o g M T A w I F N j b 3 J l X S B 8 M T g 0 N z I 5 N i Z x d W 9 0 O y w m c X V v d D t D b 2 R p b m c g R X h h b S B b V G 9 0 Y W w g U H R z O i A x M D A g U 2 N v c m V d I H w x O D Q 4 N j U 2 J n F 1 b 3 Q 7 L C Z x d W 9 0 O 0 x h Y i A x M k I g W 1 R v d G F s I F B 0 c z o g M T A w I F N j b 3 J l X S B 8 M T g 0 O T A 1 M S Z x d W 9 0 O y w m c X V v d D t M Y W I g M T J f Q m 9 u d X M g W 1 R v d G F s I F B 0 c z o g M T A w I F N j b 3 J l X S B 8 M T g 0 O T A 1 N C Z x d W 9 0 O y w m c X V v d D t R d W l 6 I D E w Y i B b V G 9 0 Y W w g U H R z O i A x M D A g U 2 N v c m V d I H w x O D Q 5 N j I 4 J n F 1 b 3 Q 7 L C Z x d W 9 0 O 0 V 4 Y W 1 f M i B b V G 9 0 Y W w g U H R z O i A x M D A g U 2 N v c m V d I H w x O D U 0 N D Y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j X 0 V O R 1 I g M T A y I D M 1 M C A x O T I x X 2 Z 1 b G x n Y 1 8 y M D E v Q 2 h h b m d l Z C B U e X B l L n t M Y X N 0 I E 5 h b W U s M H 0 m c X V v d D s s J n F 1 b 3 Q 7 U 2 V j d G l v b j E v Z 2 N f R U 5 H U i A x M D I g M z U w I D E 5 M j F f Z n V s b G d j X z I w M S 9 D a G F u Z 2 V k I F R 5 c G U u e 0 Z p c n N 0 I E 5 h b W U s M X 0 m c X V v d D s s J n F 1 b 3 Q 7 U 2 V j d G l v b j E v Z 2 N f R U 5 H U i A x M D I g M z U w I D E 5 M j F f Z n V s b G d j X z I w M S 9 D a G F u Z 2 V k I F R 5 c G U u e 1 V z Z X J u Y W 1 l L D J 9 J n F 1 b 3 Q 7 L C Z x d W 9 0 O 1 N l Y 3 R p b 2 4 x L 2 d j X 0 V O R 1 I g M T A y I D M 1 M C A x O T I x X 2 Z 1 b G x n Y 1 8 y M D E v Q 2 h h b m d l Z C B U e X B l L n t T d H V k Z W 5 0 I E l E L D N 9 J n F 1 b 3 Q 7 L C Z x d W 9 0 O 1 N l Y 3 R p b 2 4 x L 2 d j X 0 V O R 1 I g M T A y I D M 1 M C A x O T I x X 2 Z 1 b G x n Y 1 8 y M D E v Q 2 h h b m d l Z C B U e X B l L n t M Y X N 0 I E F j Y 2 V z c y w 0 f S Z x d W 9 0 O y w m c X V v d D t T Z W N 0 a W 9 u M S 9 n Y 1 9 F T k d S I D E w M i A z N T A g M T k y M V 9 m d W x s Z 2 N f M j A x L 0 N o Y W 5 n Z W Q g V H l w Z S 5 7 Q X Z h a W x h Y m l s a X R 5 L D V 9 J n F 1 b 3 Q 7 L C Z x d W 9 0 O 1 N l Y 3 R p b 2 4 x L 2 d j X 0 V O R 1 I g M T A y I D M 1 M C A x O T I x X 2 Z 1 b G x n Y 1 8 y M D E v Q 2 h h b m d l Z C B U e X B l L n t X Z W l n a H R l Z C B U b 3 R h b C B b V G 9 0 Y W w g U H R z O i B 1 c C B 0 b y A w I F B l c m N l b n R h Z 2 V d I H w x O D I y M D k y L D Z 9 J n F 1 b 3 Q 7 L C Z x d W 9 0 O 1 N l Y 3 R p b 2 4 x L 2 d j X 0 V O R 1 I g M T A y I D M 1 M C A x O T I x X 2 Z 1 b G x n Y 1 8 y M D E v Q 2 h h b m d l Z C B U e X B l L n t U b 3 R h b C B b V G 9 0 Y W w g U H R z O i B 1 c C B 0 b y A 1 L D A w O S B T Y 2 9 y Z V 0 g f D E 4 M j I w O T M s N 3 0 m c X V v d D s s J n F 1 b 3 Q 7 U 2 V j d G l v b j E v Z 2 N f R U 5 H U i A x M D I g M z U w I D E 5 M j F f Z n V s b G d j X z I w M S 9 D a G F u Z 2 V k I F R 5 c G U u e 1 J h c G l k I E F z c 2 V z c 2 1 l b n Q g V G V z d C A t I F J B V C A o V F J J Q U w p I F t U b 3 R h b C B Q d H M 6 I D I w I F N j b 3 J l X S B 8 M T g y N D Y z M S w 4 f S Z x d W 9 0 O y w m c X V v d D t T Z W N 0 a W 9 u M S 9 n Y 1 9 F T k d S I D E w M i A z N T A g M T k y M V 9 m d W x s Z 2 N f M j A x L 0 N o Y W 5 n Z W Q g V H l w Z S 5 7 V F J J Q U w g S F c g V X B s b 2 F k I F t U b 3 R h b C B Q d H M 6 I D A g U 2 N v c m V d I H w x O D I 0 N j M y L D l 9 J n F 1 b 3 Q 7 L C Z x d W 9 0 O 1 N l Y 3 R p b 2 4 x L 2 d j X 0 V O R 1 I g M T A y I D M 1 M C A x O T I x X 2 Z 1 b G x n Y 1 8 y M D E v Q 2 h h b m d l Z C B U e X B l L n t M Q U I g M V 9 B I F t U b 3 R h b C B Q d H M 6 I D E w M C B T Y 2 9 y Z V 0 g f D E 4 M j U 3 M j I s M T B 9 J n F 1 b 3 Q 7 L C Z x d W 9 0 O 1 N l Y 3 R p b 2 4 x L 2 d j X 0 V O R 1 I g M T A y I D M 1 M C A x O T I x X 2 Z 1 b G x n Y 1 8 y M D E v Q 2 h h b m d l Z C B U e X B l L n t M Y W I g M V 9 C I F t U b 3 R h b C B Q d H M 6 I D E w M C B T Y 2 9 y Z V 0 g f D E 4 M j U 3 M j M s M T F 9 J n F 1 b 3 Q 7 L C Z x d W 9 0 O 1 N l Y 3 R p b 2 4 x L 2 d j X 0 V O R 1 I g M T A y I D M 1 M C A x O T I x X 2 Z 1 b G x n Y 1 8 y M D E v Q 2 h h b m d l Z C B U e X B l L n t M Y W I g M V 9 D I F t U b 3 R h b C B Q d H M 6 I D E w M C B T Y 2 9 y Z V 0 g f D E 4 M j U 3 N j M s M T J 9 J n F 1 b 3 Q 7 L C Z x d W 9 0 O 1 N l Y 3 R p b 2 4 x L 2 d j X 0 V O R 1 I g M T A y I D M 1 M C A x O T I x X 2 Z 1 b G x n Y 1 8 y M D E v Q 2 h h b m d l Z C B U e X B l L n t M Y W I g M V 9 C T 0 5 V U y B b V G 9 0 Y W w g U H R z O i A x M D A g U 2 N v c m V d I H w x O D I 1 N z Y 0 L D E z f S Z x d W 9 0 O y w m c X V v d D t T Z W N 0 a W 9 u M S 9 n Y 1 9 F T k d S I D E w M i A z N T A g M T k y M V 9 m d W x s Z 2 N f M j A x L 0 N o Y W 5 n Z W Q g V H l w Z S 5 7 Q k 1 F T l 9 W N V 8 w M T E 0 M j A x O S B b V G 9 0 Y W w g U H R z O i A x I F N j b 3 J l X S B 8 M T g y N j I w N i w x N H 0 m c X V v d D s s J n F 1 b 3 Q 7 U 2 V j d G l v b j E v Z 2 N f R U 5 H U i A x M D I g M z U w I D E 5 M j F f Z n V s b G d j X z I w M S 9 D a G F u Z 2 V k I F R 5 c G U u e 0 J B R U 5 f V j J f M D g y O T I w M T g g W 1 R v d G F s I F B 0 c z o g M S B T Y 2 9 y Z V 0 g f D E 4 M j Y y M D k s M T V 9 J n F 1 b 3 Q 7 L C Z x d W 9 0 O 1 N l Y 3 R p b 2 4 x L 2 d j X 0 V O R 1 I g M T A y I D M 1 M C A x O T I x X 2 Z 1 b G x n Y 1 8 y M D E v Q 2 h h b m d l Z C B U e X B l L n t F T k d S I D E w M i A t I E V u Z 2 l u Z W V y a W 5 n I F N 1 Y 2 N l c 3 M g T W 9 k d W x l I F t U b 3 R h b C B Q d H M 6 I D E g U 2 N v c m V d I H w x O D I 2 M j E w L D E 2 f S Z x d W 9 0 O y w m c X V v d D t T Z W N 0 a W 9 u M S 9 n Y 1 9 F T k d S I D E w M i A z N T A g M T k y M V 9 m d W x s Z 2 N f M j A x L 0 N o Y W 5 n Z W Q g V H l w Z S 5 7 Q 0 h F T l 9 2 M V 8 w O T A 3 M j A x O C B b V G 9 0 Y W w g U H R z O i A x I F N j b 3 J l X S B 8 M T g y N j I 1 M y w x N 3 0 m c X V v d D s s J n F 1 b 3 Q 7 U 2 V j d G l v b j E v Z 2 N f R U 5 H U i A x M D I g M z U w I D E 5 M j F f Z n V s b G d j X z I w M S 9 D a G F u Z 2 V k I F R 5 c G U u e 0 V O R 1 I g M T A y I C 0 g Q U h T T y B N b 2 R 1 b G U g M S B b V G 9 0 Y W w g U H R z O i A x I F N j b 3 J l X S B 8 M T g y N j I 1 N C w x O H 0 m c X V v d D s s J n F 1 b 3 Q 7 U 2 V j d G l v b j E v Z 2 N f R U 5 H U i A x M D I g M z U w I D E 5 M j F f Z n V s b G d j X z I w M S 9 D a G F u Z 2 V k I F R 5 c G U u e 0 N Q U 0 N f V j E g W 1 R v d G F s I F B 0 c z o g M S B T Y 2 9 y Z V 0 g f D E 4 M j Y y N T U s M T l 9 J n F 1 b 3 Q 7 L C Z x d W 9 0 O 1 N l Y 3 R p b 2 4 x L 2 d j X 0 V O R 1 I g M T A y I D M 1 M C A x O T I x X 2 Z 1 b G x n Y 1 8 y M D E v Q 2 h h b m d l Z C B U e X B l L n t F T k d S I D E w M i A t I E Z p c 2 N o Z X I g R W 5 n a W 5 l Z X J p b m c g R G V z a W d u I E N l b n R l c i B b V G 9 0 Y W w g U H R z O i A x I F N j b 3 J l X S B 8 M T g y N j I 3 M C w y M H 0 m c X V v d D s s J n F 1 b 3 Q 7 U 2 V j d G l v b j E v Z 2 N f R U 5 H U i A x M D I g M z U w I D E 5 M j F f Z n V s b G d j X z I w M S 9 D a G F u Z 2 V k I F R 5 c G U u e 0 V O R 1 I g M T A y I C 0 g Q U h T T y B N b 2 R 1 b G U g M i B b V G 9 0 Y W w g U H R z O i A x I F N j b 3 J l X S B 8 M T g y N j I 3 M S w y M X 0 m c X V v d D s s J n F 1 b 3 Q 7 U 2 V j d G l v b j E v Z 2 N f R U 5 H U i A x M D I g M z U w I D E 5 M j F f Z n V s b G d j X z I w M S 9 D a G F u Z 2 V k I F R 5 c G U u e 0 V D R U 5 f V j F f M D k x N D I w M T g g W 1 R v d G F s I F B 0 c z o g M S B T Y 2 9 y Z V 0 g f D E 4 M j Y y N z Q s M j J 9 J n F 1 b 3 Q 7 L C Z x d W 9 0 O 1 N l Y 3 R p b 2 4 x L 2 d j X 0 V O R 1 I g M T A y I D M 1 M C A x O T I x X 2 Z 1 b G x n Y 1 8 y M D E v Q 2 h h b m d l Z C B U e X B l L n t F V E l E X 1 Y x X z A 4 M z A y M D E 4 I F t U b 3 R h b C B Q d H M 6 I D E g U 2 N v c m V d I H w x O D I 2 M j c 4 L D I z f S Z x d W 9 0 O y w m c X V v d D t T Z W N 0 a W 9 u M S 9 n Y 1 9 F T k d S I D E w M i A z N T A g M T k y M V 9 m d W x s Z 2 N f M j A x L 0 N o Y W 5 n Z W Q g V H l w Z S 5 7 R U 5 H U i A x M D I g L S B F d G h p Y 3 M g M S B b V G 9 0 Y W w g U H R z O i A x I F N j b 3 J l X S B 8 M T g y N j I 3 O S w y N H 0 m c X V v d D s s J n F 1 b 3 Q 7 U 2 V j d G l v b j E v Z 2 N f R U 5 H U i A x M D I g M z U w I D E 5 M j F f Z n V s b G d j X z I w M S 9 D a G F u Z 2 V k I F R 5 c G U u e 0 V O R 1 I g M T A y I C 0 g R X R o a W N z I E 1 v Z H V s Z S A y I F t U b 3 R h b C B Q d H M 6 I D E g U 2 N v c m V d I H w x O D I 2 M j g 2 L D I 1 f S Z x d W 9 0 O y w m c X V v d D t T Z W N 0 a W 9 u M S 9 n Y 1 9 F T k d S I D E w M i A z N T A g M T k y M V 9 m d W x s Z 2 N f M j A x L 0 N o Y W 5 n Z W Q g V H l w Z S 5 7 S V N F T l 9 W M T A 5 M T c y M D E 4 I F t U b 3 R h b C B Q d H M 6 I D E g U 2 N v c m V d I H w x O D I 2 M j g 3 L D I 2 f S Z x d W 9 0 O y w m c X V v d D t T Z W N 0 a W 9 u M S 9 n Y 1 9 F T k d S I D E w M i A z N T A g M T k y M V 9 m d W x s Z 2 N f M j A x L 0 N o Y W 5 n Z W Q g V H l w Z S 5 7 R U 5 H U i A x M D I g L S B F d G h p Y 3 M g T W 9 k d W x l I D M u M S B 2 a W R l b y B z Z W d t Z W 5 0 c y B b V G 9 0 Y W w g U H R z O i A x I F N j b 3 J l X S B 8 M T g y N j I 4 O C w y N 3 0 m c X V v d D s s J n F 1 b 3 Q 7 U 2 V j d G l v b j E v Z 2 N f R U 5 H U i A x M D I g M z U w I D E 5 M j F f Z n V s b G d j X z I w M S 9 D a G F u Z 2 V k I F R 5 c G U u e 0 1 T R U 5 f M j A x O D E w M T V f V j E g W 1 R v d G F s I F B 0 c z o g M S B T Y 2 9 y Z V 0 g f D E 4 M j Y y O T Q s M j h 9 J n F 1 b 3 Q 7 L C Z x d W 9 0 O 1 N l Y 3 R p b 2 4 x L 2 d j X 0 V O R 1 I g M T A y I D M 1 M C A x O T I x X 2 Z 1 b G x n Y 1 8 y M D E v Q 2 h h b m d l Z C B U e X B l L n t F T k d S I D E w M i A t I F N 0 d W R l b n Q g Q 2 9 1 b n N l b G l u Z y B T Z X J 2 a W N l c y B b V G 9 0 Y W w g U H R z O i A x I F N j b 3 J l X S B 8 M T g y N j I 5 N S w y O X 0 m c X V v d D s s J n F 1 b 3 Q 7 U 2 V j d G l v b j E v Z 2 N f R U 5 H U i A x M D I g M z U w I D E 5 M j F f Z n V s b G d j X z I w M S 9 D a G F u Z 2 V k I F R 5 c G U u e 0 1 F R U 5 f V j F f M T A w O T I w M T g g W 1 R v d G F s I F B 0 c z o g M S B T Y 2 9 y Z V 0 g f D E 4 M j Y y O T c s M z B 9 J n F 1 b 3 Q 7 L C Z x d W 9 0 O 1 N l Y 3 R p b 2 4 x L 2 d j X 0 V O R 1 I g M T A y I D M 1 M C A x O T I x X 2 Z 1 b G x n Y 1 8 y M D E v Q 2 h h b m d l Z C B U e X B l L n t O V U V O X 1 Y x X z I w M T g x M D I 5 I F t U b 3 R h b C B Q d H M 6 I D E g U 2 N v c m V d I H w x O D I 2 M j k 4 L D M x f S Z x d W 9 0 O y w m c X V v d D t T Z W N 0 a W 9 u M S 9 n Y 1 9 F T k d S I D E w M i A z N T A g M T k y M V 9 m d W x s Z 2 N f M j A x L 0 N o Y W 5 n Z W Q g V H l w Z S 5 7 R U 5 H U i A x M D I g L S B H b G 9 i Y W w g W 1 R v d G F s I F B 0 c z o g M S B T Y 2 9 y Z V 0 g f D E 4 M j Y y O T k s M z J 9 J n F 1 b 3 Q 7 L C Z x d W 9 0 O 1 N l Y 3 R p b 2 4 x L 2 d j X 0 V O R 1 I g M T A y I D M 1 M C A x O T I x X 2 Z 1 b G x n Y 1 8 y M D E v Q 2 h h b m d l Z C B U e X B l L n t F T k d S I D E w M i A t I F p h Y 2 h y e S B M Z W F k Z X J z a G l w I F B y b 2 d y Y W 0 g W 1 R v d G F s I F B 0 c z o g M S B T Y 2 9 y Z V 0 g f D E 4 M j Y z M D A s M z N 9 J n F 1 b 3 Q 7 L C Z x d W 9 0 O 1 N l Y 3 R p b 2 4 x L 2 d j X 0 V O R 1 I g M T A y I D M 1 M C A x O T I x X 2 Z 1 b G x n Y 1 8 y M D E v Q 2 h h b m d l Z C B U e X B l L n t B R V J P X 1 Y y X z I w M T k w M T E x I F t U b 3 R h b C B Q d H M 6 I D E g U 2 N v c m V d I H w x O D I 2 M z A x L D M 0 f S Z x d W 9 0 O y w m c X V v d D t T Z W N 0 a W 9 u M S 9 n Y 1 9 F T k d S I D E w M i A z N T A g M T k y M V 9 m d W x s Z 2 N f M j A x L 0 N o Y W 5 n Z W Q g V H l w Z S 5 7 T 0 N F T l 8 y M D E 4 M T E x M 1 9 W M S B b V G 9 0 Y W w g U H R z O i A x I F N j b 3 J l X S B 8 M T g y N j M w M i w z N X 0 m c X V v d D s s J n F 1 b 3 Q 7 U 2 V j d G l v b j E v Z 2 N f R U 5 H U i A x M D I g M z U w I D E 5 M j F f Z n V s b G d j X z I w M S 9 D a G F u Z 2 V k I F R 5 c G U u e 0 l U R E V f V j F f M j A x O F 8 x M D M x I F t U b 3 R h b C B Q d H M 6 I D E g U 2 N v c m V d I H w x O D I 2 M z A z L D M 2 f S Z x d W 9 0 O y w m c X V v d D t T Z W N 0 a W 9 u M S 9 n Y 1 9 F T k d S I D E w M i A z N T A g M T k y M V 9 m d W x s Z 2 N f M j A x L 0 N o Y W 5 n Z W Q g V H l w Z S 5 7 R U 5 H U i A x M D I g L S B F T l R S R V B S R U 5 F V V J T S E l Q I F B S T 0 d S Q U 0 g W 1 R v d G F s I F B 0 c z o g M S B T Y 2 9 y Z V 0 g f D E 4 M j Y z M D Q s M z d 9 J n F 1 b 3 Q 7 L C Z x d W 9 0 O 1 N l Y 3 R p b 2 4 x L 2 d j X 0 V O R 1 I g M T A y I D M 1 M C A x O T I x X 2 Z 1 b G x n Y 1 8 y M D E v Q 2 h h b m d l Z C B U e X B l L n t F T k d S I D E w M i A t I E V O R 1 J b W F 0 g W 1 R v d G F s I F B 0 c z o g M S B T Y 2 9 y Z V 0 g f D E 4 M j Y z M D U s M z h 9 J n F 1 b 3 Q 7 L C Z x d W 9 0 O 1 N l Y 3 R p b 2 4 x L 2 d j X 0 V O R 1 I g M T A y I D M 1 M C A x O T I x X 2 Z 1 b G x n Y 1 8 y M D E v Q 2 h h b m d l Z C B U e X B l L n t M Y W I g M k E g W 1 R v d G F s I F B 0 c z o g M T A w I F N j b 3 J l X S B 8 M T g y N z c y N y w z O X 0 m c X V v d D s s J n F 1 b 3 Q 7 U 2 V j d G l v b j E v Z 2 N f R U 5 H U i A x M D I g M z U w I D E 5 M j F f Z n V s b G d j X z I w M S 9 D a G F u Z 2 V k I F R 5 c G U u e 0 x h Y i A y Q i B b V G 9 0 Y W w g U H R z O i A x M D A g U 2 N v c m V d I H w x O D I 3 N z I 4 L D Q w f S Z x d W 9 0 O y w m c X V v d D t T Z W N 0 a W 9 u M S 9 n Y 1 9 F T k d S I D E w M i A z N T A g M T k y M V 9 m d W x s Z 2 N f M j A x L 0 N o Y W 5 n Z W Q g V H l w Z S 5 7 U X V p e i A x I F B y a W 5 0 a W 5 n L C B W Y X J p Y W J s Z X M g W 1 R v d G F s I F B 0 c z o g M T A w I F N j b 3 J l X S B 8 M T g y O D E z M i w 0 M X 0 m c X V v d D s s J n F 1 b 3 Q 7 U 2 V j d G l v b j E v Z 2 N f R U 5 H U i A x M D I g M z U w I D E 5 M j F f Z n V s b G d j X z I w M S 9 D a G F u Z 2 V k I F R 5 c G U u e 1 F 1 a X o g M i B b V G 9 0 Y W w g U H R z O i A x M D A g U 2 N v c m V d I H w x O D I 5 N z M 4 L D Q y f S Z x d W 9 0 O y w m c X V v d D t T Z W N 0 a W 9 u M S 9 n Y 1 9 F T k d S I D E w M i A z N T A g M T k y M V 9 m d W x s Z 2 N f M j A x L 0 N o Y W 5 n Z W Q g V H l w Z S 5 7 U X V p e l 8 w M m I g W 1 R v d G F s I F B 0 c z o g N z A g U 2 N v c m V d I H w x O D I 5 N z Q 5 L D Q z f S Z x d W 9 0 O y w m c X V v d D t T Z W N 0 a W 9 u M S 9 n Y 1 9 F T k d S I D E w M i A z N T A g M T k y M V 9 m d W x s Z 2 N f M j A x L 0 N o Y W 5 n Z W Q g V H l w Z S 5 7 T G F i I D N B I F t U b 3 R h b C B Q d H M 6 I D E w M C B T Y 2 9 y Z V 0 g f D E 4 M z A x O T I s N D R 9 J n F 1 b 3 Q 7 L C Z x d W 9 0 O 1 N l Y 3 R p b 2 4 x L 2 d j X 0 V O R 1 I g M T A y I D M 1 M C A x O T I x X 2 Z 1 b G x n Y 1 8 y M D E v Q 2 h h b m d l Z C B U e X B l L n t M Y W I g M 0 I g W 1 R v d G F s I F B 0 c z o g M T A w I F N j b 3 J l X S B 8 M T g z M D E 5 M y w 0 N X 0 m c X V v d D s s J n F 1 b 3 Q 7 U 2 V j d G l v b j E v Z 2 N f R U 5 H U i A x M D I g M z U w I D E 5 M j F f Z n V s b G d j X z I w M S 9 D a G F u Z 2 V k I F R 5 c G U u e 0 x h Y i A z Q k 9 O V V M g W 1 R v d G F s I F B 0 c z o g M T A w I F N j b 3 J l X S B 8 M T g z M D E 5 N C w 0 N n 0 m c X V v d D s s J n F 1 b 3 Q 7 U 2 V j d G l v b j E v Z 2 N f R U 5 H U i A x M D I g M z U w I D E 5 M j F f Z n V s b G d j X z I w M S 9 D a G F u Z 2 V k I F R 5 c G U u e 1 F 1 a X o g M y B b V G 9 0 Y W w g U H R z O i A x M D A g U 2 N v c m V d I H w x O D M w N z I 4 L D Q 3 f S Z x d W 9 0 O y w m c X V v d D t T Z W N 0 a W 9 u M S 9 n Y 1 9 F T k d S I D E w M i A z N T A g M T k y M V 9 m d W x s Z 2 N f M j A x L 0 N o Y W 5 n Z W Q g V H l w Z S 5 7 T G F i I D R B I F t U b 3 R h b C B Q d H M 6 I D E w M C B T Y 2 9 y Z V 0 g f D E 4 M z A 4 N j k s N D h 9 J n F 1 b 3 Q 7 L C Z x d W 9 0 O 1 N l Y 3 R p b 2 4 x L 2 d j X 0 V O R 1 I g M T A y I D M 1 M C A x O T I x X 2 Z 1 b G x n Y 1 8 y M D E v Q 2 h h b m d l Z C B U e X B l L n t M Y W I g N E I g W 1 R v d G F s I F B 0 c z o g M T A w I F N j b 3 J l X S B 8 M T g z M D g 3 M C w 0 O X 0 m c X V v d D s s J n F 1 b 3 Q 7 U 2 V j d G l v b j E v Z 2 N f R U 5 H U i A x M D I g M z U w I D E 5 M j F f Z n V s b G d j X z I w M S 9 D a G F u Z 2 V k I F R 5 c G U u e 1 F 1 a X p f M D N i I F t U b 3 R h b C B Q d H M 6 I D U w I F N j b 3 J l X S B 8 M T g z M z I 4 O C w 1 M H 0 m c X V v d D s s J n F 1 b 3 Q 7 U 2 V j d G l v b j E v Z 2 N f R U 5 H U i A x M D I g M z U w I D E 5 M j F f Z n V s b G d j X z I w M S 9 D a G F u Z 2 V k I F R 5 c G U u e 0 x h Y i A 1 Q S B b V G 9 0 Y W w g U H R z O i A x M D A g U 2 N v c m V d I H w x O D M z M j g 5 L D U x f S Z x d W 9 0 O y w m c X V v d D t T Z W N 0 a W 9 u M S 9 n Y 1 9 F T k d S I D E w M i A z N T A g M T k y M V 9 m d W x s Z 2 N f M j A x L 0 N o Y W 5 n Z W Q g V H l w Z S 5 7 T G F i I D V C I F t U b 3 R h b C B Q d H M 6 I D E w M C B T Y 2 9 y Z V 0 g f D E 4 M z M y O T A s N T J 9 J n F 1 b 3 Q 7 L C Z x d W 9 0 O 1 N l Y 3 R p b 2 4 x L 2 d j X 0 V O R 1 I g M T A y I D M 1 M C A x O T I x X 2 Z 1 b G x n Y 1 8 y M D E v Q 2 h h b m d l Z C B U e X B l L n t R d W l 6 I D Q g W 1 R v d G F s I F B 0 c z o g M T A w I F N j b 3 J l X S B 8 M T g z M z c x O S w 1 M 3 0 m c X V v d D s s J n F 1 b 3 Q 7 U 2 V j d G l v b j E v Z 2 N f R U 5 H U i A x M D I g M z U w I D E 5 M j F f Z n V s b G d j X z I w M S 9 D a G F u Z 2 V k I F R 5 c G U u e 0 x h Y i A 2 Q S B b V G 9 0 Y W w g U H R z O i A x M D A g U 2 N v c m V d I H w x O D M 0 M D k 3 L D U 0 f S Z x d W 9 0 O y w m c X V v d D t T Z W N 0 a W 9 u M S 9 n Y 1 9 F T k d S I D E w M i A z N T A g M T k y M V 9 m d W x s Z 2 N f M j A x L 0 N o Y W 5 n Z W Q g V H l w Z S 5 7 T G F i I D Z C I F t U b 3 R h b C B Q d H M 6 I D E w M C B T Y 2 9 y Z V 0 g f D E 4 M z Q w O T g s N T V 9 J n F 1 b 3 Q 7 L C Z x d W 9 0 O 1 N l Y 3 R p b 2 4 x L 2 d j X 0 V O R 1 I g M T A y I D M 1 M C A x O T I x X 2 Z 1 b G x n Y 1 8 y M D E v Q 2 h h b m d l Z C B U e X B l L n t R d W l 6 X z A 0 Y i B b V G 9 0 Y W w g U H R z O i A 1 M C B T Y 2 9 y Z V 0 g f D E 4 M z Q 4 N D c s N T Z 9 J n F 1 b 3 Q 7 L C Z x d W 9 0 O 1 N l Y 3 R p b 2 4 x L 2 d j X 0 V O R 1 I g M T A y I D M 1 M C A x O T I x X 2 Z 1 b G x n Y 1 8 y M D E v Q 2 h h b m d l Z C B U e X B l L n t R d W l 6 I D U g W 1 R v d G F s I F B 0 c z o g M T A w I F N j b 3 J l X S B 8 M T g z N j E 5 N i w 1 N 3 0 m c X V v d D s s J n F 1 b 3 Q 7 U 2 V j d G l v b j E v Z 2 N f R U 5 H U i A x M D I g M z U w I D E 5 M j F f Z n V s b G d j X z I w M S 9 D a G F u Z 2 V k I F R 5 c G U u e 1 F 1 a X p f M D V i I F t U b 3 R h b C B Q d H M 6 I D E w M C B T Y 2 9 y Z V 0 g f D E 4 M z Y x O T c s N T h 9 J n F 1 b 3 Q 7 L C Z x d W 9 0 O 1 N l Y 3 R p b 2 4 x L 2 d j X 0 V O R 1 I g M T A y I D M 1 M C A x O T I x X 2 Z 1 b G x n Y 1 8 y M D E v Q 2 h h b m d l Z C B U e X B l L n t F e G F t X z E g W 1 R v d G F s I F B 0 c z o g M T A w I F N j b 3 J l X S B 8 M T g z O D A y O C w 1 O X 0 m c X V v d D s s J n F 1 b 3 Q 7 U 2 V j d G l v b j E v Z 2 N f R U 5 H U i A x M D I g M z U w I D E 5 M j F f Z n V s b G d j X z I w M S 9 D a G F u Z 2 V k I F R 5 c G U u e 1 F 1 a X o g N i B b V G 9 0 Y W w g U H R z O i A x M D A g U 2 N v c m V d I H w x O D M 4 M z g 1 L D Y w f S Z x d W 9 0 O y w m c X V v d D t T Z W N 0 a W 9 u M S 9 n Y 1 9 F T k d S I D E w M i A z N T A g M T k y M V 9 m d W x s Z 2 N f M j A x L 0 N o Y W 5 n Z W Q g V H l w Z S 5 7 U X V p e l 8 w N m I g W 1 R v d G F s I F B 0 c z o g M T A w I F N j b 3 J l X S B 8 M T g z O D M 4 N i w 2 M X 0 m c X V v d D s s J n F 1 b 3 Q 7 U 2 V j d G l v b j E v Z 2 N f R U 5 H U i A x M D I g M z U w I D E 5 M j F f Z n V s b G d j X z I w M S 9 D a G F u Z 2 V k I F R 5 c G U u e 1 F 1 a X o g N y B b V G 9 0 Y W w g U H R z O i A x M D A g U 2 N v c m V d I H w x O D M 4 M z g 3 L D Y y f S Z x d W 9 0 O y w m c X V v d D t T Z W N 0 a W 9 u M S 9 n Y 1 9 F T k d S I D E w M i A z N T A g M T k y M V 9 m d W x s Z 2 N f M j A x L 0 N o Y W 5 n Z W Q g V H l w Z S 5 7 T G F i I D d B I F t U b 3 R h b C B Q d H M 6 I D E w M C B T Y 2 9 y Z V 0 g f D E 4 M z g 0 M j U s N j N 9 J n F 1 b 3 Q 7 L C Z x d W 9 0 O 1 N l Y 3 R p b 2 4 x L 2 d j X 0 V O R 1 I g M T A y I D M 1 M C A x O T I x X 2 Z 1 b G x n Y 1 8 y M D E v Q 2 h h b m d l Z C B U e X B l L n t M Y W I g N 0 I g W 1 R v d G F s I F B 0 c z o g M T A w I F N j b 3 J l X S B 8 M T g z O D Q y N i w 2 N H 0 m c X V v d D s s J n F 1 b 3 Q 7 U 2 V j d G l v b j E v Z 2 N f R U 5 H U i A x M D I g M z U w I D E 5 M j F f Z n V s b G d j X z I w M S 9 D a G F u Z 2 V k I F R 5 c G U u e 0 x B Q i A 3 Q k 9 O V V M g W 1 R v d G F s I F B 0 c z o g M T A w I F N j b 3 J l X S B 8 M T g z O D Q y N y w 2 N X 0 m c X V v d D s s J n F 1 b 3 Q 7 U 2 V j d G l v b j E v Z 2 N f R U 5 H U i A x M D I g M z U w I D E 5 M j F f Z n V s b G d j X z I w M S 9 D a G F u Z 2 V k I F R 5 c G U u e 0 x h Y i A 4 Q S B b V G 9 0 Y W w g U H R z O i A x M D A g U 2 N v c m V d I H w x O D M 4 N D I 4 L D Y 2 f S Z x d W 9 0 O y w m c X V v d D t T Z W N 0 a W 9 u M S 9 n Y 1 9 F T k d S I D E w M i A z N T A g M T k y M V 9 m d W x s Z 2 N f M j A x L 0 N o Y W 5 n Z W Q g V H l w Z S 5 7 T G F i I D l B I F t U b 3 R h b C B Q d H M 6 I D E w M C B T Y 2 9 y Z V 0 g f D E 4 N D M x O T Q s N j d 9 J n F 1 b 3 Q 7 L C Z x d W 9 0 O 1 N l Y 3 R p b 2 4 x L 2 d j X 0 V O R 1 I g M T A y I D M 1 M C A x O T I x X 2 Z 1 b G x n Y 1 8 y M D E v Q 2 h h b m d l Z C B U e X B l L n t M Y W I g O U I g W 1 R v d G F s I F B 0 c z o g M T A w I F N j b 3 J l X S B 8 M T g 0 M z E 5 N S w 2 O H 0 m c X V v d D s s J n F 1 b 3 Q 7 U 2 V j d G l v b j E v Z 2 N f R U 5 H U i A x M D I g M z U w I D E 5 M j F f Z n V s b G d j X z I w M S 9 D a G F u Z 2 V k I F R 5 c G U u e 0 x h Y i A x M E E g W 1 R v d G F s I F B 0 c z o g M T A w I F N j b 3 J l X S B 8 M T g 0 M z E 5 N i w 2 O X 0 m c X V v d D s s J n F 1 b 3 Q 7 U 2 V j d G l v b j E v Z 2 N f R U 5 H U i A x M D I g M z U w I D E 5 M j F f Z n V s b G d j X z I w M S 9 D a G F u Z 2 V k I F R 5 c G U u e 0 x h Y i A x M E I g W 1 R v d G F s I F B 0 c z o g M T A w I F N j b 3 J l X S B 8 M T g 0 M z E 5 N y w 3 M H 0 m c X V v d D s s J n F 1 b 3 Q 7 U 2 V j d G l v b j E v Z 2 N f R U 5 H U i A x M D I g M z U w I D E 5 M j F f Z n V s b G d j X z I w M S 9 D a G F u Z 2 V k I F R 5 c G U u e 0 V O R 1 I g M T A y I C 0 g U 3 R 1 Z G V u d C B D b 3 V u c 2 V s a W 5 n I F N l c n Z p Y 2 V z I F t U b 3 R h b C B Q d H M 6 I D E g Q 2 9 t c G x l d G U v S W 5 j b 2 1 w b G V 0 Z V 0 g f D E 4 N D M 2 M T g s N z F 9 J n F 1 b 3 Q 7 L C Z x d W 9 0 O 1 N l Y 3 R p b 2 4 x L 2 d j X 0 V O R 1 I g M T A y I D M 1 M C A x O T I x X 2 Z 1 b G x n Y 1 8 y M D E v Q 2 h h b m d l Z C B U e X B l L n t E Z X B h c n R t Z W 5 0 I E V z c 2 F 5 c y B b V G 9 0 Y W w g U H R z O i A y M D A g U 2 N v c m V d I H w x O D Q z N z E w L D c y f S Z x d W 9 0 O y w m c X V v d D t T Z W N 0 a W 9 u M S 9 n Y 1 9 F T k d S I D E w M i A z N T A g M T k y M V 9 m d W x s Z 2 N f M j A x L 0 N o Y W 5 n Z W Q g V H l w Z S 5 7 U X V p e l 8 w N 2 I g W 1 R v d G F s I F B 0 c z o g M T A w I F N j b 3 J l X S B 8 M T g 0 M z c 2 O C w 3 M 3 0 m c X V v d D s s J n F 1 b 3 Q 7 U 2 V j d G l v b j E v Z 2 N f R U 5 H U i A x M D I g M z U w I D E 5 M j F f Z n V s b G d j X z I w M S 9 D a G F u Z 2 V k I F R 5 c G U u e 1 F 1 a X o g O C B b V G 9 0 Y W w g U H R z O i A 5 M C B T Y 2 9 y Z V 0 g f D E 4 N D M 5 N D k s N z R 9 J n F 1 b 3 Q 7 L C Z x d W 9 0 O 1 N l Y 3 R p b 2 4 x L 2 d j X 0 V O R 1 I g M T A y I D M 1 M C A x O T I x X 2 Z 1 b G x n Y 1 8 y M D E v Q 2 h h b m d l Z C B U e X B l L n t F T k d S I D E w M i A t I E d s b 2 J h b C B b V G 9 0 Y W w g U H R z O i A x I E N v b X B s Z X R l L 0 l u Y 2 9 t c G x l d G V d I H w x O D Q 1 M z A w L D c 1 f S Z x d W 9 0 O y w m c X V v d D t T Z W N 0 a W 9 u M S 9 n Y 1 9 F T k d S I D E w M i A z N T A g M T k y M V 9 m d W x s Z 2 N f M j A x L 0 N o Y W 5 n Z W Q g V H l w Z S 5 7 Q U V S T 1 9 W I V 8 y M D E 4 M T E w M i B b V G 9 0 Y W w g U H R z O i A x I E N v b X B s Z X R l L 0 l u Y 2 9 t c G x l d G V d I H w x O D Q 1 M z k 0 L D c 2 f S Z x d W 9 0 O y w m c X V v d D t T Z W N 0 a W 9 u M S 9 n Y 1 9 F T k d S I D E w M i A z N T A g M T k y M V 9 m d W x s Z 2 N f M j A x L 0 N o Y W 5 n Z W Q g V H l w Z S 5 7 T G F i M T F B I F t U b 3 R h b C B Q d H M 6 I D E w M C B T Y 2 9 y Z V 0 g f D E 4 N D U 1 M T c s N z d 9 J n F 1 b 3 Q 7 L C Z x d W 9 0 O 1 N l Y 3 R p b 2 4 x L 2 d j X 0 V O R 1 I g M T A y I D M 1 M C A x O T I x X 2 Z 1 b G x n Y 1 8 y M D E v Q 2 h h b m d l Z C B U e X B l L n t M Y W I g M T F C I F t U b 3 R h b C B Q d H M 6 I D E w M C B T Y 2 9 y Z V 0 g f D E 4 N D U 3 M j c s N z h 9 J n F 1 b 3 Q 7 L C Z x d W 9 0 O 1 N l Y 3 R p b 2 4 x L 2 d j X 0 V O R 1 I g M T A y I D M 1 M C A x O T I x X 2 Z 1 b G x n Y 1 8 y M D E v Q 2 h h b m d l Z C B U e X B l L n t M Y W I g M T E g Q k 9 O V V M g W 1 R v d G F s I F B 0 c z o g M T A w I F N j b 3 J l X S B 8 M T g 0 N T c y O C w 3 O X 0 m c X V v d D s s J n F 1 b 3 Q 7 U 2 V j d G l v b j E v Z 2 N f R U 5 H U i A x M D I g M z U w I D E 5 M j F f Z n V s b G d j X z I w M S 9 D a G F u Z 2 V k I F R 5 c G U u e 1 F 1 a X o g O G I g W 1 R v d G F s I F B 0 c z o g M T A w I F N j b 3 J l X S B 8 M T g 0 N T c z O C w 4 M H 0 m c X V v d D s s J n F 1 b 3 Q 7 U 2 V j d G l v b j E v Z 2 N f R U 5 H U i A x M D I g M z U w I D E 5 M j F f Z n V s b G d j X z I w M S 9 D a G F u Z 2 V k I F R 5 c G U u e 0 F F U k 9 f V j N f M j A x O T A 3 M T Q g W 1 R v d G F s I F B 0 c z o g M S B D b 2 1 w b G V 0 Z S 9 J b m N v b X B s Z X R l X S B 8 M T g 0 N T g x O S w 4 M X 0 m c X V v d D s s J n F 1 b 3 Q 7 U 2 V j d G l v b j E v Z 2 N f R U 5 H U i A x M D I g M z U w I D E 5 M j F f Z n V s b G d j X z I w M S 9 D a G F u Z 2 V k I F R 5 c G U u e 1 F 1 a X p f M D l i I F t U b 3 R h b C B Q d H M 6 I D E w M C B T Y 2 9 y Z V 0 g f D E 4 N D Y 0 N z g s O D J 9 J n F 1 b 3 Q 7 L C Z x d W 9 0 O 1 N l Y 3 R p b 2 4 x L 2 d j X 0 V O R 1 I g M T A y I D M 1 M C A x O T I x X 2 Z 1 b G x n Y 1 8 y M D E v Q 2 h h b m d l Z C B U e X B l L n t D b 2 R p b m c g R X h h b S B U c m l h b C B b V G 9 0 Y W w g U H R z O i A w I F N j b 3 J l X S B 8 M T g 0 N j k 4 O C w 4 M 3 0 m c X V v d D s s J n F 1 b 3 Q 7 U 2 V j d G l v b j E v Z 2 N f R U 5 H U i A x M D I g M z U w I D E 5 M j F f Z n V s b G d j X z I w M S 9 D a G F u Z 2 V k I F R 5 c G U u e 1 F 1 a X o g M T A g W 1 R v d G F s I F B 0 c z o g M T A w I F N j b 3 J l X S B 8 M T g 0 N z I 5 N i w 4 N H 0 m c X V v d D s s J n F 1 b 3 Q 7 U 2 V j d G l v b j E v Z 2 N f R U 5 H U i A x M D I g M z U w I D E 5 M j F f Z n V s b G d j X z I w M S 9 D a G F u Z 2 V k I F R 5 c G U u e 0 N v Z G l u Z y B F e G F t I F t U b 3 R h b C B Q d H M 6 I D E w M C B T Y 2 9 y Z V 0 g f D E 4 N D g 2 N T Y s O D V 9 J n F 1 b 3 Q 7 L C Z x d W 9 0 O 1 N l Y 3 R p b 2 4 x L 2 d j X 0 V O R 1 I g M T A y I D M 1 M C A x O T I x X 2 Z 1 b G x n Y 1 8 y M D E v Q 2 h h b m d l Z C B U e X B l L n t M Y W I g M T J C I F t U b 3 R h b C B Q d H M 6 I D E w M C B T Y 2 9 y Z V 0 g f D E 4 N D k w N T E s O D Z 9 J n F 1 b 3 Q 7 L C Z x d W 9 0 O 1 N l Y 3 R p b 2 4 x L 2 d j X 0 V O R 1 I g M T A y I D M 1 M C A x O T I x X 2 Z 1 b G x n Y 1 8 y M D E v Q 2 h h b m d l Z C B U e X B l L n t M Y W I g M T J f Q m 9 u d X M g W 1 R v d G F s I F B 0 c z o g M T A w I F N j b 3 J l X S B 8 M T g 0 O T A 1 N C w 4 N 3 0 m c X V v d D s s J n F 1 b 3 Q 7 U 2 V j d G l v b j E v Z 2 N f R U 5 H U i A x M D I g M z U w I D E 5 M j F f Z n V s b G d j X z I w M S 9 D a G F u Z 2 V k I F R 5 c G U u e 1 F 1 a X o g M T B i I F t U b 3 R h b C B Q d H M 6 I D E w M C B T Y 2 9 y Z V 0 g f D E 4 N D k 2 M j g s O D h 9 J n F 1 b 3 Q 7 L C Z x d W 9 0 O 1 N l Y 3 R p b 2 4 x L 2 d j X 0 V O R 1 I g M T A y I D M 1 M C A x O T I x X 2 Z 1 b G x n Y 1 8 y M D E v Q 2 h h b m d l Z C B U e X B l L n t F e G F t X z I g W 1 R v d G F s I F B 0 c z o g M T A w I F N j b 3 J l X S B 8 M T g 1 N D Q 2 N S w 4 O X 0 m c X V v d D t d L C Z x d W 9 0 O 0 N v b H V t b k N v d W 5 0 J n F 1 b 3 Q 7 O j k w L C Z x d W 9 0 O 0 t l e U N v b H V t b k 5 h b W V z J n F 1 b 3 Q 7 O l t d L C Z x d W 9 0 O 0 N v b H V t b k l k Z W 5 0 a X R p Z X M m c X V v d D s 6 W y Z x d W 9 0 O 1 N l Y 3 R p b 2 4 x L 2 d j X 0 V O R 1 I g M T A y I D M 1 M C A x O T I x X 2 Z 1 b G x n Y 1 8 y M D E v Q 2 h h b m d l Z C B U e X B l L n t M Y X N 0 I E 5 h b W U s M H 0 m c X V v d D s s J n F 1 b 3 Q 7 U 2 V j d G l v b j E v Z 2 N f R U 5 H U i A x M D I g M z U w I D E 5 M j F f Z n V s b G d j X z I w M S 9 D a G F u Z 2 V k I F R 5 c G U u e 0 Z p c n N 0 I E 5 h b W U s M X 0 m c X V v d D s s J n F 1 b 3 Q 7 U 2 V j d G l v b j E v Z 2 N f R U 5 H U i A x M D I g M z U w I D E 5 M j F f Z n V s b G d j X z I w M S 9 D a G F u Z 2 V k I F R 5 c G U u e 1 V z Z X J u Y W 1 l L D J 9 J n F 1 b 3 Q 7 L C Z x d W 9 0 O 1 N l Y 3 R p b 2 4 x L 2 d j X 0 V O R 1 I g M T A y I D M 1 M C A x O T I x X 2 Z 1 b G x n Y 1 8 y M D E v Q 2 h h b m d l Z C B U e X B l L n t T d H V k Z W 5 0 I E l E L D N 9 J n F 1 b 3 Q 7 L C Z x d W 9 0 O 1 N l Y 3 R p b 2 4 x L 2 d j X 0 V O R 1 I g M T A y I D M 1 M C A x O T I x X 2 Z 1 b G x n Y 1 8 y M D E v Q 2 h h b m d l Z C B U e X B l L n t M Y X N 0 I E F j Y 2 V z c y w 0 f S Z x d W 9 0 O y w m c X V v d D t T Z W N 0 a W 9 u M S 9 n Y 1 9 F T k d S I D E w M i A z N T A g M T k y M V 9 m d W x s Z 2 N f M j A x L 0 N o Y W 5 n Z W Q g V H l w Z S 5 7 Q X Z h a W x h Y m l s a X R 5 L D V 9 J n F 1 b 3 Q 7 L C Z x d W 9 0 O 1 N l Y 3 R p b 2 4 x L 2 d j X 0 V O R 1 I g M T A y I D M 1 M C A x O T I x X 2 Z 1 b G x n Y 1 8 y M D E v Q 2 h h b m d l Z C B U e X B l L n t X Z W l n a H R l Z C B U b 3 R h b C B b V G 9 0 Y W w g U H R z O i B 1 c C B 0 b y A w I F B l c m N l b n R h Z 2 V d I H w x O D I y M D k y L D Z 9 J n F 1 b 3 Q 7 L C Z x d W 9 0 O 1 N l Y 3 R p b 2 4 x L 2 d j X 0 V O R 1 I g M T A y I D M 1 M C A x O T I x X 2 Z 1 b G x n Y 1 8 y M D E v Q 2 h h b m d l Z C B U e X B l L n t U b 3 R h b C B b V G 9 0 Y W w g U H R z O i B 1 c C B 0 b y A 1 L D A w O S B T Y 2 9 y Z V 0 g f D E 4 M j I w O T M s N 3 0 m c X V v d D s s J n F 1 b 3 Q 7 U 2 V j d G l v b j E v Z 2 N f R U 5 H U i A x M D I g M z U w I D E 5 M j F f Z n V s b G d j X z I w M S 9 D a G F u Z 2 V k I F R 5 c G U u e 1 J h c G l k I E F z c 2 V z c 2 1 l b n Q g V G V z d C A t I F J B V C A o V F J J Q U w p I F t U b 3 R h b C B Q d H M 6 I D I w I F N j b 3 J l X S B 8 M T g y N D Y z M S w 4 f S Z x d W 9 0 O y w m c X V v d D t T Z W N 0 a W 9 u M S 9 n Y 1 9 F T k d S I D E w M i A z N T A g M T k y M V 9 m d W x s Z 2 N f M j A x L 0 N o Y W 5 n Z W Q g V H l w Z S 5 7 V F J J Q U w g S F c g V X B s b 2 F k I F t U b 3 R h b C B Q d H M 6 I D A g U 2 N v c m V d I H w x O D I 0 N j M y L D l 9 J n F 1 b 3 Q 7 L C Z x d W 9 0 O 1 N l Y 3 R p b 2 4 x L 2 d j X 0 V O R 1 I g M T A y I D M 1 M C A x O T I x X 2 Z 1 b G x n Y 1 8 y M D E v Q 2 h h b m d l Z C B U e X B l L n t M Q U I g M V 9 B I F t U b 3 R h b C B Q d H M 6 I D E w M C B T Y 2 9 y Z V 0 g f D E 4 M j U 3 M j I s M T B 9 J n F 1 b 3 Q 7 L C Z x d W 9 0 O 1 N l Y 3 R p b 2 4 x L 2 d j X 0 V O R 1 I g M T A y I D M 1 M C A x O T I x X 2 Z 1 b G x n Y 1 8 y M D E v Q 2 h h b m d l Z C B U e X B l L n t M Y W I g M V 9 C I F t U b 3 R h b C B Q d H M 6 I D E w M C B T Y 2 9 y Z V 0 g f D E 4 M j U 3 M j M s M T F 9 J n F 1 b 3 Q 7 L C Z x d W 9 0 O 1 N l Y 3 R p b 2 4 x L 2 d j X 0 V O R 1 I g M T A y I D M 1 M C A x O T I x X 2 Z 1 b G x n Y 1 8 y M D E v Q 2 h h b m d l Z C B U e X B l L n t M Y W I g M V 9 D I F t U b 3 R h b C B Q d H M 6 I D E w M C B T Y 2 9 y Z V 0 g f D E 4 M j U 3 N j M s M T J 9 J n F 1 b 3 Q 7 L C Z x d W 9 0 O 1 N l Y 3 R p b 2 4 x L 2 d j X 0 V O R 1 I g M T A y I D M 1 M C A x O T I x X 2 Z 1 b G x n Y 1 8 y M D E v Q 2 h h b m d l Z C B U e X B l L n t M Y W I g M V 9 C T 0 5 V U y B b V G 9 0 Y W w g U H R z O i A x M D A g U 2 N v c m V d I H w x O D I 1 N z Y 0 L D E z f S Z x d W 9 0 O y w m c X V v d D t T Z W N 0 a W 9 u M S 9 n Y 1 9 F T k d S I D E w M i A z N T A g M T k y M V 9 m d W x s Z 2 N f M j A x L 0 N o Y W 5 n Z W Q g V H l w Z S 5 7 Q k 1 F T l 9 W N V 8 w M T E 0 M j A x O S B b V G 9 0 Y W w g U H R z O i A x I F N j b 3 J l X S B 8 M T g y N j I w N i w x N H 0 m c X V v d D s s J n F 1 b 3 Q 7 U 2 V j d G l v b j E v Z 2 N f R U 5 H U i A x M D I g M z U w I D E 5 M j F f Z n V s b G d j X z I w M S 9 D a G F u Z 2 V k I F R 5 c G U u e 0 J B R U 5 f V j J f M D g y O T I w M T g g W 1 R v d G F s I F B 0 c z o g M S B T Y 2 9 y Z V 0 g f D E 4 M j Y y M D k s M T V 9 J n F 1 b 3 Q 7 L C Z x d W 9 0 O 1 N l Y 3 R p b 2 4 x L 2 d j X 0 V O R 1 I g M T A y I D M 1 M C A x O T I x X 2 Z 1 b G x n Y 1 8 y M D E v Q 2 h h b m d l Z C B U e X B l L n t F T k d S I D E w M i A t I E V u Z 2 l u Z W V y a W 5 n I F N 1 Y 2 N l c 3 M g T W 9 k d W x l I F t U b 3 R h b C B Q d H M 6 I D E g U 2 N v c m V d I H w x O D I 2 M j E w L D E 2 f S Z x d W 9 0 O y w m c X V v d D t T Z W N 0 a W 9 u M S 9 n Y 1 9 F T k d S I D E w M i A z N T A g M T k y M V 9 m d W x s Z 2 N f M j A x L 0 N o Y W 5 n Z W Q g V H l w Z S 5 7 Q 0 h F T l 9 2 M V 8 w O T A 3 M j A x O C B b V G 9 0 Y W w g U H R z O i A x I F N j b 3 J l X S B 8 M T g y N j I 1 M y w x N 3 0 m c X V v d D s s J n F 1 b 3 Q 7 U 2 V j d G l v b j E v Z 2 N f R U 5 H U i A x M D I g M z U w I D E 5 M j F f Z n V s b G d j X z I w M S 9 D a G F u Z 2 V k I F R 5 c G U u e 0 V O R 1 I g M T A y I C 0 g Q U h T T y B N b 2 R 1 b G U g M S B b V G 9 0 Y W w g U H R z O i A x I F N j b 3 J l X S B 8 M T g y N j I 1 N C w x O H 0 m c X V v d D s s J n F 1 b 3 Q 7 U 2 V j d G l v b j E v Z 2 N f R U 5 H U i A x M D I g M z U w I D E 5 M j F f Z n V s b G d j X z I w M S 9 D a G F u Z 2 V k I F R 5 c G U u e 0 N Q U 0 N f V j E g W 1 R v d G F s I F B 0 c z o g M S B T Y 2 9 y Z V 0 g f D E 4 M j Y y N T U s M T l 9 J n F 1 b 3 Q 7 L C Z x d W 9 0 O 1 N l Y 3 R p b 2 4 x L 2 d j X 0 V O R 1 I g M T A y I D M 1 M C A x O T I x X 2 Z 1 b G x n Y 1 8 y M D E v Q 2 h h b m d l Z C B U e X B l L n t F T k d S I D E w M i A t I E Z p c 2 N o Z X I g R W 5 n a W 5 l Z X J p b m c g R G V z a W d u I E N l b n R l c i B b V G 9 0 Y W w g U H R z O i A x I F N j b 3 J l X S B 8 M T g y N j I 3 M C w y M H 0 m c X V v d D s s J n F 1 b 3 Q 7 U 2 V j d G l v b j E v Z 2 N f R U 5 H U i A x M D I g M z U w I D E 5 M j F f Z n V s b G d j X z I w M S 9 D a G F u Z 2 V k I F R 5 c G U u e 0 V O R 1 I g M T A y I C 0 g Q U h T T y B N b 2 R 1 b G U g M i B b V G 9 0 Y W w g U H R z O i A x I F N j b 3 J l X S B 8 M T g y N j I 3 M S w y M X 0 m c X V v d D s s J n F 1 b 3 Q 7 U 2 V j d G l v b j E v Z 2 N f R U 5 H U i A x M D I g M z U w I D E 5 M j F f Z n V s b G d j X z I w M S 9 D a G F u Z 2 V k I F R 5 c G U u e 0 V D R U 5 f V j F f M D k x N D I w M T g g W 1 R v d G F s I F B 0 c z o g M S B T Y 2 9 y Z V 0 g f D E 4 M j Y y N z Q s M j J 9 J n F 1 b 3 Q 7 L C Z x d W 9 0 O 1 N l Y 3 R p b 2 4 x L 2 d j X 0 V O R 1 I g M T A y I D M 1 M C A x O T I x X 2 Z 1 b G x n Y 1 8 y M D E v Q 2 h h b m d l Z C B U e X B l L n t F V E l E X 1 Y x X z A 4 M z A y M D E 4 I F t U b 3 R h b C B Q d H M 6 I D E g U 2 N v c m V d I H w x O D I 2 M j c 4 L D I z f S Z x d W 9 0 O y w m c X V v d D t T Z W N 0 a W 9 u M S 9 n Y 1 9 F T k d S I D E w M i A z N T A g M T k y M V 9 m d W x s Z 2 N f M j A x L 0 N o Y W 5 n Z W Q g V H l w Z S 5 7 R U 5 H U i A x M D I g L S B F d G h p Y 3 M g M S B b V G 9 0 Y W w g U H R z O i A x I F N j b 3 J l X S B 8 M T g y N j I 3 O S w y N H 0 m c X V v d D s s J n F 1 b 3 Q 7 U 2 V j d G l v b j E v Z 2 N f R U 5 H U i A x M D I g M z U w I D E 5 M j F f Z n V s b G d j X z I w M S 9 D a G F u Z 2 V k I F R 5 c G U u e 0 V O R 1 I g M T A y I C 0 g R X R o a W N z I E 1 v Z H V s Z S A y I F t U b 3 R h b C B Q d H M 6 I D E g U 2 N v c m V d I H w x O D I 2 M j g 2 L D I 1 f S Z x d W 9 0 O y w m c X V v d D t T Z W N 0 a W 9 u M S 9 n Y 1 9 F T k d S I D E w M i A z N T A g M T k y M V 9 m d W x s Z 2 N f M j A x L 0 N o Y W 5 n Z W Q g V H l w Z S 5 7 S V N F T l 9 W M T A 5 M T c y M D E 4 I F t U b 3 R h b C B Q d H M 6 I D E g U 2 N v c m V d I H w x O D I 2 M j g 3 L D I 2 f S Z x d W 9 0 O y w m c X V v d D t T Z W N 0 a W 9 u M S 9 n Y 1 9 F T k d S I D E w M i A z N T A g M T k y M V 9 m d W x s Z 2 N f M j A x L 0 N o Y W 5 n Z W Q g V H l w Z S 5 7 R U 5 H U i A x M D I g L S B F d G h p Y 3 M g T W 9 k d W x l I D M u M S B 2 a W R l b y B z Z W d t Z W 5 0 c y B b V G 9 0 Y W w g U H R z O i A x I F N j b 3 J l X S B 8 M T g y N j I 4 O C w y N 3 0 m c X V v d D s s J n F 1 b 3 Q 7 U 2 V j d G l v b j E v Z 2 N f R U 5 H U i A x M D I g M z U w I D E 5 M j F f Z n V s b G d j X z I w M S 9 D a G F u Z 2 V k I F R 5 c G U u e 0 1 T R U 5 f M j A x O D E w M T V f V j E g W 1 R v d G F s I F B 0 c z o g M S B T Y 2 9 y Z V 0 g f D E 4 M j Y y O T Q s M j h 9 J n F 1 b 3 Q 7 L C Z x d W 9 0 O 1 N l Y 3 R p b 2 4 x L 2 d j X 0 V O R 1 I g M T A y I D M 1 M C A x O T I x X 2 Z 1 b G x n Y 1 8 y M D E v Q 2 h h b m d l Z C B U e X B l L n t F T k d S I D E w M i A t I F N 0 d W R l b n Q g Q 2 9 1 b n N l b G l u Z y B T Z X J 2 a W N l c y B b V G 9 0 Y W w g U H R z O i A x I F N j b 3 J l X S B 8 M T g y N j I 5 N S w y O X 0 m c X V v d D s s J n F 1 b 3 Q 7 U 2 V j d G l v b j E v Z 2 N f R U 5 H U i A x M D I g M z U w I D E 5 M j F f Z n V s b G d j X z I w M S 9 D a G F u Z 2 V k I F R 5 c G U u e 0 1 F R U 5 f V j F f M T A w O T I w M T g g W 1 R v d G F s I F B 0 c z o g M S B T Y 2 9 y Z V 0 g f D E 4 M j Y y O T c s M z B 9 J n F 1 b 3 Q 7 L C Z x d W 9 0 O 1 N l Y 3 R p b 2 4 x L 2 d j X 0 V O R 1 I g M T A y I D M 1 M C A x O T I x X 2 Z 1 b G x n Y 1 8 y M D E v Q 2 h h b m d l Z C B U e X B l L n t O V U V O X 1 Y x X z I w M T g x M D I 5 I F t U b 3 R h b C B Q d H M 6 I D E g U 2 N v c m V d I H w x O D I 2 M j k 4 L D M x f S Z x d W 9 0 O y w m c X V v d D t T Z W N 0 a W 9 u M S 9 n Y 1 9 F T k d S I D E w M i A z N T A g M T k y M V 9 m d W x s Z 2 N f M j A x L 0 N o Y W 5 n Z W Q g V H l w Z S 5 7 R U 5 H U i A x M D I g L S B H b G 9 i Y W w g W 1 R v d G F s I F B 0 c z o g M S B T Y 2 9 y Z V 0 g f D E 4 M j Y y O T k s M z J 9 J n F 1 b 3 Q 7 L C Z x d W 9 0 O 1 N l Y 3 R p b 2 4 x L 2 d j X 0 V O R 1 I g M T A y I D M 1 M C A x O T I x X 2 Z 1 b G x n Y 1 8 y M D E v Q 2 h h b m d l Z C B U e X B l L n t F T k d S I D E w M i A t I F p h Y 2 h y e S B M Z W F k Z X J z a G l w I F B y b 2 d y Y W 0 g W 1 R v d G F s I F B 0 c z o g M S B T Y 2 9 y Z V 0 g f D E 4 M j Y z M D A s M z N 9 J n F 1 b 3 Q 7 L C Z x d W 9 0 O 1 N l Y 3 R p b 2 4 x L 2 d j X 0 V O R 1 I g M T A y I D M 1 M C A x O T I x X 2 Z 1 b G x n Y 1 8 y M D E v Q 2 h h b m d l Z C B U e X B l L n t B R V J P X 1 Y y X z I w M T k w M T E x I F t U b 3 R h b C B Q d H M 6 I D E g U 2 N v c m V d I H w x O D I 2 M z A x L D M 0 f S Z x d W 9 0 O y w m c X V v d D t T Z W N 0 a W 9 u M S 9 n Y 1 9 F T k d S I D E w M i A z N T A g M T k y M V 9 m d W x s Z 2 N f M j A x L 0 N o Y W 5 n Z W Q g V H l w Z S 5 7 T 0 N F T l 8 y M D E 4 M T E x M 1 9 W M S B b V G 9 0 Y W w g U H R z O i A x I F N j b 3 J l X S B 8 M T g y N j M w M i w z N X 0 m c X V v d D s s J n F 1 b 3 Q 7 U 2 V j d G l v b j E v Z 2 N f R U 5 H U i A x M D I g M z U w I D E 5 M j F f Z n V s b G d j X z I w M S 9 D a G F u Z 2 V k I F R 5 c G U u e 0 l U R E V f V j F f M j A x O F 8 x M D M x I F t U b 3 R h b C B Q d H M 6 I D E g U 2 N v c m V d I H w x O D I 2 M z A z L D M 2 f S Z x d W 9 0 O y w m c X V v d D t T Z W N 0 a W 9 u M S 9 n Y 1 9 F T k d S I D E w M i A z N T A g M T k y M V 9 m d W x s Z 2 N f M j A x L 0 N o Y W 5 n Z W Q g V H l w Z S 5 7 R U 5 H U i A x M D I g L S B F T l R S R V B S R U 5 F V V J T S E l Q I F B S T 0 d S Q U 0 g W 1 R v d G F s I F B 0 c z o g M S B T Y 2 9 y Z V 0 g f D E 4 M j Y z M D Q s M z d 9 J n F 1 b 3 Q 7 L C Z x d W 9 0 O 1 N l Y 3 R p b 2 4 x L 2 d j X 0 V O R 1 I g M T A y I D M 1 M C A x O T I x X 2 Z 1 b G x n Y 1 8 y M D E v Q 2 h h b m d l Z C B U e X B l L n t F T k d S I D E w M i A t I E V O R 1 J b W F 0 g W 1 R v d G F s I F B 0 c z o g M S B T Y 2 9 y Z V 0 g f D E 4 M j Y z M D U s M z h 9 J n F 1 b 3 Q 7 L C Z x d W 9 0 O 1 N l Y 3 R p b 2 4 x L 2 d j X 0 V O R 1 I g M T A y I D M 1 M C A x O T I x X 2 Z 1 b G x n Y 1 8 y M D E v Q 2 h h b m d l Z C B U e X B l L n t M Y W I g M k E g W 1 R v d G F s I F B 0 c z o g M T A w I F N j b 3 J l X S B 8 M T g y N z c y N y w z O X 0 m c X V v d D s s J n F 1 b 3 Q 7 U 2 V j d G l v b j E v Z 2 N f R U 5 H U i A x M D I g M z U w I D E 5 M j F f Z n V s b G d j X z I w M S 9 D a G F u Z 2 V k I F R 5 c G U u e 0 x h Y i A y Q i B b V G 9 0 Y W w g U H R z O i A x M D A g U 2 N v c m V d I H w x O D I 3 N z I 4 L D Q w f S Z x d W 9 0 O y w m c X V v d D t T Z W N 0 a W 9 u M S 9 n Y 1 9 F T k d S I D E w M i A z N T A g M T k y M V 9 m d W x s Z 2 N f M j A x L 0 N o Y W 5 n Z W Q g V H l w Z S 5 7 U X V p e i A x I F B y a W 5 0 a W 5 n L C B W Y X J p Y W J s Z X M g W 1 R v d G F s I F B 0 c z o g M T A w I F N j b 3 J l X S B 8 M T g y O D E z M i w 0 M X 0 m c X V v d D s s J n F 1 b 3 Q 7 U 2 V j d G l v b j E v Z 2 N f R U 5 H U i A x M D I g M z U w I D E 5 M j F f Z n V s b G d j X z I w M S 9 D a G F u Z 2 V k I F R 5 c G U u e 1 F 1 a X o g M i B b V G 9 0 Y W w g U H R z O i A x M D A g U 2 N v c m V d I H w x O D I 5 N z M 4 L D Q y f S Z x d W 9 0 O y w m c X V v d D t T Z W N 0 a W 9 u M S 9 n Y 1 9 F T k d S I D E w M i A z N T A g M T k y M V 9 m d W x s Z 2 N f M j A x L 0 N o Y W 5 n Z W Q g V H l w Z S 5 7 U X V p e l 8 w M m I g W 1 R v d G F s I F B 0 c z o g N z A g U 2 N v c m V d I H w x O D I 5 N z Q 5 L D Q z f S Z x d W 9 0 O y w m c X V v d D t T Z W N 0 a W 9 u M S 9 n Y 1 9 F T k d S I D E w M i A z N T A g M T k y M V 9 m d W x s Z 2 N f M j A x L 0 N o Y W 5 n Z W Q g V H l w Z S 5 7 T G F i I D N B I F t U b 3 R h b C B Q d H M 6 I D E w M C B T Y 2 9 y Z V 0 g f D E 4 M z A x O T I s N D R 9 J n F 1 b 3 Q 7 L C Z x d W 9 0 O 1 N l Y 3 R p b 2 4 x L 2 d j X 0 V O R 1 I g M T A y I D M 1 M C A x O T I x X 2 Z 1 b G x n Y 1 8 y M D E v Q 2 h h b m d l Z C B U e X B l L n t M Y W I g M 0 I g W 1 R v d G F s I F B 0 c z o g M T A w I F N j b 3 J l X S B 8 M T g z M D E 5 M y w 0 N X 0 m c X V v d D s s J n F 1 b 3 Q 7 U 2 V j d G l v b j E v Z 2 N f R U 5 H U i A x M D I g M z U w I D E 5 M j F f Z n V s b G d j X z I w M S 9 D a G F u Z 2 V k I F R 5 c G U u e 0 x h Y i A z Q k 9 O V V M g W 1 R v d G F s I F B 0 c z o g M T A w I F N j b 3 J l X S B 8 M T g z M D E 5 N C w 0 N n 0 m c X V v d D s s J n F 1 b 3 Q 7 U 2 V j d G l v b j E v Z 2 N f R U 5 H U i A x M D I g M z U w I D E 5 M j F f Z n V s b G d j X z I w M S 9 D a G F u Z 2 V k I F R 5 c G U u e 1 F 1 a X o g M y B b V G 9 0 Y W w g U H R z O i A x M D A g U 2 N v c m V d I H w x O D M w N z I 4 L D Q 3 f S Z x d W 9 0 O y w m c X V v d D t T Z W N 0 a W 9 u M S 9 n Y 1 9 F T k d S I D E w M i A z N T A g M T k y M V 9 m d W x s Z 2 N f M j A x L 0 N o Y W 5 n Z W Q g V H l w Z S 5 7 T G F i I D R B I F t U b 3 R h b C B Q d H M 6 I D E w M C B T Y 2 9 y Z V 0 g f D E 4 M z A 4 N j k s N D h 9 J n F 1 b 3 Q 7 L C Z x d W 9 0 O 1 N l Y 3 R p b 2 4 x L 2 d j X 0 V O R 1 I g M T A y I D M 1 M C A x O T I x X 2 Z 1 b G x n Y 1 8 y M D E v Q 2 h h b m d l Z C B U e X B l L n t M Y W I g N E I g W 1 R v d G F s I F B 0 c z o g M T A w I F N j b 3 J l X S B 8 M T g z M D g 3 M C w 0 O X 0 m c X V v d D s s J n F 1 b 3 Q 7 U 2 V j d G l v b j E v Z 2 N f R U 5 H U i A x M D I g M z U w I D E 5 M j F f Z n V s b G d j X z I w M S 9 D a G F u Z 2 V k I F R 5 c G U u e 1 F 1 a X p f M D N i I F t U b 3 R h b C B Q d H M 6 I D U w I F N j b 3 J l X S B 8 M T g z M z I 4 O C w 1 M H 0 m c X V v d D s s J n F 1 b 3 Q 7 U 2 V j d G l v b j E v Z 2 N f R U 5 H U i A x M D I g M z U w I D E 5 M j F f Z n V s b G d j X z I w M S 9 D a G F u Z 2 V k I F R 5 c G U u e 0 x h Y i A 1 Q S B b V G 9 0 Y W w g U H R z O i A x M D A g U 2 N v c m V d I H w x O D M z M j g 5 L D U x f S Z x d W 9 0 O y w m c X V v d D t T Z W N 0 a W 9 u M S 9 n Y 1 9 F T k d S I D E w M i A z N T A g M T k y M V 9 m d W x s Z 2 N f M j A x L 0 N o Y W 5 n Z W Q g V H l w Z S 5 7 T G F i I D V C I F t U b 3 R h b C B Q d H M 6 I D E w M C B T Y 2 9 y Z V 0 g f D E 4 M z M y O T A s N T J 9 J n F 1 b 3 Q 7 L C Z x d W 9 0 O 1 N l Y 3 R p b 2 4 x L 2 d j X 0 V O R 1 I g M T A y I D M 1 M C A x O T I x X 2 Z 1 b G x n Y 1 8 y M D E v Q 2 h h b m d l Z C B U e X B l L n t R d W l 6 I D Q g W 1 R v d G F s I F B 0 c z o g M T A w I F N j b 3 J l X S B 8 M T g z M z c x O S w 1 M 3 0 m c X V v d D s s J n F 1 b 3 Q 7 U 2 V j d G l v b j E v Z 2 N f R U 5 H U i A x M D I g M z U w I D E 5 M j F f Z n V s b G d j X z I w M S 9 D a G F u Z 2 V k I F R 5 c G U u e 0 x h Y i A 2 Q S B b V G 9 0 Y W w g U H R z O i A x M D A g U 2 N v c m V d I H w x O D M 0 M D k 3 L D U 0 f S Z x d W 9 0 O y w m c X V v d D t T Z W N 0 a W 9 u M S 9 n Y 1 9 F T k d S I D E w M i A z N T A g M T k y M V 9 m d W x s Z 2 N f M j A x L 0 N o Y W 5 n Z W Q g V H l w Z S 5 7 T G F i I D Z C I F t U b 3 R h b C B Q d H M 6 I D E w M C B T Y 2 9 y Z V 0 g f D E 4 M z Q w O T g s N T V 9 J n F 1 b 3 Q 7 L C Z x d W 9 0 O 1 N l Y 3 R p b 2 4 x L 2 d j X 0 V O R 1 I g M T A y I D M 1 M C A x O T I x X 2 Z 1 b G x n Y 1 8 y M D E v Q 2 h h b m d l Z C B U e X B l L n t R d W l 6 X z A 0 Y i B b V G 9 0 Y W w g U H R z O i A 1 M C B T Y 2 9 y Z V 0 g f D E 4 M z Q 4 N D c s N T Z 9 J n F 1 b 3 Q 7 L C Z x d W 9 0 O 1 N l Y 3 R p b 2 4 x L 2 d j X 0 V O R 1 I g M T A y I D M 1 M C A x O T I x X 2 Z 1 b G x n Y 1 8 y M D E v Q 2 h h b m d l Z C B U e X B l L n t R d W l 6 I D U g W 1 R v d G F s I F B 0 c z o g M T A w I F N j b 3 J l X S B 8 M T g z N j E 5 N i w 1 N 3 0 m c X V v d D s s J n F 1 b 3 Q 7 U 2 V j d G l v b j E v Z 2 N f R U 5 H U i A x M D I g M z U w I D E 5 M j F f Z n V s b G d j X z I w M S 9 D a G F u Z 2 V k I F R 5 c G U u e 1 F 1 a X p f M D V i I F t U b 3 R h b C B Q d H M 6 I D E w M C B T Y 2 9 y Z V 0 g f D E 4 M z Y x O T c s N T h 9 J n F 1 b 3 Q 7 L C Z x d W 9 0 O 1 N l Y 3 R p b 2 4 x L 2 d j X 0 V O R 1 I g M T A y I D M 1 M C A x O T I x X 2 Z 1 b G x n Y 1 8 y M D E v Q 2 h h b m d l Z C B U e X B l L n t F e G F t X z E g W 1 R v d G F s I F B 0 c z o g M T A w I F N j b 3 J l X S B 8 M T g z O D A y O C w 1 O X 0 m c X V v d D s s J n F 1 b 3 Q 7 U 2 V j d G l v b j E v Z 2 N f R U 5 H U i A x M D I g M z U w I D E 5 M j F f Z n V s b G d j X z I w M S 9 D a G F u Z 2 V k I F R 5 c G U u e 1 F 1 a X o g N i B b V G 9 0 Y W w g U H R z O i A x M D A g U 2 N v c m V d I H w x O D M 4 M z g 1 L D Y w f S Z x d W 9 0 O y w m c X V v d D t T Z W N 0 a W 9 u M S 9 n Y 1 9 F T k d S I D E w M i A z N T A g M T k y M V 9 m d W x s Z 2 N f M j A x L 0 N o Y W 5 n Z W Q g V H l w Z S 5 7 U X V p e l 8 w N m I g W 1 R v d G F s I F B 0 c z o g M T A w I F N j b 3 J l X S B 8 M T g z O D M 4 N i w 2 M X 0 m c X V v d D s s J n F 1 b 3 Q 7 U 2 V j d G l v b j E v Z 2 N f R U 5 H U i A x M D I g M z U w I D E 5 M j F f Z n V s b G d j X z I w M S 9 D a G F u Z 2 V k I F R 5 c G U u e 1 F 1 a X o g N y B b V G 9 0 Y W w g U H R z O i A x M D A g U 2 N v c m V d I H w x O D M 4 M z g 3 L D Y y f S Z x d W 9 0 O y w m c X V v d D t T Z W N 0 a W 9 u M S 9 n Y 1 9 F T k d S I D E w M i A z N T A g M T k y M V 9 m d W x s Z 2 N f M j A x L 0 N o Y W 5 n Z W Q g V H l w Z S 5 7 T G F i I D d B I F t U b 3 R h b C B Q d H M 6 I D E w M C B T Y 2 9 y Z V 0 g f D E 4 M z g 0 M j U s N j N 9 J n F 1 b 3 Q 7 L C Z x d W 9 0 O 1 N l Y 3 R p b 2 4 x L 2 d j X 0 V O R 1 I g M T A y I D M 1 M C A x O T I x X 2 Z 1 b G x n Y 1 8 y M D E v Q 2 h h b m d l Z C B U e X B l L n t M Y W I g N 0 I g W 1 R v d G F s I F B 0 c z o g M T A w I F N j b 3 J l X S B 8 M T g z O D Q y N i w 2 N H 0 m c X V v d D s s J n F 1 b 3 Q 7 U 2 V j d G l v b j E v Z 2 N f R U 5 H U i A x M D I g M z U w I D E 5 M j F f Z n V s b G d j X z I w M S 9 D a G F u Z 2 V k I F R 5 c G U u e 0 x B Q i A 3 Q k 9 O V V M g W 1 R v d G F s I F B 0 c z o g M T A w I F N j b 3 J l X S B 8 M T g z O D Q y N y w 2 N X 0 m c X V v d D s s J n F 1 b 3 Q 7 U 2 V j d G l v b j E v Z 2 N f R U 5 H U i A x M D I g M z U w I D E 5 M j F f Z n V s b G d j X z I w M S 9 D a G F u Z 2 V k I F R 5 c G U u e 0 x h Y i A 4 Q S B b V G 9 0 Y W w g U H R z O i A x M D A g U 2 N v c m V d I H w x O D M 4 N D I 4 L D Y 2 f S Z x d W 9 0 O y w m c X V v d D t T Z W N 0 a W 9 u M S 9 n Y 1 9 F T k d S I D E w M i A z N T A g M T k y M V 9 m d W x s Z 2 N f M j A x L 0 N o Y W 5 n Z W Q g V H l w Z S 5 7 T G F i I D l B I F t U b 3 R h b C B Q d H M 6 I D E w M C B T Y 2 9 y Z V 0 g f D E 4 N D M x O T Q s N j d 9 J n F 1 b 3 Q 7 L C Z x d W 9 0 O 1 N l Y 3 R p b 2 4 x L 2 d j X 0 V O R 1 I g M T A y I D M 1 M C A x O T I x X 2 Z 1 b G x n Y 1 8 y M D E v Q 2 h h b m d l Z C B U e X B l L n t M Y W I g O U I g W 1 R v d G F s I F B 0 c z o g M T A w I F N j b 3 J l X S B 8 M T g 0 M z E 5 N S w 2 O H 0 m c X V v d D s s J n F 1 b 3 Q 7 U 2 V j d G l v b j E v Z 2 N f R U 5 H U i A x M D I g M z U w I D E 5 M j F f Z n V s b G d j X z I w M S 9 D a G F u Z 2 V k I F R 5 c G U u e 0 x h Y i A x M E E g W 1 R v d G F s I F B 0 c z o g M T A w I F N j b 3 J l X S B 8 M T g 0 M z E 5 N i w 2 O X 0 m c X V v d D s s J n F 1 b 3 Q 7 U 2 V j d G l v b j E v Z 2 N f R U 5 H U i A x M D I g M z U w I D E 5 M j F f Z n V s b G d j X z I w M S 9 D a G F u Z 2 V k I F R 5 c G U u e 0 x h Y i A x M E I g W 1 R v d G F s I F B 0 c z o g M T A w I F N j b 3 J l X S B 8 M T g 0 M z E 5 N y w 3 M H 0 m c X V v d D s s J n F 1 b 3 Q 7 U 2 V j d G l v b j E v Z 2 N f R U 5 H U i A x M D I g M z U w I D E 5 M j F f Z n V s b G d j X z I w M S 9 D a G F u Z 2 V k I F R 5 c G U u e 0 V O R 1 I g M T A y I C 0 g U 3 R 1 Z G V u d C B D b 3 V u c 2 V s a W 5 n I F N l c n Z p Y 2 V z I F t U b 3 R h b C B Q d H M 6 I D E g Q 2 9 t c G x l d G U v S W 5 j b 2 1 w b G V 0 Z V 0 g f D E 4 N D M 2 M T g s N z F 9 J n F 1 b 3 Q 7 L C Z x d W 9 0 O 1 N l Y 3 R p b 2 4 x L 2 d j X 0 V O R 1 I g M T A y I D M 1 M C A x O T I x X 2 Z 1 b G x n Y 1 8 y M D E v Q 2 h h b m d l Z C B U e X B l L n t E Z X B h c n R t Z W 5 0 I E V z c 2 F 5 c y B b V G 9 0 Y W w g U H R z O i A y M D A g U 2 N v c m V d I H w x O D Q z N z E w L D c y f S Z x d W 9 0 O y w m c X V v d D t T Z W N 0 a W 9 u M S 9 n Y 1 9 F T k d S I D E w M i A z N T A g M T k y M V 9 m d W x s Z 2 N f M j A x L 0 N o Y W 5 n Z W Q g V H l w Z S 5 7 U X V p e l 8 w N 2 I g W 1 R v d G F s I F B 0 c z o g M T A w I F N j b 3 J l X S B 8 M T g 0 M z c 2 O C w 3 M 3 0 m c X V v d D s s J n F 1 b 3 Q 7 U 2 V j d G l v b j E v Z 2 N f R U 5 H U i A x M D I g M z U w I D E 5 M j F f Z n V s b G d j X z I w M S 9 D a G F u Z 2 V k I F R 5 c G U u e 1 F 1 a X o g O C B b V G 9 0 Y W w g U H R z O i A 5 M C B T Y 2 9 y Z V 0 g f D E 4 N D M 5 N D k s N z R 9 J n F 1 b 3 Q 7 L C Z x d W 9 0 O 1 N l Y 3 R p b 2 4 x L 2 d j X 0 V O R 1 I g M T A y I D M 1 M C A x O T I x X 2 Z 1 b G x n Y 1 8 y M D E v Q 2 h h b m d l Z C B U e X B l L n t F T k d S I D E w M i A t I E d s b 2 J h b C B b V G 9 0 Y W w g U H R z O i A x I E N v b X B s Z X R l L 0 l u Y 2 9 t c G x l d G V d I H w x O D Q 1 M z A w L D c 1 f S Z x d W 9 0 O y w m c X V v d D t T Z W N 0 a W 9 u M S 9 n Y 1 9 F T k d S I D E w M i A z N T A g M T k y M V 9 m d W x s Z 2 N f M j A x L 0 N o Y W 5 n Z W Q g V H l w Z S 5 7 Q U V S T 1 9 W I V 8 y M D E 4 M T E w M i B b V G 9 0 Y W w g U H R z O i A x I E N v b X B s Z X R l L 0 l u Y 2 9 t c G x l d G V d I H w x O D Q 1 M z k 0 L D c 2 f S Z x d W 9 0 O y w m c X V v d D t T Z W N 0 a W 9 u M S 9 n Y 1 9 F T k d S I D E w M i A z N T A g M T k y M V 9 m d W x s Z 2 N f M j A x L 0 N o Y W 5 n Z W Q g V H l w Z S 5 7 T G F i M T F B I F t U b 3 R h b C B Q d H M 6 I D E w M C B T Y 2 9 y Z V 0 g f D E 4 N D U 1 M T c s N z d 9 J n F 1 b 3 Q 7 L C Z x d W 9 0 O 1 N l Y 3 R p b 2 4 x L 2 d j X 0 V O R 1 I g M T A y I D M 1 M C A x O T I x X 2 Z 1 b G x n Y 1 8 y M D E v Q 2 h h b m d l Z C B U e X B l L n t M Y W I g M T F C I F t U b 3 R h b C B Q d H M 6 I D E w M C B T Y 2 9 y Z V 0 g f D E 4 N D U 3 M j c s N z h 9 J n F 1 b 3 Q 7 L C Z x d W 9 0 O 1 N l Y 3 R p b 2 4 x L 2 d j X 0 V O R 1 I g M T A y I D M 1 M C A x O T I x X 2 Z 1 b G x n Y 1 8 y M D E v Q 2 h h b m d l Z C B U e X B l L n t M Y W I g M T E g Q k 9 O V V M g W 1 R v d G F s I F B 0 c z o g M T A w I F N j b 3 J l X S B 8 M T g 0 N T c y O C w 3 O X 0 m c X V v d D s s J n F 1 b 3 Q 7 U 2 V j d G l v b j E v Z 2 N f R U 5 H U i A x M D I g M z U w I D E 5 M j F f Z n V s b G d j X z I w M S 9 D a G F u Z 2 V k I F R 5 c G U u e 1 F 1 a X o g O G I g W 1 R v d G F s I F B 0 c z o g M T A w I F N j b 3 J l X S B 8 M T g 0 N T c z O C w 4 M H 0 m c X V v d D s s J n F 1 b 3 Q 7 U 2 V j d G l v b j E v Z 2 N f R U 5 H U i A x M D I g M z U w I D E 5 M j F f Z n V s b G d j X z I w M S 9 D a G F u Z 2 V k I F R 5 c G U u e 0 F F U k 9 f V j N f M j A x O T A 3 M T Q g W 1 R v d G F s I F B 0 c z o g M S B D b 2 1 w b G V 0 Z S 9 J b m N v b X B s Z X R l X S B 8 M T g 0 N T g x O S w 4 M X 0 m c X V v d D s s J n F 1 b 3 Q 7 U 2 V j d G l v b j E v Z 2 N f R U 5 H U i A x M D I g M z U w I D E 5 M j F f Z n V s b G d j X z I w M S 9 D a G F u Z 2 V k I F R 5 c G U u e 1 F 1 a X p f M D l i I F t U b 3 R h b C B Q d H M 6 I D E w M C B T Y 2 9 y Z V 0 g f D E 4 N D Y 0 N z g s O D J 9 J n F 1 b 3 Q 7 L C Z x d W 9 0 O 1 N l Y 3 R p b 2 4 x L 2 d j X 0 V O R 1 I g M T A y I D M 1 M C A x O T I x X 2 Z 1 b G x n Y 1 8 y M D E v Q 2 h h b m d l Z C B U e X B l L n t D b 2 R p b m c g R X h h b S B U c m l h b C B b V G 9 0 Y W w g U H R z O i A w I F N j b 3 J l X S B 8 M T g 0 N j k 4 O C w 4 M 3 0 m c X V v d D s s J n F 1 b 3 Q 7 U 2 V j d G l v b j E v Z 2 N f R U 5 H U i A x M D I g M z U w I D E 5 M j F f Z n V s b G d j X z I w M S 9 D a G F u Z 2 V k I F R 5 c G U u e 1 F 1 a X o g M T A g W 1 R v d G F s I F B 0 c z o g M T A w I F N j b 3 J l X S B 8 M T g 0 N z I 5 N i w 4 N H 0 m c X V v d D s s J n F 1 b 3 Q 7 U 2 V j d G l v b j E v Z 2 N f R U 5 H U i A x M D I g M z U w I D E 5 M j F f Z n V s b G d j X z I w M S 9 D a G F u Z 2 V k I F R 5 c G U u e 0 N v Z G l u Z y B F e G F t I F t U b 3 R h b C B Q d H M 6 I D E w M C B T Y 2 9 y Z V 0 g f D E 4 N D g 2 N T Y s O D V 9 J n F 1 b 3 Q 7 L C Z x d W 9 0 O 1 N l Y 3 R p b 2 4 x L 2 d j X 0 V O R 1 I g M T A y I D M 1 M C A x O T I x X 2 Z 1 b G x n Y 1 8 y M D E v Q 2 h h b m d l Z C B U e X B l L n t M Y W I g M T J C I F t U b 3 R h b C B Q d H M 6 I D E w M C B T Y 2 9 y Z V 0 g f D E 4 N D k w N T E s O D Z 9 J n F 1 b 3 Q 7 L C Z x d W 9 0 O 1 N l Y 3 R p b 2 4 x L 2 d j X 0 V O R 1 I g M T A y I D M 1 M C A x O T I x X 2 Z 1 b G x n Y 1 8 y M D E v Q 2 h h b m d l Z C B U e X B l L n t M Y W I g M T J f Q m 9 u d X M g W 1 R v d G F s I F B 0 c z o g M T A w I F N j b 3 J l X S B 8 M T g 0 O T A 1 N C w 4 N 3 0 m c X V v d D s s J n F 1 b 3 Q 7 U 2 V j d G l v b j E v Z 2 N f R U 5 H U i A x M D I g M z U w I D E 5 M j F f Z n V s b G d j X z I w M S 9 D a G F u Z 2 V k I F R 5 c G U u e 1 F 1 a X o g M T B i I F t U b 3 R h b C B Q d H M 6 I D E w M C B T Y 2 9 y Z V 0 g f D E 4 N D k 2 M j g s O D h 9 J n F 1 b 3 Q 7 L C Z x d W 9 0 O 1 N l Y 3 R p b 2 4 x L 2 d j X 0 V O R 1 I g M T A y I D M 1 M C A x O T I x X 2 Z 1 b G x n Y 1 8 y M D E v Q 2 h h b m d l Z C B U e X B l L n t F e G F t X z I g W 1 R v d G F s I F B 0 c z o g M T A w I F N j b 3 J l X S B 8 M T g 1 N D Q 2 N S w 4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j X 0 V O R 1 I l M j A x M D I l M j A z N T A l M j A x O T I x X 2 Z 1 b G x n Y 1 8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f R U 5 H U i U y M D E w M i U y M D M 1 M C U y M D E 5 M j F f Z n V s b G d j X z I w M S 9 n Y 1 9 F T k d S L j E w M i 4 z N T A u M T k y M V 9 m d W x s Z 2 N f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f R U 5 H U i U y M D E w M i U y M D M 1 M C U y M D E 5 M j F f Z n V s b G d j X z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1 9 F T k d S J T I w M T A y J T I w M z U w J T I w M T k y M V 9 m d W x s Z 2 N f M j A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H A J x 0 l G 2 Z N k I 4 E y c F D 5 z E A A A A A A g A A A A A A A 2 Y A A M A A A A A Q A A A A 9 o A G Q y e N 0 J v a 0 N S e F 7 S b Z A A A A A A E g A A A o A A A A B A A A A C u C 5 1 q X g F y 5 q O Z m g B + G w 0 F U A A A A N a 0 i H s d I C V B X q 8 o h M u g 8 A q g Y + Y h E b p t 6 y B n V J 2 L j q H m e I L M P T F 5 z N r R 6 0 5 m t Z o o W 9 Q U w E S m 2 d 1 I I e 2 x O x O n Z u v N k V R u 1 H Y u z Z B W 5 C r d F 7 i S F A A A A E r g A e 5 8 9 c P B M g 6 8 Y k c V u V h k M j k y < / D a t a M a s h u p > 
</file>

<file path=customXml/itemProps1.xml><?xml version="1.0" encoding="utf-8"?>
<ds:datastoreItem xmlns:ds="http://schemas.openxmlformats.org/officeDocument/2006/customXml" ds:itemID="{451EB1FA-3C1C-4309-9E3A-2284E9DAE4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DESCRIPTION</vt:lpstr>
      <vt:lpstr>RAWDATA</vt:lpstr>
      <vt:lpstr>LABELS</vt:lpstr>
      <vt:lpstr>Final Calculation</vt:lpstr>
      <vt:lpstr>Quiz</vt:lpstr>
      <vt:lpstr>Lab </vt:lpstr>
      <vt:lpstr>Exam_Midterm+FinalTerm</vt:lpstr>
      <vt:lpstr>ZyBooks</vt:lpstr>
      <vt:lpstr>Industry Essay</vt:lpstr>
      <vt:lpstr>Video Module</vt:lpstr>
    </vt:vector>
  </TitlesOfParts>
  <Company>Dwight Look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Surupa Shaw</dc:creator>
  <cp:lastModifiedBy>Microsoft Office User</cp:lastModifiedBy>
  <dcterms:created xsi:type="dcterms:W3CDTF">2019-01-16T15:45:16Z</dcterms:created>
  <dcterms:modified xsi:type="dcterms:W3CDTF">2019-12-03T21:07:02Z</dcterms:modified>
</cp:coreProperties>
</file>