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3"/>
  </bookViews>
  <sheets>
    <sheet name="scaling" sheetId="1" state="visible" r:id="rId2"/>
    <sheet name="effect_dplace" sheetId="2" state="visible" r:id="rId3"/>
    <sheet name="scalapack" sheetId="3" state="visible" r:id="rId4"/>
    <sheet name="pytho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<sst xmlns="http://schemas.openxmlformats.org/spreadsheetml/2006/main" count="283" uniqueCount="35">
  <si>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</si>
  <si>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</si>
  <si>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</si>
  <si>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</si>
  <si>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</si>
  <si>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</si>
  <si>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</si>
  <si>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</si>
  <si>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</si>
  <si>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</si>
  <si>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</si>
  <si>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</si>
  <si>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</si>
  <si>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</si>
  <si>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</si>
  <si>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</si>
  <si>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</si>
  <si>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</si>
  <si>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</si>
  <si>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</si>
  <si>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</si>
  <si>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</si>
  <si>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</si>
  <si>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</si>
  <si>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</si>
  <si>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</si>
  <si>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</si>
  <si>
    <t>BLAS</t>
  </si>
  <si>
    <t>linalg.svd (s)</t>
  </si>
  <si>
    <t>np.dot 1 &amp; 2 (s)</t>
  </si>
  <si>
    <t>linalg.svd efficiency</t>
  </si>
  <si>
    <t>np.dot efficiency</t>
  </si>
  <si>
    <t>svd ratio</t>
  </si>
  <si>
    <t>dot ratio</t>
  </si>
  <si>
    <t>intel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</si>
</sst>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00" topLeftCell="A13" activePane="topLeft" state="split"/>
      <selection pane="topLeft" activeCell="G1" activeCellId="0" sqref="G1"/>
      <selection pane="bottomLeft" activeCell="A13" activeCellId="0" sqref="A13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0.617769376181475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0.617769376181475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15" t="s">
        <v>14</v>
      </c>
      <c r="B2" s="16" t="n">
        <f aca="false">8000*8000</f>
        <v>64000000</v>
      </c>
      <c r="C2" s="16" t="n">
        <v>1</v>
      </c>
      <c r="D2" s="16" t="s">
        <v>19</v>
      </c>
      <c r="E2" s="16" t="n">
        <v>1</v>
      </c>
      <c r="F2" s="16" t="n">
        <v>6.373</v>
      </c>
      <c r="G2" s="16" t="n">
        <v>628.6</v>
      </c>
      <c r="H2" s="16" t="n">
        <v>100.5</v>
      </c>
      <c r="I2" s="17" t="n">
        <f aca="false">$G$2/(G2*$E2)</f>
        <v>1</v>
      </c>
      <c r="J2" s="17" t="n">
        <f aca="false">$H$2/(H2*$E2)</f>
        <v>1</v>
      </c>
    </row>
    <row r="3" customFormat="false" ht="15.6" hidden="false" customHeight="false" outlineLevel="0" collapsed="false">
      <c r="A3" s="15" t="s">
        <v>14</v>
      </c>
      <c r="B3" s="16" t="n">
        <f aca="false">8000*8000</f>
        <v>64000000</v>
      </c>
      <c r="C3" s="16" t="n">
        <v>1</v>
      </c>
      <c r="D3" s="16" t="s">
        <v>19</v>
      </c>
      <c r="E3" s="16" t="n">
        <v>2</v>
      </c>
      <c r="F3" s="16" t="n">
        <v>3.222</v>
      </c>
      <c r="G3" s="16" t="n">
        <v>673.2</v>
      </c>
      <c r="H3" s="16" t="n">
        <v>52.29</v>
      </c>
      <c r="I3" s="17" t="n">
        <f aca="false">$G$2/(G3*$E3)</f>
        <v>0.466874628639334</v>
      </c>
      <c r="J3" s="17" t="n">
        <f aca="false">$H$2/(H3*$E3)</f>
        <v>0.960986804360298</v>
      </c>
    </row>
    <row r="4" customFormat="false" ht="15.6" hidden="false" customHeight="false" outlineLevel="0" collapsed="false">
      <c r="A4" s="15" t="s">
        <v>14</v>
      </c>
      <c r="B4" s="16" t="n">
        <f aca="false">8000*8000</f>
        <v>64000000</v>
      </c>
      <c r="C4" s="16" t="n">
        <v>1</v>
      </c>
      <c r="D4" s="16" t="s">
        <v>19</v>
      </c>
      <c r="E4" s="16" t="n">
        <v>4</v>
      </c>
      <c r="F4" s="16" t="n">
        <v>4.676</v>
      </c>
      <c r="G4" s="16" t="n">
        <v>391.4</v>
      </c>
      <c r="H4" s="16" t="n">
        <v>26.91</v>
      </c>
      <c r="I4" s="17" t="n">
        <f aca="false">$G$2/(G4*$E4)</f>
        <v>0.401507409299949</v>
      </c>
      <c r="J4" s="17" t="n">
        <f aca="false">$H$2/(H4*$E4)</f>
        <v>0.933667781493868</v>
      </c>
    </row>
    <row r="5" customFormat="false" ht="15.6" hidden="false" customHeight="false" outlineLevel="0" collapsed="false">
      <c r="A5" s="15" t="s">
        <v>14</v>
      </c>
      <c r="B5" s="16" t="n">
        <f aca="false">8000*8000</f>
        <v>64000000</v>
      </c>
      <c r="C5" s="16" t="n">
        <v>1</v>
      </c>
      <c r="D5" s="16" t="s">
        <v>19</v>
      </c>
      <c r="E5" s="16" t="n">
        <v>8</v>
      </c>
      <c r="F5" s="16" t="n">
        <v>4.611</v>
      </c>
      <c r="G5" s="16" t="n">
        <v>472.2</v>
      </c>
      <c r="H5" s="16" t="n">
        <v>14.64</v>
      </c>
      <c r="I5" s="17" t="n">
        <f aca="false">$G$2/(G5*$E5)</f>
        <v>0.16640194832698</v>
      </c>
      <c r="J5" s="17" t="n">
        <f aca="false">$H$2/(H5*$E5)</f>
        <v>0.858094262295082</v>
      </c>
    </row>
    <row r="6" customFormat="false" ht="15.6" hidden="false" customHeight="false" outlineLevel="0" collapsed="false">
      <c r="A6" s="15" t="s">
        <v>14</v>
      </c>
      <c r="B6" s="16" t="n">
        <f aca="false">8000*8000</f>
        <v>64000000</v>
      </c>
      <c r="C6" s="16" t="n">
        <v>1</v>
      </c>
      <c r="D6" s="16" t="s">
        <v>19</v>
      </c>
      <c r="E6" s="16" t="n">
        <v>10</v>
      </c>
      <c r="F6" s="16" t="n">
        <v>6.21</v>
      </c>
      <c r="G6" s="16" t="n">
        <v>410.6</v>
      </c>
      <c r="H6" s="16" t="n">
        <v>11.83</v>
      </c>
      <c r="I6" s="17" t="n">
        <f aca="false">$G$2/(G6*$E6)</f>
        <v>0.153093034583536</v>
      </c>
      <c r="J6" s="17" t="n">
        <f aca="false">$H$2/(H6*$E6)</f>
        <v>0.849535080304311</v>
      </c>
    </row>
    <row r="7" customFormat="false" ht="15.6" hidden="false" customHeight="false" outlineLevel="0" collapsed="false">
      <c r="A7" s="15" t="s">
        <v>14</v>
      </c>
      <c r="B7" s="16" t="n">
        <f aca="false">8000*8000</f>
        <v>64000000</v>
      </c>
      <c r="C7" s="16" t="n">
        <v>1</v>
      </c>
      <c r="D7" s="16" t="s">
        <v>19</v>
      </c>
      <c r="E7" s="16" t="n">
        <v>16</v>
      </c>
      <c r="F7" s="16" t="n">
        <v>2.258</v>
      </c>
      <c r="G7" s="16" t="n">
        <v>466.7</v>
      </c>
      <c r="H7" s="16" t="n">
        <v>15.33</v>
      </c>
      <c r="I7" s="17" t="n">
        <f aca="false">$G$2/(G7*$E7)</f>
        <v>0.0841814870366403</v>
      </c>
      <c r="J7" s="17" t="n">
        <f aca="false">$H$2/(H7*$E7)</f>
        <v>0.409735812133072</v>
      </c>
    </row>
    <row r="8" customFormat="false" ht="15.6" hidden="false" customHeight="false" outlineLevel="0" collapsed="false">
      <c r="A8" s="15" t="s">
        <v>14</v>
      </c>
      <c r="B8" s="16" t="n">
        <f aca="false">8000*8000</f>
        <v>64000000</v>
      </c>
      <c r="C8" s="16" t="n">
        <v>1</v>
      </c>
      <c r="D8" s="16" t="s">
        <v>19</v>
      </c>
      <c r="E8" s="16" t="n">
        <v>20</v>
      </c>
      <c r="F8" s="16" t="n">
        <v>1.8</v>
      </c>
      <c r="G8" s="16" t="n">
        <v>441.4</v>
      </c>
      <c r="H8" s="16" t="n">
        <v>12.84</v>
      </c>
      <c r="I8" s="17" t="n">
        <f aca="false">$G$2/(G8*$E8)</f>
        <v>0.0712052560036248</v>
      </c>
      <c r="J8" s="17" t="n">
        <f aca="false">$H$2/(H8*$E8)</f>
        <v>0.391355140186916</v>
      </c>
    </row>
    <row r="9" customFormat="false" ht="15.6" hidden="false" customHeight="false" outlineLevel="0" collapsed="false">
      <c r="A9" s="15" t="s">
        <v>14</v>
      </c>
      <c r="B9" s="16" t="n">
        <f aca="false">8000*8000</f>
        <v>64000000</v>
      </c>
      <c r="C9" s="16" t="n">
        <v>1</v>
      </c>
      <c r="D9" s="16" t="s">
        <v>20</v>
      </c>
      <c r="E9" s="16" t="n">
        <v>1</v>
      </c>
      <c r="F9" s="16" t="n">
        <v>2.943</v>
      </c>
      <c r="G9" s="16" t="n">
        <v>628.6</v>
      </c>
      <c r="H9" s="16" t="n">
        <v>100.6</v>
      </c>
      <c r="I9" s="17" t="n">
        <f aca="false">$G$9/(G9*$E9)</f>
        <v>1</v>
      </c>
      <c r="J9" s="17" t="n">
        <f aca="false">$H$9/(H9*$E9)</f>
        <v>1</v>
      </c>
    </row>
    <row r="10" customFormat="false" ht="15.6" hidden="false" customHeight="false" outlineLevel="0" collapsed="false">
      <c r="A10" s="15" t="s">
        <v>14</v>
      </c>
      <c r="B10" s="16" t="n">
        <f aca="false">8000*8000</f>
        <v>64000000</v>
      </c>
      <c r="C10" s="16" t="n">
        <v>1</v>
      </c>
      <c r="D10" s="16" t="s">
        <v>20</v>
      </c>
      <c r="E10" s="16" t="n">
        <v>2</v>
      </c>
      <c r="F10" s="16" t="n">
        <v>4.396</v>
      </c>
      <c r="G10" s="16" t="n">
        <v>335.8</v>
      </c>
      <c r="H10" s="16" t="n">
        <v>51.24</v>
      </c>
      <c r="I10" s="17" t="n">
        <f aca="false">$G$9/(G10*$E10)</f>
        <v>0.935973793924955</v>
      </c>
      <c r="J10" s="17" t="n">
        <f aca="false">$H$9/(H10*$E10)</f>
        <v>0.981654957064793</v>
      </c>
    </row>
    <row r="11" customFormat="false" ht="15.6" hidden="false" customHeight="false" outlineLevel="0" collapsed="false">
      <c r="A11" s="15" t="s">
        <v>14</v>
      </c>
      <c r="B11" s="16" t="n">
        <f aca="false">8000*8000</f>
        <v>64000000</v>
      </c>
      <c r="C11" s="16" t="n">
        <v>1</v>
      </c>
      <c r="D11" s="16" t="s">
        <v>20</v>
      </c>
      <c r="E11" s="16" t="n">
        <v>4</v>
      </c>
      <c r="F11" s="16" t="n">
        <v>1.533</v>
      </c>
      <c r="G11" s="16" t="n">
        <v>193.8</v>
      </c>
      <c r="H11" s="16" t="n">
        <v>26.15</v>
      </c>
      <c r="I11" s="17" t="n">
        <f aca="false">$G$9/(G11*$E11)</f>
        <v>0.810887512899897</v>
      </c>
      <c r="J11" s="17" t="n">
        <f aca="false">$H$9/(H11*$E11)</f>
        <v>0.961759082217973</v>
      </c>
    </row>
    <row r="12" customFormat="false" ht="15.6" hidden="false" customHeight="false" outlineLevel="0" collapsed="false">
      <c r="A12" s="15" t="s">
        <v>14</v>
      </c>
      <c r="B12" s="16" t="n">
        <f aca="false">8000*8000</f>
        <v>64000000</v>
      </c>
      <c r="C12" s="16" t="n">
        <v>1</v>
      </c>
      <c r="D12" s="16" t="s">
        <v>20</v>
      </c>
      <c r="E12" s="16" t="n">
        <v>8</v>
      </c>
      <c r="F12" s="16" t="n">
        <v>1.347</v>
      </c>
      <c r="G12" s="16" t="n">
        <v>140.3</v>
      </c>
      <c r="H12" s="16" t="n">
        <v>13.17</v>
      </c>
      <c r="I12" s="17" t="n">
        <f aca="false">$G$9/(G12*$E12)</f>
        <v>0.560049893086244</v>
      </c>
      <c r="J12" s="17" t="n">
        <f aca="false">$H$9/(H12*$E12)</f>
        <v>0.954821564160972</v>
      </c>
    </row>
    <row r="13" customFormat="false" ht="15.6" hidden="false" customHeight="false" outlineLevel="0" collapsed="false">
      <c r="A13" s="15" t="s">
        <v>14</v>
      </c>
      <c r="B13" s="16" t="n">
        <f aca="false">8000*8000</f>
        <v>64000000</v>
      </c>
      <c r="C13" s="16" t="n">
        <v>1</v>
      </c>
      <c r="D13" s="16" t="s">
        <v>20</v>
      </c>
      <c r="E13" s="16" t="n">
        <v>10</v>
      </c>
      <c r="F13" s="16" t="n">
        <v>2.898</v>
      </c>
      <c r="G13" s="16" t="n">
        <v>130</v>
      </c>
      <c r="H13" s="16" t="n">
        <v>11.02</v>
      </c>
      <c r="I13" s="17" t="n">
        <f aca="false">$G$9/(G13*$E13)</f>
        <v>0.483538461538462</v>
      </c>
      <c r="J13" s="17" t="n">
        <f aca="false">$H$9/(H13*$E13)</f>
        <v>0.912885662431942</v>
      </c>
    </row>
    <row r="14" customFormat="false" ht="15.6" hidden="false" customHeight="false" outlineLevel="0" collapsed="false">
      <c r="A14" s="15" t="s">
        <v>14</v>
      </c>
      <c r="B14" s="16" t="n">
        <f aca="false">8000*8000</f>
        <v>64000000</v>
      </c>
      <c r="C14" s="16" t="n">
        <v>1</v>
      </c>
      <c r="D14" s="16" t="s">
        <v>20</v>
      </c>
      <c r="E14" s="16" t="n">
        <v>16</v>
      </c>
      <c r="F14" s="16" t="n">
        <v>1.221</v>
      </c>
      <c r="G14" s="16" t="n">
        <v>191.1</v>
      </c>
      <c r="H14" s="16" t="n">
        <v>7.922</v>
      </c>
      <c r="I14" s="17" t="n">
        <f aca="false">$G$9/(G14*$E14)</f>
        <v>0.205586080586081</v>
      </c>
      <c r="J14" s="17" t="n">
        <f aca="false">$H$9/(H14*$E14)</f>
        <v>0.793675839434486</v>
      </c>
    </row>
    <row r="15" customFormat="false" ht="15.6" hidden="false" customHeight="false" outlineLevel="0" collapsed="false">
      <c r="A15" s="15" t="s">
        <v>14</v>
      </c>
      <c r="B15" s="16" t="n">
        <f aca="false">8000*8000</f>
        <v>64000000</v>
      </c>
      <c r="C15" s="16" t="n">
        <v>1</v>
      </c>
      <c r="D15" s="16" t="s">
        <v>20</v>
      </c>
      <c r="E15" s="16" t="n">
        <v>20</v>
      </c>
      <c r="F15" s="16" t="n">
        <v>1.469</v>
      </c>
      <c r="G15" s="16" t="n">
        <v>238.4</v>
      </c>
      <c r="H15" s="16" t="n">
        <v>8.245</v>
      </c>
      <c r="I15" s="17" t="n">
        <f aca="false">$G$9/(G15*$E15)</f>
        <v>0.131837248322148</v>
      </c>
      <c r="J15" s="17" t="n">
        <f aca="false">$H$9/(H15*$E15)</f>
        <v>0.610066707095209</v>
      </c>
    </row>
    <row r="16" customFormat="false" ht="15.6" hidden="false" customHeight="false" outlineLevel="0" collapsed="false">
      <c r="A16" s="15" t="s">
        <v>14</v>
      </c>
      <c r="B16" s="16" t="n">
        <f aca="false">16000*16000</f>
        <v>256000000</v>
      </c>
      <c r="C16" s="16" t="n">
        <v>1</v>
      </c>
      <c r="D16" s="16" t="s">
        <v>19</v>
      </c>
      <c r="E16" s="16" t="n">
        <v>1</v>
      </c>
      <c r="F16" s="16" t="n">
        <v>56.83</v>
      </c>
      <c r="G16" s="16" t="n">
        <v>5116</v>
      </c>
      <c r="H16" s="16" t="n">
        <v>801.5</v>
      </c>
      <c r="I16" s="17" t="n">
        <f aca="false">$G$16/(G16*$E16)</f>
        <v>1</v>
      </c>
      <c r="J16" s="17" t="n">
        <f aca="false">$H$16/(H16*$E16)</f>
        <v>1</v>
      </c>
    </row>
    <row r="17" customFormat="false" ht="15.6" hidden="false" customHeight="false" outlineLevel="0" collapsed="false">
      <c r="A17" s="15" t="s">
        <v>14</v>
      </c>
      <c r="B17" s="16" t="n">
        <f aca="false">16000*16000</f>
        <v>256000000</v>
      </c>
      <c r="C17" s="16" t="n">
        <v>1</v>
      </c>
      <c r="D17" s="16" t="s">
        <v>19</v>
      </c>
      <c r="E17" s="16" t="n">
        <v>2</v>
      </c>
      <c r="F17" s="16" t="n">
        <v>58.52</v>
      </c>
      <c r="G17" s="16" t="n">
        <v>4843</v>
      </c>
      <c r="H17" s="16" t="n">
        <v>406</v>
      </c>
      <c r="I17" s="17" t="n">
        <f aca="false">$G$16/(G17*$E17)</f>
        <v>0.528185009291761</v>
      </c>
      <c r="J17" s="17" t="n">
        <f aca="false">$H$16/(H17*$E17)</f>
        <v>0.987068965517241</v>
      </c>
    </row>
    <row r="18" customFormat="false" ht="15.6" hidden="false" customHeight="false" outlineLevel="0" collapsed="false">
      <c r="A18" s="15" t="s">
        <v>14</v>
      </c>
      <c r="B18" s="16" t="n">
        <f aca="false">16000*16000</f>
        <v>256000000</v>
      </c>
      <c r="C18" s="16" t="n">
        <v>1</v>
      </c>
      <c r="D18" s="16" t="s">
        <v>19</v>
      </c>
      <c r="E18" s="16" t="n">
        <v>4</v>
      </c>
      <c r="F18" s="16" t="n">
        <v>59.16</v>
      </c>
      <c r="G18" s="16" t="n">
        <v>4843</v>
      </c>
      <c r="H18" s="16" t="n">
        <v>205.3</v>
      </c>
      <c r="I18" s="17" t="n">
        <f aca="false">$G$16/(G18*$E18)</f>
        <v>0.264092504645881</v>
      </c>
      <c r="J18" s="17" t="n">
        <f aca="false">$H$16/(H18*$E18)</f>
        <v>0.976010716025329</v>
      </c>
    </row>
    <row r="19" customFormat="false" ht="15.6" hidden="false" customHeight="false" outlineLevel="0" collapsed="false">
      <c r="A19" s="15" t="s">
        <v>14</v>
      </c>
      <c r="B19" s="16" t="n">
        <f aca="false">16000*16000</f>
        <v>256000000</v>
      </c>
      <c r="C19" s="16" t="n">
        <v>1</v>
      </c>
      <c r="D19" s="16" t="s">
        <v>19</v>
      </c>
      <c r="E19" s="16" t="n">
        <v>8</v>
      </c>
      <c r="F19" s="16" t="n">
        <v>56.97</v>
      </c>
      <c r="G19" s="16" t="n">
        <v>2756</v>
      </c>
      <c r="H19" s="16" t="n">
        <v>104.5</v>
      </c>
      <c r="I19" s="17" t="n">
        <f aca="false">$G$16/(G19*$E19)</f>
        <v>0.232039187227866</v>
      </c>
      <c r="J19" s="17" t="n">
        <f aca="false">$H$16/(H19*$E19)</f>
        <v>0.958732057416268</v>
      </c>
    </row>
    <row r="20" customFormat="false" ht="15.6" hidden="false" customHeight="false" outlineLevel="0" collapsed="false">
      <c r="A20" s="15" t="s">
        <v>14</v>
      </c>
      <c r="B20" s="16" t="n">
        <f aca="false">16000*16000</f>
        <v>256000000</v>
      </c>
      <c r="C20" s="16" t="n">
        <v>1</v>
      </c>
      <c r="D20" s="16" t="s">
        <v>19</v>
      </c>
      <c r="E20" s="16" t="n">
        <v>10</v>
      </c>
      <c r="F20" s="16" t="n">
        <v>60.02</v>
      </c>
      <c r="G20" s="16" t="n">
        <v>3020</v>
      </c>
      <c r="H20" s="16" t="n">
        <v>84.06</v>
      </c>
      <c r="I20" s="17" t="n">
        <f aca="false">$G$16/(G20*$E20)</f>
        <v>0.169403973509934</v>
      </c>
      <c r="J20" s="17" t="n">
        <f aca="false">$H$16/(H20*$E20)</f>
        <v>0.953485605519867</v>
      </c>
    </row>
    <row r="21" customFormat="false" ht="15.6" hidden="false" customHeight="false" outlineLevel="0" collapsed="false">
      <c r="A21" s="15" t="s">
        <v>14</v>
      </c>
      <c r="B21" s="16" t="n">
        <f aca="false">16000*16000</f>
        <v>256000000</v>
      </c>
      <c r="C21" s="16" t="n">
        <v>1</v>
      </c>
      <c r="D21" s="16" t="s">
        <v>19</v>
      </c>
      <c r="E21" s="16" t="n">
        <v>16</v>
      </c>
      <c r="F21" s="16" t="n">
        <v>57.73</v>
      </c>
      <c r="G21" s="16" t="n">
        <v>2370</v>
      </c>
      <c r="H21" s="16" t="n">
        <v>61.7</v>
      </c>
      <c r="I21" s="17" t="n">
        <f aca="false">$G$16/(G21*$E21)</f>
        <v>0.134915611814346</v>
      </c>
      <c r="J21" s="17" t="n">
        <f aca="false">$H$16/(H21*$E21)</f>
        <v>0.811892220421394</v>
      </c>
    </row>
    <row r="22" customFormat="false" ht="15.6" hidden="false" customHeight="false" outlineLevel="0" collapsed="false">
      <c r="A22" s="15" t="s">
        <v>14</v>
      </c>
      <c r="B22" s="16" t="n">
        <f aca="false">16000*16000</f>
        <v>256000000</v>
      </c>
      <c r="C22" s="16" t="n">
        <v>1</v>
      </c>
      <c r="D22" s="16" t="s">
        <v>19</v>
      </c>
      <c r="E22" s="16" t="n">
        <v>20</v>
      </c>
      <c r="F22" s="16" t="n">
        <v>57.79</v>
      </c>
      <c r="G22" s="16" t="n">
        <v>1998</v>
      </c>
      <c r="H22" s="16" t="n">
        <v>51.66</v>
      </c>
      <c r="I22" s="17" t="n">
        <f aca="false">$G$16/(G22*$E22)</f>
        <v>0.128028028028028</v>
      </c>
      <c r="J22" s="17" t="n">
        <f aca="false">$H$16/(H22*$E22)</f>
        <v>0.775745257452575</v>
      </c>
    </row>
    <row r="23" customFormat="false" ht="15.6" hidden="false" customHeight="false" outlineLevel="0" collapsed="false">
      <c r="A23" s="15" t="s">
        <v>14</v>
      </c>
      <c r="B23" s="16" t="n">
        <f aca="false">16000*16000</f>
        <v>256000000</v>
      </c>
      <c r="C23" s="16" t="n">
        <v>1</v>
      </c>
      <c r="D23" s="16" t="s">
        <v>20</v>
      </c>
      <c r="E23" s="16" t="n">
        <v>1</v>
      </c>
      <c r="F23" s="16" t="n">
        <v>57.26</v>
      </c>
      <c r="G23" s="16" t="n">
        <v>5120</v>
      </c>
      <c r="H23" s="16" t="n">
        <v>802</v>
      </c>
      <c r="I23" s="17" t="n">
        <f aca="false">$G$23/(G23*$E23)</f>
        <v>1</v>
      </c>
      <c r="J23" s="17" t="n">
        <f aca="false">$H$23/(H23*$E23)</f>
        <v>1</v>
      </c>
    </row>
    <row r="24" customFormat="false" ht="15.6" hidden="false" customHeight="false" outlineLevel="0" collapsed="false">
      <c r="A24" s="15" t="s">
        <v>14</v>
      </c>
      <c r="B24" s="16" t="n">
        <f aca="false">16000*16000</f>
        <v>256000000</v>
      </c>
      <c r="C24" s="16" t="n">
        <v>1</v>
      </c>
      <c r="D24" s="16" t="s">
        <v>20</v>
      </c>
      <c r="E24" s="16" t="n">
        <v>2</v>
      </c>
      <c r="F24" s="16" t="n">
        <v>58.62</v>
      </c>
      <c r="G24" s="16" t="n">
        <v>2698</v>
      </c>
      <c r="H24" s="16" t="n">
        <v>401.5</v>
      </c>
      <c r="I24" s="17" t="n">
        <f aca="false">$G$23/(G24*$E24)</f>
        <v>0.94885100074129</v>
      </c>
      <c r="J24" s="17" t="n">
        <f aca="false">$H$23/(H24*$E24)</f>
        <v>0.998754669987547</v>
      </c>
    </row>
    <row r="25" customFormat="false" ht="15.6" hidden="false" customHeight="false" outlineLevel="0" collapsed="false">
      <c r="A25" s="15" t="s">
        <v>14</v>
      </c>
      <c r="B25" s="16" t="n">
        <f aca="false">16000*16000</f>
        <v>256000000</v>
      </c>
      <c r="C25" s="16" t="n">
        <v>1</v>
      </c>
      <c r="D25" s="16" t="s">
        <v>20</v>
      </c>
      <c r="E25" s="16" t="n">
        <v>4</v>
      </c>
      <c r="F25" s="16" t="n">
        <v>57.26</v>
      </c>
      <c r="G25" s="16" t="n">
        <v>1483</v>
      </c>
      <c r="H25" s="16" t="n">
        <v>201.7</v>
      </c>
      <c r="I25" s="17" t="n">
        <f aca="false">$G$23/(G25*$E25)</f>
        <v>0.863115306810519</v>
      </c>
      <c r="J25" s="17" t="n">
        <f aca="false">$H$23/(H25*$E25)</f>
        <v>0.994050570153694</v>
      </c>
    </row>
    <row r="26" customFormat="false" ht="15.6" hidden="false" customHeight="false" outlineLevel="0" collapsed="false">
      <c r="A26" s="15" t="s">
        <v>14</v>
      </c>
      <c r="B26" s="16" t="n">
        <f aca="false">16000*16000</f>
        <v>256000000</v>
      </c>
      <c r="C26" s="16" t="n">
        <v>1</v>
      </c>
      <c r="D26" s="16" t="s">
        <v>20</v>
      </c>
      <c r="E26" s="16" t="n">
        <v>8</v>
      </c>
      <c r="F26" s="16" t="n">
        <v>55.28</v>
      </c>
      <c r="G26" s="16" t="n">
        <v>1044</v>
      </c>
      <c r="H26" s="16" t="n">
        <v>101.5</v>
      </c>
      <c r="I26" s="17" t="n">
        <f aca="false">$G$23/(G26*$E26)</f>
        <v>0.613026819923372</v>
      </c>
      <c r="J26" s="17" t="n">
        <f aca="false">$H$23/(H26*$E26)</f>
        <v>0.987684729064039</v>
      </c>
    </row>
    <row r="27" customFormat="false" ht="15.6" hidden="false" customHeight="false" outlineLevel="0" collapsed="false">
      <c r="A27" s="15" t="s">
        <v>14</v>
      </c>
      <c r="B27" s="16" t="n">
        <f aca="false">16000*16000</f>
        <v>256000000</v>
      </c>
      <c r="C27" s="16" t="n">
        <v>1</v>
      </c>
      <c r="D27" s="16" t="s">
        <v>20</v>
      </c>
      <c r="E27" s="16" t="n">
        <v>10</v>
      </c>
      <c r="F27" s="16" t="n">
        <v>55.96</v>
      </c>
      <c r="G27" s="16" t="n">
        <v>967.5</v>
      </c>
      <c r="H27" s="16" t="n">
        <v>81.76</v>
      </c>
      <c r="I27" s="17" t="n">
        <f aca="false">$G$23/(G27*$E27)</f>
        <v>0.529198966408269</v>
      </c>
      <c r="J27" s="17" t="n">
        <f aca="false">$H$23/(H27*$E27)</f>
        <v>0.980919765166341</v>
      </c>
    </row>
    <row r="28" customFormat="false" ht="15.6" hidden="false" customHeight="false" outlineLevel="0" collapsed="false">
      <c r="A28" s="15" t="s">
        <v>14</v>
      </c>
      <c r="B28" s="16" t="n">
        <f aca="false">16000*16000</f>
        <v>256000000</v>
      </c>
      <c r="C28" s="16" t="n">
        <v>1</v>
      </c>
      <c r="D28" s="16" t="s">
        <v>20</v>
      </c>
      <c r="E28" s="16" t="n">
        <v>16</v>
      </c>
      <c r="F28" s="16" t="n">
        <v>55.9</v>
      </c>
      <c r="G28" s="16" t="n">
        <v>1539</v>
      </c>
      <c r="H28" s="16" t="n">
        <v>52.99</v>
      </c>
      <c r="I28" s="17" t="n">
        <f aca="false">$G$23/(G28*$E28)</f>
        <v>0.207927225471085</v>
      </c>
      <c r="J28" s="17" t="n">
        <f aca="false">$H$23/(H28*$E28)</f>
        <v>0.945933194942442</v>
      </c>
    </row>
    <row r="29" customFormat="false" ht="15.6" hidden="false" customHeight="false" outlineLevel="0" collapsed="false">
      <c r="A29" s="15" t="s">
        <v>14</v>
      </c>
      <c r="B29" s="16" t="n">
        <f aca="false">16000*16000</f>
        <v>256000000</v>
      </c>
      <c r="C29" s="16" t="n">
        <v>1</v>
      </c>
      <c r="D29" s="16" t="s">
        <v>20</v>
      </c>
      <c r="E29" s="16" t="n">
        <v>20</v>
      </c>
      <c r="F29" s="16" t="n">
        <v>55.73</v>
      </c>
      <c r="G29" s="16" t="n">
        <v>1948</v>
      </c>
      <c r="H29" s="16" t="n">
        <v>48.79</v>
      </c>
      <c r="I29" s="17" t="n">
        <f aca="false">$G$23/(G29*$E29)</f>
        <v>0.131416837782341</v>
      </c>
      <c r="J29" s="17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6" min="5" style="0" width="9.76530612244898"/>
    <col collapsed="false" hidden="false" max="7" min="7" style="0" width="8.93877551020408"/>
    <col collapsed="false" hidden="false" max="8" min="8" style="0" width="12.8265306122449"/>
    <col collapsed="false" hidden="false" max="9" min="9" style="0" width="8.72959183673469"/>
    <col collapsed="false" hidden="false" max="10" min="10" style="0" width="16.0204081632653"/>
    <col collapsed="false" hidden="false" max="11" min="11" style="0" width="12.8265306122449"/>
    <col collapsed="false" hidden="false" max="12" min="12" style="0" width="10.0459183673469"/>
    <col collapsed="false" hidden="false" max="13" min="13" style="0" width="15.0459183673469"/>
    <col collapsed="false" hidden="false" max="1025" min="14" style="0" width="11.5204081632653"/>
  </cols>
  <sheetData>
    <row r="1" s="19" customFormat="true" ht="12.8" hidden="false" customHeight="false" outlineLevel="0" collapsed="false">
      <c r="A1" s="18" t="s">
        <v>0</v>
      </c>
      <c r="B1" s="18" t="s">
        <v>3</v>
      </c>
      <c r="C1" s="18" t="s">
        <v>21</v>
      </c>
      <c r="D1" s="18" t="s">
        <v>22</v>
      </c>
      <c r="E1" s="18" t="s">
        <v>4</v>
      </c>
      <c r="F1" s="18" t="s">
        <v>23</v>
      </c>
      <c r="G1" s="18" t="s">
        <v>1</v>
      </c>
      <c r="H1" s="18" t="s">
        <v>24</v>
      </c>
      <c r="I1" s="18" t="s">
        <v>25</v>
      </c>
      <c r="J1" s="18" t="s">
        <v>26</v>
      </c>
      <c r="K1" s="18" t="s">
        <v>24</v>
      </c>
      <c r="L1" s="18" t="s">
        <v>6</v>
      </c>
      <c r="M1" s="18" t="s">
        <v>7</v>
      </c>
    </row>
    <row r="2" customFormat="false" ht="12.8" hidden="false" customHeight="false" outlineLevel="0" collapsed="false">
      <c r="A2" s="20" t="s">
        <v>10</v>
      </c>
      <c r="B2" s="21" t="n">
        <v>1</v>
      </c>
      <c r="C2" s="21" t="n">
        <v>16</v>
      </c>
      <c r="D2" s="21" t="n">
        <f aca="false">B2*C2</f>
        <v>16</v>
      </c>
      <c r="E2" s="21" t="n">
        <v>1</v>
      </c>
      <c r="F2" s="21" t="n">
        <v>4000</v>
      </c>
      <c r="G2" s="21" t="n">
        <v>16000</v>
      </c>
      <c r="H2" s="20" t="n">
        <v>41.71</v>
      </c>
      <c r="I2" s="20" t="n">
        <v>2869</v>
      </c>
      <c r="J2" s="20" t="n">
        <v>116.6</v>
      </c>
      <c r="K2" s="7" t="n">
        <v>36.39</v>
      </c>
      <c r="L2" s="7" t="n">
        <v>874.7</v>
      </c>
      <c r="M2" s="7" t="n">
        <v>45.05</v>
      </c>
    </row>
    <row r="3" customFormat="false" ht="12.8" hidden="false" customHeight="false" outlineLevel="0" collapsed="false">
      <c r="A3" s="20" t="s">
        <v>10</v>
      </c>
      <c r="B3" s="21" t="n">
        <v>1</v>
      </c>
      <c r="C3" s="21" t="n">
        <v>16</v>
      </c>
      <c r="D3" s="21" t="n">
        <f aca="false">B3*C3</f>
        <v>16</v>
      </c>
      <c r="E3" s="21" t="n">
        <v>1</v>
      </c>
      <c r="F3" s="21" t="n">
        <v>2000</v>
      </c>
      <c r="G3" s="21" t="n">
        <v>16000</v>
      </c>
      <c r="H3" s="20" t="n">
        <v>57.41</v>
      </c>
      <c r="I3" s="20" t="n">
        <v>1897</v>
      </c>
      <c r="J3" s="20" t="n">
        <v>116.2</v>
      </c>
      <c r="K3" s="7" t="n">
        <v>36.39</v>
      </c>
      <c r="L3" s="7" t="n">
        <v>874.7</v>
      </c>
      <c r="M3" s="7" t="n">
        <v>45.05</v>
      </c>
    </row>
    <row r="4" customFormat="false" ht="12.8" hidden="false" customHeight="false" outlineLevel="0" collapsed="false">
      <c r="A4" s="20" t="s">
        <v>10</v>
      </c>
      <c r="B4" s="21" t="n">
        <v>1</v>
      </c>
      <c r="C4" s="21" t="n">
        <v>16</v>
      </c>
      <c r="D4" s="21" t="n">
        <f aca="false">B4*C4</f>
        <v>16</v>
      </c>
      <c r="E4" s="21" t="n">
        <v>1</v>
      </c>
      <c r="F4" s="21" t="n">
        <v>1000</v>
      </c>
      <c r="G4" s="21" t="n">
        <v>16000</v>
      </c>
      <c r="H4" s="20" t="n">
        <v>55.79</v>
      </c>
      <c r="I4" s="20" t="n">
        <v>1467</v>
      </c>
      <c r="J4" s="20" t="n">
        <v>116.3</v>
      </c>
      <c r="K4" s="7"/>
      <c r="L4" s="7"/>
      <c r="M4" s="7"/>
    </row>
    <row r="5" customFormat="false" ht="12.8" hidden="false" customHeight="false" outlineLevel="0" collapsed="false">
      <c r="A5" s="20" t="s">
        <v>10</v>
      </c>
      <c r="B5" s="21" t="n">
        <v>1</v>
      </c>
      <c r="C5" s="21" t="n">
        <v>16</v>
      </c>
      <c r="D5" s="21" t="n">
        <f aca="false">B5*C5</f>
        <v>16</v>
      </c>
      <c r="E5" s="21" t="n">
        <v>1</v>
      </c>
      <c r="F5" s="21" t="n">
        <v>500</v>
      </c>
      <c r="G5" s="21" t="n">
        <v>16000</v>
      </c>
      <c r="H5" s="20" t="n">
        <v>66.7</v>
      </c>
      <c r="I5" s="20" t="n">
        <v>1279</v>
      </c>
      <c r="J5" s="20" t="n">
        <v>115.8</v>
      </c>
      <c r="K5" s="7"/>
      <c r="L5" s="7"/>
      <c r="M5" s="7"/>
    </row>
    <row r="6" customFormat="false" ht="12.8" hidden="false" customHeight="false" outlineLevel="0" collapsed="false">
      <c r="A6" s="20" t="s">
        <v>10</v>
      </c>
      <c r="B6" s="21" t="n">
        <v>1</v>
      </c>
      <c r="C6" s="21" t="n">
        <v>16</v>
      </c>
      <c r="D6" s="21" t="n">
        <f aca="false">B6*C6</f>
        <v>16</v>
      </c>
      <c r="E6" s="21" t="n">
        <v>1</v>
      </c>
      <c r="F6" s="21" t="n">
        <v>64</v>
      </c>
      <c r="G6" s="21" t="n">
        <v>16000</v>
      </c>
      <c r="H6" s="20" t="n">
        <v>12.82</v>
      </c>
      <c r="I6" s="20" t="n">
        <v>1212</v>
      </c>
      <c r="J6" s="20" t="n">
        <v>123.8</v>
      </c>
      <c r="K6" s="7"/>
      <c r="L6" s="7"/>
      <c r="M6" s="7"/>
    </row>
    <row r="7" customFormat="false" ht="12.8" hidden="false" customHeight="false" outlineLevel="0" collapsed="false">
      <c r="A7" s="20" t="s">
        <v>10</v>
      </c>
      <c r="B7" s="21" t="n">
        <v>1</v>
      </c>
      <c r="C7" s="21" t="n">
        <v>16</v>
      </c>
      <c r="D7" s="21" t="n">
        <f aca="false">B7*C7</f>
        <v>16</v>
      </c>
      <c r="E7" s="21" t="n">
        <v>1</v>
      </c>
      <c r="F7" s="21" t="n">
        <v>2000</v>
      </c>
      <c r="G7" s="21" t="n">
        <v>8000</v>
      </c>
      <c r="H7" s="20" t="n">
        <v>0.1571</v>
      </c>
      <c r="I7" s="20" t="n">
        <v>401.4</v>
      </c>
      <c r="J7" s="20" t="n">
        <v>16.64</v>
      </c>
      <c r="K7" s="6" t="n">
        <v>1.221</v>
      </c>
      <c r="L7" s="6" t="n">
        <v>191.1</v>
      </c>
      <c r="M7" s="6" t="n">
        <v>7.922</v>
      </c>
      <c r="N7" s="7"/>
    </row>
    <row r="8" customFormat="false" ht="12.8" hidden="false" customHeight="false" outlineLevel="0" collapsed="false">
      <c r="A8" s="20" t="s">
        <v>10</v>
      </c>
      <c r="B8" s="21" t="n">
        <v>4</v>
      </c>
      <c r="C8" s="21" t="n">
        <v>16</v>
      </c>
      <c r="D8" s="21" t="n">
        <f aca="false">B8*C8</f>
        <v>64</v>
      </c>
      <c r="E8" s="21" t="n">
        <v>1</v>
      </c>
      <c r="F8" s="21" t="n">
        <v>4000</v>
      </c>
      <c r="G8" s="21" t="n">
        <v>64000</v>
      </c>
      <c r="H8" s="20" t="n">
        <v>481.9</v>
      </c>
      <c r="I8" s="20" t="n">
        <v>16546</v>
      </c>
      <c r="J8" s="20" t="n">
        <v>1842</v>
      </c>
      <c r="K8" s="20"/>
      <c r="L8" s="20"/>
      <c r="M8" s="20"/>
    </row>
    <row r="9" customFormat="false" ht="12.8" hidden="false" customHeight="false" outlineLevel="0" collapsed="false">
      <c r="A9" s="20" t="s">
        <v>10</v>
      </c>
      <c r="B9" s="21" t="n">
        <v>1</v>
      </c>
      <c r="C9" s="21" t="n">
        <v>16</v>
      </c>
      <c r="D9" s="21" t="n">
        <f aca="false">B9*C9</f>
        <v>16</v>
      </c>
      <c r="E9" s="21" t="n">
        <v>1</v>
      </c>
      <c r="F9" s="21" t="n">
        <v>64</v>
      </c>
      <c r="G9" s="21" t="n">
        <v>32000</v>
      </c>
      <c r="H9" s="0" t="n">
        <v>190.4</v>
      </c>
      <c r="I9" s="0" t="n">
        <v>7213</v>
      </c>
      <c r="J9" s="0" t="n">
        <v>933.5</v>
      </c>
    </row>
    <row r="10" customFormat="false" ht="12.8" hidden="false" customHeight="false" outlineLevel="0" collapsed="false">
      <c r="A10" s="0" t="s">
        <v>10</v>
      </c>
      <c r="B10" s="0" t="n">
        <v>4</v>
      </c>
      <c r="C10" s="0" t="n">
        <v>1</v>
      </c>
      <c r="D10" s="21" t="n">
        <f aca="false">B10*C10</f>
        <v>4</v>
      </c>
      <c r="E10" s="0" t="n">
        <v>16</v>
      </c>
      <c r="F10" s="0" t="n">
        <v>64</v>
      </c>
      <c r="G10" s="0" t="n">
        <v>64000</v>
      </c>
      <c r="H10" s="0" t="n">
        <v>2075</v>
      </c>
    </row>
    <row r="11" customFormat="false" ht="12.8" hidden="false" customHeight="false" outlineLevel="0" collapsed="false">
      <c r="A11" s="0" t="s">
        <v>10</v>
      </c>
      <c r="B11" s="0" t="n">
        <v>4</v>
      </c>
      <c r="C11" s="0" t="n">
        <v>1</v>
      </c>
      <c r="D11" s="21" t="n">
        <f aca="false">B11*C11</f>
        <v>4</v>
      </c>
      <c r="E11" s="0" t="n">
        <v>16</v>
      </c>
      <c r="F11" s="0" t="n">
        <v>64</v>
      </c>
      <c r="G11" s="0" t="n">
        <v>16000</v>
      </c>
      <c r="H11" s="0" t="n">
        <v>110.9</v>
      </c>
      <c r="I11" s="0" t="n">
        <v>388.6</v>
      </c>
      <c r="J11" s="0" t="n">
        <v>16.32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7.82142857142857"/>
    <col collapsed="false" hidden="false" max="3" min="2" style="0" width="5.46428571428571"/>
    <col collapsed="false" hidden="false" max="4" min="4" style="0" width="9.35204081632653"/>
    <col collapsed="false" hidden="false" max="5" min="5" style="0" width="6.8469387755102"/>
    <col collapsed="false" hidden="false" max="6" min="6" style="0" width="7.95408163265306"/>
    <col collapsed="false" hidden="false" max="7" min="7" style="0" width="12.6785714285714"/>
    <col collapsed="false" hidden="false" max="8" min="8" style="0" width="14.6326530612245"/>
    <col collapsed="false" hidden="false" max="9" min="9" style="0" width="18.8010204081633"/>
    <col collapsed="false" hidden="false" max="10" min="10" style="0" width="15.8826530612245"/>
    <col collapsed="false" hidden="false" max="11" min="11" style="0" width="10.4591836734694"/>
    <col collapsed="false" hidden="false" max="12" min="12" style="0" width="15.6071428571429"/>
    <col collapsed="false" hidden="false" max="13" min="13" style="0" width="16.5765306122449"/>
    <col collapsed="false" hidden="false" max="14" min="14" style="0" width="16.8571428571429"/>
    <col collapsed="false" hidden="false" max="15" min="15" style="0" width="9.07142857142857"/>
    <col collapsed="false" hidden="false" max="16" min="16" style="0" width="8.79081632653061"/>
    <col collapsed="false" hidden="false" max="1025" min="17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27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32</v>
      </c>
      <c r="P1" s="2" t="s">
        <v>33</v>
      </c>
    </row>
    <row r="2" customFormat="false" ht="12.8" hidden="false" customHeight="false" outlineLevel="0" collapsed="false">
      <c r="A2" s="0" t="s">
        <v>10</v>
      </c>
      <c r="B2" s="0" t="s">
        <v>34</v>
      </c>
      <c r="C2" s="0" t="n">
        <v>8000</v>
      </c>
      <c r="D2" s="0" t="n">
        <f aca="false">C2*C2</f>
        <v>64000000</v>
      </c>
      <c r="E2" s="0" t="n">
        <v>1</v>
      </c>
      <c r="F2" s="0" t="n">
        <v>1</v>
      </c>
      <c r="G2" s="0" t="n">
        <v>516.9</v>
      </c>
      <c r="H2" s="0" t="n">
        <v>76.38</v>
      </c>
      <c r="I2" s="7" t="n">
        <f aca="false">$G$2/(G2*$F2)</f>
        <v>1</v>
      </c>
      <c r="J2" s="7" t="n">
        <f aca="false">$H$2/(H2*$F2)</f>
        <v>1</v>
      </c>
      <c r="K2" s="6" t="n">
        <v>526.8</v>
      </c>
      <c r="L2" s="6" t="n">
        <v>75.99</v>
      </c>
      <c r="M2" s="7" t="n">
        <f aca="false">$K$2/(K2*$F2)</f>
        <v>1</v>
      </c>
      <c r="N2" s="7" t="n">
        <f aca="false">$L$2/(L2*$F2)</f>
        <v>1</v>
      </c>
      <c r="O2" s="22" t="n">
        <f aca="false">G2/K2</f>
        <v>0.98120728929385</v>
      </c>
      <c r="P2" s="22" t="n">
        <f aca="false">H2/L2</f>
        <v>1.00513225424398</v>
      </c>
    </row>
    <row r="3" customFormat="false" ht="12.8" hidden="false" customHeight="false" outlineLevel="0" collapsed="false">
      <c r="A3" s="0" t="s">
        <v>10</v>
      </c>
      <c r="B3" s="0" t="s">
        <v>34</v>
      </c>
      <c r="C3" s="0" t="n">
        <v>8000</v>
      </c>
      <c r="D3" s="0" t="n">
        <f aca="false">C3*C3</f>
        <v>64000000</v>
      </c>
      <c r="E3" s="0" t="n">
        <v>1</v>
      </c>
      <c r="F3" s="0" t="n">
        <v>2</v>
      </c>
      <c r="G3" s="0" t="n">
        <v>365.3</v>
      </c>
      <c r="H3" s="0" t="n">
        <v>38.79</v>
      </c>
      <c r="I3" s="7" t="n">
        <f aca="false">$G$2/(G3*$F3)</f>
        <v>0.707500684369012</v>
      </c>
      <c r="J3" s="7" t="n">
        <f aca="false">$H$2/(H3*$F3)</f>
        <v>0.984532095901005</v>
      </c>
      <c r="K3" s="6" t="n">
        <v>309.6</v>
      </c>
      <c r="L3" s="6" t="n">
        <v>39.19</v>
      </c>
      <c r="M3" s="7" t="n">
        <f aca="false">$K$2/(K3*$F3)</f>
        <v>0.850775193798449</v>
      </c>
      <c r="N3" s="7" t="n">
        <f aca="false">$L$2/(L3*$F3)</f>
        <v>0.969507527430467</v>
      </c>
      <c r="O3" s="22" t="n">
        <f aca="false">G3/K3</f>
        <v>1.17990956072351</v>
      </c>
      <c r="P3" s="22" t="n">
        <f aca="false">H3/L3</f>
        <v>0.989793314621077</v>
      </c>
    </row>
    <row r="4" customFormat="false" ht="12.8" hidden="false" customHeight="false" outlineLevel="0" collapsed="false">
      <c r="A4" s="0" t="s">
        <v>10</v>
      </c>
      <c r="B4" s="0" t="s">
        <v>34</v>
      </c>
      <c r="C4" s="0" t="n">
        <v>8000</v>
      </c>
      <c r="D4" s="0" t="n">
        <f aca="false">C4*C4</f>
        <v>64000000</v>
      </c>
      <c r="E4" s="0" t="n">
        <v>1</v>
      </c>
      <c r="F4" s="0" t="n">
        <v>4</v>
      </c>
      <c r="G4" s="0" t="n">
        <v>272.9</v>
      </c>
      <c r="H4" s="0" t="n">
        <v>20.81</v>
      </c>
      <c r="I4" s="7" t="n">
        <f aca="false">$G$2/(G4*$F4)</f>
        <v>0.473525100769513</v>
      </c>
      <c r="J4" s="7" t="n">
        <f aca="false">$H$2/(H4*$F4)</f>
        <v>0.917587698222009</v>
      </c>
      <c r="K4" s="6" t="n">
        <v>174.7</v>
      </c>
      <c r="L4" s="6" t="n">
        <v>20.84</v>
      </c>
      <c r="M4" s="7" t="n">
        <f aca="false">$K$2/(K4*$F4)</f>
        <v>0.753863766456783</v>
      </c>
      <c r="N4" s="7" t="n">
        <f aca="false">$L$2/(L4*$F4)</f>
        <v>0.911588291746641</v>
      </c>
      <c r="O4" s="22" t="n">
        <f aca="false">G4/K4</f>
        <v>1.56210646823125</v>
      </c>
      <c r="P4" s="22" t="n">
        <f aca="false">H4/L4</f>
        <v>0.998560460652591</v>
      </c>
    </row>
    <row r="5" customFormat="false" ht="12.8" hidden="false" customHeight="false" outlineLevel="0" collapsed="false">
      <c r="A5" s="0" t="s">
        <v>10</v>
      </c>
      <c r="B5" s="0" t="s">
        <v>34</v>
      </c>
      <c r="C5" s="0" t="n">
        <v>8000</v>
      </c>
      <c r="D5" s="0" t="n">
        <f aca="false">C5*C5</f>
        <v>64000000</v>
      </c>
      <c r="E5" s="0" t="n">
        <v>1</v>
      </c>
      <c r="F5" s="0" t="n">
        <v>8</v>
      </c>
      <c r="G5" s="0" t="n">
        <v>241.7</v>
      </c>
      <c r="H5" s="0" t="n">
        <v>11.35</v>
      </c>
      <c r="I5" s="7" t="n">
        <f aca="false">$G$2/(G5*$F5)</f>
        <v>0.267325196524617</v>
      </c>
      <c r="J5" s="7" t="n">
        <f aca="false">$H$2/(H5*$F5)</f>
        <v>0.841189427312775</v>
      </c>
      <c r="K5" s="6" t="n">
        <v>127.3</v>
      </c>
      <c r="L5" s="6" t="n">
        <v>11.2</v>
      </c>
      <c r="M5" s="7" t="n">
        <f aca="false">$K$2/(K5*$F5)</f>
        <v>0.517282010997643</v>
      </c>
      <c r="N5" s="7" t="n">
        <f aca="false">$L$2/(L5*$F5)</f>
        <v>0.848102678571429</v>
      </c>
      <c r="O5" s="22" t="n">
        <f aca="false">G5/K5</f>
        <v>1.89866457187746</v>
      </c>
      <c r="P5" s="22" t="n">
        <f aca="false">H5/L5</f>
        <v>1.01339285714286</v>
      </c>
    </row>
    <row r="6" customFormat="false" ht="12.8" hidden="false" customHeight="false" outlineLevel="0" collapsed="false">
      <c r="A6" s="0" t="s">
        <v>10</v>
      </c>
      <c r="B6" s="0" t="s">
        <v>34</v>
      </c>
      <c r="C6" s="0" t="n">
        <v>8000</v>
      </c>
      <c r="D6" s="0" t="n">
        <f aca="false">C6*C6</f>
        <v>64000000</v>
      </c>
      <c r="E6" s="0" t="n">
        <v>1</v>
      </c>
      <c r="F6" s="0" t="n">
        <v>10</v>
      </c>
      <c r="G6" s="0" t="n">
        <v>234.5</v>
      </c>
      <c r="H6" s="0" t="n">
        <v>9.371</v>
      </c>
      <c r="I6" s="7" t="n">
        <f aca="false">$G$2/(G6*$F6)</f>
        <v>0.220426439232409</v>
      </c>
      <c r="J6" s="7" t="n">
        <f aca="false">$H$2/(H6*$F6)</f>
        <v>0.815067762245224</v>
      </c>
      <c r="K6" s="6" t="n">
        <v>120.4</v>
      </c>
      <c r="L6" s="6" t="n">
        <v>9.613</v>
      </c>
      <c r="M6" s="7" t="n">
        <f aca="false">$K$2/(K6*$F6)</f>
        <v>0.437541528239203</v>
      </c>
      <c r="N6" s="7" t="n">
        <f aca="false">$L$2/(L6*$F6)</f>
        <v>0.790492042026423</v>
      </c>
      <c r="O6" s="22" t="n">
        <f aca="false">G6/K6</f>
        <v>1.94767441860465</v>
      </c>
      <c r="P6" s="22" t="n">
        <f aca="false">H6/L6</f>
        <v>0.974825756787683</v>
      </c>
    </row>
    <row r="7" customFormat="false" ht="12.8" hidden="false" customHeight="false" outlineLevel="0" collapsed="false">
      <c r="A7" s="0" t="s">
        <v>10</v>
      </c>
      <c r="B7" s="0" t="s">
        <v>34</v>
      </c>
      <c r="C7" s="0" t="n">
        <v>8000</v>
      </c>
      <c r="D7" s="0" t="n">
        <f aca="false">C7*C7</f>
        <v>64000000</v>
      </c>
      <c r="E7" s="0" t="n">
        <v>1</v>
      </c>
      <c r="F7" s="0" t="n">
        <v>16</v>
      </c>
      <c r="G7" s="0" t="n">
        <v>233.8</v>
      </c>
      <c r="H7" s="0" t="n">
        <v>6.34</v>
      </c>
      <c r="I7" s="7" t="n">
        <f aca="false">$G$2/(G7*$F7)</f>
        <v>0.138178999144568</v>
      </c>
      <c r="J7" s="7" t="n">
        <f aca="false">$H$2/(H7*$F7)</f>
        <v>0.752957413249211</v>
      </c>
      <c r="K7" s="6" t="n">
        <v>111.6</v>
      </c>
      <c r="L7" s="6" t="n">
        <v>6.094</v>
      </c>
      <c r="M7" s="7" t="n">
        <f aca="false">$K$2/(K7*$F7)</f>
        <v>0.29502688172043</v>
      </c>
      <c r="N7" s="7" t="n">
        <f aca="false">$L$2/(L7*$F7)</f>
        <v>0.779352641942895</v>
      </c>
      <c r="O7" s="22" t="n">
        <f aca="false">G7/K7</f>
        <v>2.09498207885305</v>
      </c>
      <c r="P7" s="22" t="n">
        <f aca="false">H7/L7</f>
        <v>1.0403675746636</v>
      </c>
    </row>
    <row r="8" customFormat="false" ht="12.8" hidden="false" customHeight="false" outlineLevel="0" collapsed="false">
      <c r="A8" s="0" t="s">
        <v>10</v>
      </c>
      <c r="B8" s="0" t="s">
        <v>34</v>
      </c>
      <c r="C8" s="0" t="n">
        <v>8000</v>
      </c>
      <c r="D8" s="0" t="n">
        <f aca="false">C8*C8</f>
        <v>64000000</v>
      </c>
      <c r="E8" s="0" t="n">
        <v>1</v>
      </c>
      <c r="F8" s="0" t="n">
        <v>20</v>
      </c>
      <c r="G8" s="0" t="n">
        <v>237.3</v>
      </c>
      <c r="H8" s="0" t="n">
        <v>5.912</v>
      </c>
      <c r="I8" s="7" t="n">
        <f aca="false">$G$2/(G8*$F8)</f>
        <v>0.108912768647282</v>
      </c>
      <c r="J8" s="7" t="n">
        <f aca="false">$H$2/(H8*$F8)</f>
        <v>0.645974289580514</v>
      </c>
      <c r="K8" s="6" t="n">
        <v>111.5</v>
      </c>
      <c r="L8" s="6" t="n">
        <v>5.383</v>
      </c>
      <c r="M8" s="7" t="n">
        <f aca="false">$K$2/(K8*$F8)</f>
        <v>0.236233183856502</v>
      </c>
      <c r="N8" s="7" t="n">
        <f aca="false">$L$2/(L8*$F8)</f>
        <v>0.705833178524986</v>
      </c>
      <c r="O8" s="22" t="n">
        <f aca="false">G8/K8</f>
        <v>2.12825112107623</v>
      </c>
      <c r="P8" s="22" t="n">
        <f aca="false">H8/L8</f>
        <v>1.09827233884451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