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3df0837d830403/Bureau/amazon-warehouse-job/"/>
    </mc:Choice>
  </mc:AlternateContent>
  <xr:revisionPtr revIDLastSave="0" documentId="8_{CD1EBFD7-ECBB-4FDB-9ED8-1A9DA5640687}" xr6:coauthVersionLast="47" xr6:coauthVersionMax="47" xr10:uidLastSave="{00000000-0000-0000-0000-000000000000}"/>
  <bookViews>
    <workbookView xWindow="2076" yWindow="2076" windowWidth="17280" windowHeight="8904" xr2:uid="{D1A65665-F18D-4E6E-9340-BE6AC24AB2A2}"/>
  </bookViews>
  <sheets>
    <sheet name="Site List with Labor Budget" sheetId="2" r:id="rId1"/>
    <sheet name="Sheet1" sheetId="1" r:id="rId2"/>
  </sheets>
  <definedNames>
    <definedName name="_xlnm.Print_Area" localSheetId="0">'Site List with Labor Budget'!$A$1:$J$42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1" i="2" l="1"/>
  <c r="H8" i="2" s="1"/>
  <c r="H15" i="2" l="1"/>
  <c r="I15" i="2" s="1"/>
  <c r="K15" i="2" s="1"/>
  <c r="H22" i="2"/>
  <c r="J22" i="2" s="1"/>
  <c r="H7" i="2"/>
  <c r="I7" i="2" s="1"/>
  <c r="K7" i="2" s="1"/>
  <c r="H28" i="2"/>
  <c r="J28" i="2" s="1"/>
  <c r="H10" i="2"/>
  <c r="J10" i="2" s="1"/>
  <c r="H38" i="2"/>
  <c r="J38" i="2" s="1"/>
  <c r="H27" i="2"/>
  <c r="I27" i="2" s="1"/>
  <c r="K27" i="2" s="1"/>
  <c r="H5" i="2"/>
  <c r="J5" i="2" s="1"/>
  <c r="H34" i="2"/>
  <c r="I34" i="2" s="1"/>
  <c r="K34" i="2" s="1"/>
  <c r="H20" i="2"/>
  <c r="J20" i="2" s="1"/>
  <c r="J8" i="2"/>
  <c r="I8" i="2"/>
  <c r="K8" i="2" s="1"/>
  <c r="H18" i="2"/>
  <c r="H32" i="2"/>
  <c r="H37" i="2"/>
  <c r="I22" i="2"/>
  <c r="K22" i="2" s="1"/>
  <c r="H36" i="2"/>
  <c r="H29" i="2"/>
  <c r="H30" i="2"/>
  <c r="J15" i="2"/>
  <c r="H23" i="2"/>
  <c r="H25" i="2"/>
  <c r="H11" i="2"/>
  <c r="J27" i="2"/>
  <c r="H9" i="2"/>
  <c r="H16" i="2"/>
  <c r="H13" i="2"/>
  <c r="H39" i="2"/>
  <c r="H33" i="2"/>
  <c r="H31" i="2"/>
  <c r="H3" i="2"/>
  <c r="H24" i="2"/>
  <c r="H12" i="2"/>
  <c r="H4" i="2"/>
  <c r="H14" i="2"/>
  <c r="H17" i="2"/>
  <c r="H26" i="2"/>
  <c r="H6" i="2"/>
  <c r="H35" i="2"/>
  <c r="H19" i="2"/>
  <c r="H21" i="2"/>
  <c r="I38" i="2" l="1"/>
  <c r="K38" i="2" s="1"/>
  <c r="H41" i="2"/>
  <c r="I10" i="2"/>
  <c r="K10" i="2" s="1"/>
  <c r="I20" i="2"/>
  <c r="K20" i="2" s="1"/>
  <c r="J34" i="2"/>
  <c r="J7" i="2"/>
  <c r="I28" i="2"/>
  <c r="K28" i="2" s="1"/>
  <c r="I5" i="2"/>
  <c r="K5" i="2" s="1"/>
  <c r="J13" i="2"/>
  <c r="I13" i="2"/>
  <c r="K13" i="2" s="1"/>
  <c r="J16" i="2"/>
  <c r="I16" i="2"/>
  <c r="K16" i="2" s="1"/>
  <c r="J30" i="2"/>
  <c r="I30" i="2"/>
  <c r="K30" i="2" s="1"/>
  <c r="J17" i="2"/>
  <c r="I17" i="2"/>
  <c r="K17" i="2" s="1"/>
  <c r="I12" i="2"/>
  <c r="K12" i="2" s="1"/>
  <c r="J12" i="2"/>
  <c r="I32" i="2"/>
  <c r="K32" i="2" s="1"/>
  <c r="J32" i="2"/>
  <c r="I19" i="2"/>
  <c r="K19" i="2" s="1"/>
  <c r="J19" i="2"/>
  <c r="I24" i="2"/>
  <c r="K24" i="2" s="1"/>
  <c r="J24" i="2"/>
  <c r="J29" i="2"/>
  <c r="I29" i="2"/>
  <c r="K29" i="2" s="1"/>
  <c r="I14" i="2"/>
  <c r="K14" i="2" s="1"/>
  <c r="J14" i="2"/>
  <c r="I4" i="2"/>
  <c r="K4" i="2" s="1"/>
  <c r="J4" i="2"/>
  <c r="J18" i="2"/>
  <c r="I18" i="2"/>
  <c r="K18" i="2" s="1"/>
  <c r="I21" i="2"/>
  <c r="K21" i="2" s="1"/>
  <c r="J21" i="2"/>
  <c r="I35" i="2"/>
  <c r="K35" i="2" s="1"/>
  <c r="J35" i="2"/>
  <c r="J11" i="2"/>
  <c r="I11" i="2"/>
  <c r="K11" i="2" s="1"/>
  <c r="J31" i="2"/>
  <c r="I31" i="2"/>
  <c r="K31" i="2" s="1"/>
  <c r="J37" i="2"/>
  <c r="I37" i="2"/>
  <c r="K37" i="2" s="1"/>
  <c r="J9" i="2"/>
  <c r="I9" i="2"/>
  <c r="K9" i="2" s="1"/>
  <c r="J3" i="2"/>
  <c r="I3" i="2"/>
  <c r="K3" i="2" s="1"/>
  <c r="I6" i="2"/>
  <c r="K6" i="2" s="1"/>
  <c r="J6" i="2"/>
  <c r="J26" i="2"/>
  <c r="I26" i="2"/>
  <c r="K26" i="2" s="1"/>
  <c r="J33" i="2"/>
  <c r="I33" i="2"/>
  <c r="K33" i="2" s="1"/>
  <c r="J25" i="2"/>
  <c r="I25" i="2"/>
  <c r="K25" i="2" s="1"/>
  <c r="J36" i="2"/>
  <c r="I36" i="2"/>
  <c r="K36" i="2" s="1"/>
  <c r="J39" i="2"/>
  <c r="I39" i="2"/>
  <c r="K39" i="2" s="1"/>
  <c r="J23" i="2"/>
  <c r="I23" i="2"/>
  <c r="K23" i="2" s="1"/>
</calcChain>
</file>

<file path=xl/sharedStrings.xml><?xml version="1.0" encoding="utf-8"?>
<sst xmlns="http://schemas.openxmlformats.org/spreadsheetml/2006/main" count="199" uniqueCount="140">
  <si>
    <t>Amazon Asset Tagging Project -Site List with Labor Budget</t>
  </si>
  <si>
    <t>Region</t>
  </si>
  <si>
    <t>Location</t>
  </si>
  <si>
    <t>Address</t>
  </si>
  <si>
    <t>City</t>
  </si>
  <si>
    <t>State</t>
  </si>
  <si>
    <t>Zip</t>
  </si>
  <si>
    <t>SF</t>
  </si>
  <si>
    <t>Labor Budget</t>
  </si>
  <si>
    <t>Labor Hours</t>
  </si>
  <si>
    <t>Days for 2 person team @ 9 hours/day</t>
  </si>
  <si>
    <t>SE</t>
  </si>
  <si>
    <t>MOB5</t>
  </si>
  <si>
    <t>6735 Trippel Road</t>
  </si>
  <si>
    <t>Theodore</t>
  </si>
  <si>
    <t>AL</t>
  </si>
  <si>
    <t>NE</t>
  </si>
  <si>
    <t>BDL5</t>
  </si>
  <si>
    <t>29 Research Parkway</t>
  </si>
  <si>
    <t>Wallingford</t>
  </si>
  <si>
    <t>CT</t>
  </si>
  <si>
    <t>MGE8</t>
  </si>
  <si>
    <t>4905 Derrick Rd</t>
  </si>
  <si>
    <t>Union City</t>
  </si>
  <si>
    <t>GA</t>
  </si>
  <si>
    <t>MGE5</t>
  </si>
  <si>
    <t>235 Hog Mountain Road</t>
  </si>
  <si>
    <t>Jefferson</t>
  </si>
  <si>
    <t>ATL6</t>
  </si>
  <si>
    <t>4200 North Commerce</t>
  </si>
  <si>
    <t>East Point</t>
  </si>
  <si>
    <t>MW</t>
  </si>
  <si>
    <t>ORD9</t>
  </si>
  <si>
    <t>23700 W. Bluff Road Bldg A</t>
  </si>
  <si>
    <t>Channahon</t>
  </si>
  <si>
    <t>IL</t>
  </si>
  <si>
    <t>MDW5</t>
  </si>
  <si>
    <t>16825 Churnovic Lane</t>
  </si>
  <si>
    <t>Crest Hill</t>
  </si>
  <si>
    <t>CVG9</t>
  </si>
  <si>
    <t>2305 Litton Lane</t>
  </si>
  <si>
    <t>Hebron</t>
  </si>
  <si>
    <t>KY</t>
  </si>
  <si>
    <t>CVG5</t>
  </si>
  <si>
    <t>2285 Litton Lane</t>
  </si>
  <si>
    <t>OWD9</t>
  </si>
  <si>
    <t>350 Bartlett Street</t>
  </si>
  <si>
    <t>Northborough</t>
  </si>
  <si>
    <t>MA</t>
  </si>
  <si>
    <t>OWD5</t>
  </si>
  <si>
    <t>330 Bartlett Street</t>
  </si>
  <si>
    <t>BOS4</t>
  </si>
  <si>
    <t>1 National Street</t>
  </si>
  <si>
    <t>Milford</t>
  </si>
  <si>
    <t>BOS5</t>
  </si>
  <si>
    <t>1000 Technology Center Dr</t>
  </si>
  <si>
    <t>Stoughton</t>
  </si>
  <si>
    <t>MTN5</t>
  </si>
  <si>
    <t>5300 Holabird AV</t>
  </si>
  <si>
    <t>Baltimore</t>
  </si>
  <si>
    <t>MD</t>
  </si>
  <si>
    <t>BWI5</t>
  </si>
  <si>
    <t>5501 Holabird Ave</t>
  </si>
  <si>
    <t>Baltimore City</t>
  </si>
  <si>
    <t xml:space="preserve">21224 ‎ </t>
  </si>
  <si>
    <t>MTN9</t>
  </si>
  <si>
    <t>5300 Nottingham Drive</t>
  </si>
  <si>
    <t>White Marsh</t>
  </si>
  <si>
    <t>MTN2</t>
  </si>
  <si>
    <t>913 Old Philadelphia Road</t>
  </si>
  <si>
    <t>Aberdeen</t>
  </si>
  <si>
    <t>DTW5</t>
  </si>
  <si>
    <t>19991 Brownstown Center Drive Ste 900</t>
  </si>
  <si>
    <t>Brownstown</t>
  </si>
  <si>
    <t>MI</t>
  </si>
  <si>
    <t>CLT5</t>
  </si>
  <si>
    <t xml:space="preserve">7040 Northwinds Dr NW  </t>
  </si>
  <si>
    <t>Concord</t>
  </si>
  <si>
    <t>NC</t>
  </si>
  <si>
    <t>CLT9</t>
  </si>
  <si>
    <t>3620 Reeves Ridge Drive</t>
  </si>
  <si>
    <t>Charlotte</t>
  </si>
  <si>
    <t>RDU5</t>
  </si>
  <si>
    <t>1805 TW Alexander Drive</t>
  </si>
  <si>
    <t>Durham</t>
  </si>
  <si>
    <t>ACY5</t>
  </si>
  <si>
    <t>2277 Center Square Road</t>
  </si>
  <si>
    <t>Logan Township</t>
  </si>
  <si>
    <t>NJ</t>
  </si>
  <si>
    <t>ACY8</t>
  </si>
  <si>
    <t>8 Campus Drive</t>
  </si>
  <si>
    <t>PNE5</t>
  </si>
  <si>
    <t xml:space="preserve">18 Applegate Drive </t>
  </si>
  <si>
    <t>Robbinsville</t>
  </si>
  <si>
    <t>LGA5</t>
  </si>
  <si>
    <t>2205 State Route 27</t>
  </si>
  <si>
    <t>Edison</t>
  </si>
  <si>
    <t>EWR8</t>
  </si>
  <si>
    <t>698 Route 46</t>
  </si>
  <si>
    <t>Teterboro</t>
  </si>
  <si>
    <t>EWR5</t>
  </si>
  <si>
    <t>301 Blair Road</t>
  </si>
  <si>
    <t>Avenel</t>
  </si>
  <si>
    <t>CDW5</t>
  </si>
  <si>
    <t>380 Middlesex Ave</t>
  </si>
  <si>
    <t>Carteret</t>
  </si>
  <si>
    <t>LDJ5</t>
  </si>
  <si>
    <t>526 Gulf Ave</t>
  </si>
  <si>
    <t>Staten Island</t>
  </si>
  <si>
    <t>NY</t>
  </si>
  <si>
    <t>BUF5</t>
  </si>
  <si>
    <t>4201 Walden Avenue</t>
  </si>
  <si>
    <t>Lancaster</t>
  </si>
  <si>
    <t>CLE5</t>
  </si>
  <si>
    <t>8686 Independence Parkway</t>
  </si>
  <si>
    <t>Twinsburg</t>
  </si>
  <si>
    <t>OH</t>
  </si>
  <si>
    <t>PIT5</t>
  </si>
  <si>
    <t>2250 Roswell Dr</t>
  </si>
  <si>
    <t>Pittsburgh</t>
  </si>
  <si>
    <t>PA</t>
  </si>
  <si>
    <t>MEM5</t>
  </si>
  <si>
    <t xml:space="preserve">5155 Citation Drive </t>
  </si>
  <si>
    <t xml:space="preserve">Memphis </t>
  </si>
  <si>
    <t>TN</t>
  </si>
  <si>
    <t>BNA9</t>
  </si>
  <si>
    <t>271 Mason Road</t>
  </si>
  <si>
    <t>La Vergne</t>
  </si>
  <si>
    <t>BNA5</t>
  </si>
  <si>
    <t>50 Airways Blvd</t>
  </si>
  <si>
    <t>Nashville</t>
  </si>
  <si>
    <t>RIC5</t>
  </si>
  <si>
    <t>11600 N. Lakeridge Parkway</t>
  </si>
  <si>
    <t>Ashland</t>
  </si>
  <si>
    <t>VA</t>
  </si>
  <si>
    <t>MKE5</t>
  </si>
  <si>
    <t>11211 Burlington Road</t>
  </si>
  <si>
    <t>Kenosha</t>
  </si>
  <si>
    <t>WI</t>
  </si>
  <si>
    <t>Days for 3 person team @ 9 hours/day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</si>
</sst>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"/>
    <numFmt numFmtId="165" formatCode="&quot;$&quot;#,##0"/>
    <numFmt numFmtId="166" formatCode="#,##0.0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trike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top" wrapText="1"/>
    </xf>
    <xf numFmtId="165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3" fontId="0" fillId="2" borderId="1" xfId="0" applyNumberForma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0" borderId="1" xfId="0" applyFont="1" applyBorder="1" applyAlignment="1">
      <alignment horizontal="left" vertical="center"/>
    </xf>
    <xf numFmtId="3" fontId="3" fillId="2" borderId="1" xfId="0" applyNumberFormat="1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left" vertical="top" wrapText="1"/>
    </xf>
    <xf numFmtId="0" fontId="0" fillId="0" borderId="3" xfId="0" applyBorder="1" applyAlignment="1">
      <alignment horizontal="left"/>
    </xf>
    <xf numFmtId="164" fontId="0" fillId="0" borderId="2" xfId="0" applyNumberFormat="1" applyBorder="1" applyAlignment="1">
      <alignment horizontal="center" vertical="center"/>
    </xf>
    <xf numFmtId="164" fontId="0" fillId="2" borderId="1" xfId="0" quotePrefix="1" applyNumberFormat="1" applyFill="1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3" fillId="0" borderId="0" xfId="0" applyNumberFormat="1" applyFont="1" applyAlignment="1">
      <alignment horizontal="center" vertical="top" wrapText="1"/>
    </xf>
    <xf numFmtId="165" fontId="0" fillId="0" borderId="0" xfId="0" applyNumberFormat="1" applyAlignment="1">
      <alignment horizontal="center"/>
    </xf>
    <xf numFmtId="165" fontId="6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5" fontId="2" fillId="0" borderId="0" xfId="0" applyNumberFormat="1" applyFont="1" applyFill="1" applyAlignment="1">
      <alignment horizontal="center"/>
    </xf>
    <xf numFmtId="3" fontId="2" fillId="0" borderId="0" xfId="0" applyNumberFormat="1" applyFont="1"/>
    <xf numFmtId="165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 vertical="top" wrapText="1"/>
    </xf>
    <xf numFmtId="167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09A6-301D-4343-8943-4D39F85FEE45}">
  <sheetPr>
    <pageSetUpPr fitToPage="1"/>
  </sheetPr>
  <dimension ref="A1:M42"/>
  <sheetViews>
    <sheetView tabSelected="1" zoomScaleNormal="100" workbookViewId="0">
      <pane ySplit="2" topLeftCell="A3" activePane="bottomLeft" state="frozen"/>
      <selection pane="bottomLeft" activeCell="C2" sqref="C2"/>
    </sheetView>
  </sheetViews>
  <sheetFormatPr defaultRowHeight="14.4" x14ac:dyDescent="0.55000000000000004"/>
  <cols>
    <col min="1" max="1" width="7.83984375" customWidth="1"/>
    <col min="3" max="3" width="26.68359375" style="3" customWidth="1"/>
    <col min="4" max="4" width="16.83984375" style="3" customWidth="1"/>
    <col min="5" max="5" width="5.578125" customWidth="1"/>
    <col min="6" max="6" width="6.578125" customWidth="1"/>
    <col min="7" max="7" width="11.83984375" customWidth="1"/>
    <col min="8" max="9" width="12" style="1" customWidth="1"/>
    <col min="10" max="10" width="14.83984375" style="1" customWidth="1"/>
    <col min="11" max="11" width="13.41796875" style="1" customWidth="1"/>
  </cols>
  <sheetData>
    <row r="1" spans="1:11" ht="18.3" x14ac:dyDescent="0.7">
      <c r="A1" s="2" t="s">
        <v>0</v>
      </c>
      <c r="H1" s="4">
        <v>44731</v>
      </c>
      <c r="I1" s="4"/>
    </row>
    <row r="2" spans="1:11" ht="44.25" customHeight="1" x14ac:dyDescent="0.55000000000000004">
      <c r="A2" s="5" t="s">
        <v>1</v>
      </c>
      <c r="B2" s="5" t="s">
        <v>2</v>
      </c>
      <c r="C2" s="6" t="s">
        <v>3</v>
      </c>
      <c r="D2" s="6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7" t="s">
        <v>10</v>
      </c>
      <c r="K2" s="7" t="s">
        <v>139</v>
      </c>
    </row>
    <row r="3" spans="1:11" x14ac:dyDescent="0.55000000000000004">
      <c r="A3" s="18" t="s">
        <v>16</v>
      </c>
      <c r="B3" s="10" t="s">
        <v>85</v>
      </c>
      <c r="C3" s="11" t="s">
        <v>86</v>
      </c>
      <c r="D3" s="11" t="s">
        <v>87</v>
      </c>
      <c r="E3" s="12" t="s">
        <v>88</v>
      </c>
      <c r="F3" s="13">
        <v>8085</v>
      </c>
      <c r="G3" s="14">
        <v>203250</v>
      </c>
      <c r="H3" s="15">
        <f t="shared" ref="H3:H39" si="0">+G3/G$41*205228</f>
        <v>2456.4395381520958</v>
      </c>
      <c r="I3" s="16">
        <f t="shared" ref="I3:I39" si="1">H3/50</f>
        <v>49.128790763041913</v>
      </c>
      <c r="J3" s="17">
        <f t="shared" ref="J3:J39" si="2">H3/50/2/9</f>
        <v>2.7293772646134395</v>
      </c>
      <c r="K3" s="45">
        <f>I3/27</f>
        <v>1.8195848430756263</v>
      </c>
    </row>
    <row r="4" spans="1:11" x14ac:dyDescent="0.55000000000000004">
      <c r="A4" s="8" t="s">
        <v>16</v>
      </c>
      <c r="B4" s="10" t="s">
        <v>89</v>
      </c>
      <c r="C4" s="29" t="s">
        <v>90</v>
      </c>
      <c r="D4" s="11" t="s">
        <v>87</v>
      </c>
      <c r="E4" s="12" t="s">
        <v>88</v>
      </c>
      <c r="F4" s="13">
        <v>8016</v>
      </c>
      <c r="G4" s="14">
        <v>253500</v>
      </c>
      <c r="H4" s="15">
        <f t="shared" si="0"/>
        <v>3063.75115828564</v>
      </c>
      <c r="I4" s="16">
        <f t="shared" si="1"/>
        <v>61.275023165712803</v>
      </c>
      <c r="J4" s="17">
        <f t="shared" si="2"/>
        <v>3.4041679536507115</v>
      </c>
      <c r="K4" s="45">
        <f t="shared" ref="K4:K39" si="3">I4/27</f>
        <v>2.2694453024338075</v>
      </c>
    </row>
    <row r="5" spans="1:11" x14ac:dyDescent="0.55000000000000004">
      <c r="A5" s="8" t="s">
        <v>11</v>
      </c>
      <c r="B5" s="8" t="s">
        <v>28</v>
      </c>
      <c r="C5" s="11" t="s">
        <v>29</v>
      </c>
      <c r="D5" s="11" t="s">
        <v>30</v>
      </c>
      <c r="E5" s="12" t="s">
        <v>24</v>
      </c>
      <c r="F5" s="13">
        <v>30344</v>
      </c>
      <c r="G5" s="14">
        <v>301200</v>
      </c>
      <c r="H5" s="15">
        <f t="shared" si="0"/>
        <v>3640.2439797855413</v>
      </c>
      <c r="I5" s="16">
        <f t="shared" si="1"/>
        <v>72.80487959571083</v>
      </c>
      <c r="J5" s="17">
        <f t="shared" si="2"/>
        <v>4.0447155330950464</v>
      </c>
      <c r="K5" s="45">
        <f t="shared" si="3"/>
        <v>2.6964770220633643</v>
      </c>
    </row>
    <row r="6" spans="1:11" x14ac:dyDescent="0.55000000000000004">
      <c r="A6" s="8" t="s">
        <v>16</v>
      </c>
      <c r="B6" s="8" t="s">
        <v>17</v>
      </c>
      <c r="C6" s="11" t="s">
        <v>18</v>
      </c>
      <c r="D6" s="11" t="s">
        <v>19</v>
      </c>
      <c r="E6" s="12" t="s">
        <v>20</v>
      </c>
      <c r="F6" s="13">
        <v>6492</v>
      </c>
      <c r="G6" s="14">
        <v>184875</v>
      </c>
      <c r="H6" s="15">
        <f t="shared" si="0"/>
        <v>2234.3629009390834</v>
      </c>
      <c r="I6" s="16">
        <f t="shared" si="1"/>
        <v>44.687258018781669</v>
      </c>
      <c r="J6" s="17">
        <f t="shared" si="2"/>
        <v>2.4826254454878707</v>
      </c>
      <c r="K6" s="45">
        <f t="shared" si="3"/>
        <v>1.655083630325247</v>
      </c>
    </row>
    <row r="7" spans="1:11" x14ac:dyDescent="0.55000000000000004">
      <c r="A7" s="8" t="s">
        <v>11</v>
      </c>
      <c r="B7" s="8" t="s">
        <v>128</v>
      </c>
      <c r="C7" s="11" t="s">
        <v>129</v>
      </c>
      <c r="D7" s="11" t="s">
        <v>130</v>
      </c>
      <c r="E7" s="12" t="s">
        <v>124</v>
      </c>
      <c r="F7" s="13">
        <v>37217</v>
      </c>
      <c r="G7" s="14">
        <v>206474</v>
      </c>
      <c r="H7" s="15">
        <f t="shared" si="0"/>
        <v>2495.4041682677284</v>
      </c>
      <c r="I7" s="16">
        <f t="shared" si="1"/>
        <v>49.908083365354571</v>
      </c>
      <c r="J7" s="17">
        <f t="shared" si="2"/>
        <v>2.7726712980752541</v>
      </c>
      <c r="K7" s="45">
        <f t="shared" si="3"/>
        <v>1.8484475320501692</v>
      </c>
    </row>
    <row r="8" spans="1:11" x14ac:dyDescent="0.55000000000000004">
      <c r="A8" s="8" t="s">
        <v>11</v>
      </c>
      <c r="B8" s="8" t="s">
        <v>125</v>
      </c>
      <c r="C8" s="11" t="s">
        <v>126</v>
      </c>
      <c r="D8" s="11" t="s">
        <v>127</v>
      </c>
      <c r="E8" s="12" t="s">
        <v>124</v>
      </c>
      <c r="F8" s="13">
        <v>37086</v>
      </c>
      <c r="G8" s="14">
        <v>850000</v>
      </c>
      <c r="H8" s="15">
        <f t="shared" si="0"/>
        <v>10272.932877880845</v>
      </c>
      <c r="I8" s="16">
        <f t="shared" si="1"/>
        <v>205.4586575576169</v>
      </c>
      <c r="J8" s="17">
        <f t="shared" si="2"/>
        <v>11.41436986431205</v>
      </c>
      <c r="K8" s="45">
        <f t="shared" si="3"/>
        <v>7.6095799095413668</v>
      </c>
    </row>
    <row r="9" spans="1:11" x14ac:dyDescent="0.55000000000000004">
      <c r="A9" s="9" t="s">
        <v>16</v>
      </c>
      <c r="B9" s="8" t="s">
        <v>51</v>
      </c>
      <c r="C9" s="25" t="s">
        <v>52</v>
      </c>
      <c r="D9" s="25" t="s">
        <v>53</v>
      </c>
      <c r="E9" s="26" t="s">
        <v>48</v>
      </c>
      <c r="F9" s="27">
        <v>1757</v>
      </c>
      <c r="G9" s="24">
        <v>300000</v>
      </c>
      <c r="H9" s="15">
        <f t="shared" si="0"/>
        <v>3625.7410157226509</v>
      </c>
      <c r="I9" s="16">
        <f t="shared" si="1"/>
        <v>72.514820314453019</v>
      </c>
      <c r="J9" s="17">
        <f t="shared" si="2"/>
        <v>4.0286011285807231</v>
      </c>
      <c r="K9" s="45">
        <f t="shared" si="3"/>
        <v>2.6857340857204823</v>
      </c>
    </row>
    <row r="10" spans="1:11" ht="14.25" customHeight="1" x14ac:dyDescent="0.55000000000000004">
      <c r="A10" s="9" t="s">
        <v>16</v>
      </c>
      <c r="B10" s="8" t="s">
        <v>54</v>
      </c>
      <c r="C10" s="11" t="s">
        <v>55</v>
      </c>
      <c r="D10" s="11" t="s">
        <v>56</v>
      </c>
      <c r="E10" s="12" t="s">
        <v>48</v>
      </c>
      <c r="F10" s="13">
        <v>2702</v>
      </c>
      <c r="G10" s="14">
        <v>332676</v>
      </c>
      <c r="H10" s="15">
        <f t="shared" si="0"/>
        <v>4020.6567271551621</v>
      </c>
      <c r="I10" s="16">
        <f t="shared" si="1"/>
        <v>80.41313454310324</v>
      </c>
      <c r="J10" s="17">
        <f t="shared" si="2"/>
        <v>4.4673963635057357</v>
      </c>
      <c r="K10" s="45">
        <f t="shared" si="3"/>
        <v>2.9782642423371573</v>
      </c>
    </row>
    <row r="11" spans="1:11" ht="14.25" customHeight="1" x14ac:dyDescent="0.55000000000000004">
      <c r="A11" s="8" t="s">
        <v>31</v>
      </c>
      <c r="B11" s="8" t="s">
        <v>110</v>
      </c>
      <c r="C11" s="11" t="s">
        <v>111</v>
      </c>
      <c r="D11" s="11" t="s">
        <v>112</v>
      </c>
      <c r="E11" s="12" t="s">
        <v>109</v>
      </c>
      <c r="F11" s="13">
        <v>14086</v>
      </c>
      <c r="G11" s="14">
        <v>502792</v>
      </c>
      <c r="H11" s="15">
        <f t="shared" si="0"/>
        <v>6076.645255924077</v>
      </c>
      <c r="I11" s="16">
        <f t="shared" si="1"/>
        <v>121.53290511848154</v>
      </c>
      <c r="J11" s="17">
        <f t="shared" si="2"/>
        <v>6.7518280621378635</v>
      </c>
      <c r="K11" s="45">
        <f t="shared" si="3"/>
        <v>4.5012187080919084</v>
      </c>
    </row>
    <row r="12" spans="1:11" x14ac:dyDescent="0.55000000000000004">
      <c r="A12" s="8" t="s">
        <v>16</v>
      </c>
      <c r="B12" s="8" t="s">
        <v>61</v>
      </c>
      <c r="C12" s="11" t="s">
        <v>62</v>
      </c>
      <c r="D12" s="11" t="s">
        <v>63</v>
      </c>
      <c r="E12" s="12" t="s">
        <v>60</v>
      </c>
      <c r="F12" s="13" t="s">
        <v>64</v>
      </c>
      <c r="G12" s="14">
        <v>346408</v>
      </c>
      <c r="H12" s="15">
        <f t="shared" si="0"/>
        <v>4186.6189792481737</v>
      </c>
      <c r="I12" s="16">
        <f t="shared" si="1"/>
        <v>83.732379584963468</v>
      </c>
      <c r="J12" s="17">
        <f t="shared" si="2"/>
        <v>4.6517988658313039</v>
      </c>
      <c r="K12" s="45">
        <f t="shared" si="3"/>
        <v>3.1011992438875358</v>
      </c>
    </row>
    <row r="13" spans="1:11" ht="14.25" customHeight="1" x14ac:dyDescent="0.55000000000000004">
      <c r="A13" s="8" t="s">
        <v>16</v>
      </c>
      <c r="B13" s="44" t="s">
        <v>103</v>
      </c>
      <c r="C13" s="20" t="s">
        <v>104</v>
      </c>
      <c r="D13" s="20" t="s">
        <v>105</v>
      </c>
      <c r="E13" s="18" t="s">
        <v>88</v>
      </c>
      <c r="F13" s="32">
        <v>7008</v>
      </c>
      <c r="G13" s="21">
        <v>810343</v>
      </c>
      <c r="H13" s="15">
        <f t="shared" si="0"/>
        <v>9793.6461730124665</v>
      </c>
      <c r="I13" s="16">
        <f t="shared" si="1"/>
        <v>195.87292346024932</v>
      </c>
      <c r="J13" s="17">
        <f t="shared" si="2"/>
        <v>10.881829081124962</v>
      </c>
      <c r="K13" s="45">
        <f t="shared" si="3"/>
        <v>7.2545527207499747</v>
      </c>
    </row>
    <row r="14" spans="1:11" x14ac:dyDescent="0.55000000000000004">
      <c r="A14" s="8" t="s">
        <v>31</v>
      </c>
      <c r="B14" s="10" t="s">
        <v>113</v>
      </c>
      <c r="C14" s="11" t="s">
        <v>114</v>
      </c>
      <c r="D14" s="11" t="s">
        <v>115</v>
      </c>
      <c r="E14" s="12" t="s">
        <v>116</v>
      </c>
      <c r="F14" s="13">
        <v>44087</v>
      </c>
      <c r="G14" s="14">
        <v>248000</v>
      </c>
      <c r="H14" s="15">
        <f t="shared" si="0"/>
        <v>2997.2792396640584</v>
      </c>
      <c r="I14" s="16">
        <f t="shared" si="1"/>
        <v>59.945584793281171</v>
      </c>
      <c r="J14" s="17">
        <f t="shared" si="2"/>
        <v>3.3303102662933983</v>
      </c>
      <c r="K14" s="45">
        <f t="shared" si="3"/>
        <v>2.2202068441955989</v>
      </c>
    </row>
    <row r="15" spans="1:11" x14ac:dyDescent="0.55000000000000004">
      <c r="A15" s="46" t="s">
        <v>11</v>
      </c>
      <c r="B15" s="46" t="s">
        <v>75</v>
      </c>
      <c r="C15" s="47" t="s">
        <v>76</v>
      </c>
      <c r="D15" s="47" t="s">
        <v>77</v>
      </c>
      <c r="E15" s="48" t="s">
        <v>78</v>
      </c>
      <c r="F15" s="49">
        <v>28027</v>
      </c>
      <c r="G15" s="14">
        <v>222577</v>
      </c>
      <c r="H15" s="50">
        <f t="shared" si="0"/>
        <v>2690.0218601883348</v>
      </c>
      <c r="I15" s="51">
        <f t="shared" si="1"/>
        <v>53.800437203766698</v>
      </c>
      <c r="J15" s="52">
        <f t="shared" si="2"/>
        <v>2.9889131779870386</v>
      </c>
      <c r="K15" s="53">
        <f t="shared" si="3"/>
        <v>1.9926087853246925</v>
      </c>
    </row>
    <row r="16" spans="1:11" x14ac:dyDescent="0.55000000000000004">
      <c r="A16" s="28" t="s">
        <v>11</v>
      </c>
      <c r="B16" s="8" t="s">
        <v>79</v>
      </c>
      <c r="C16" s="11" t="s">
        <v>80</v>
      </c>
      <c r="D16" s="11" t="s">
        <v>81</v>
      </c>
      <c r="E16" s="12" t="s">
        <v>78</v>
      </c>
      <c r="F16" s="13">
        <v>28214</v>
      </c>
      <c r="G16" s="14">
        <v>566800</v>
      </c>
      <c r="H16" s="15">
        <f t="shared" si="0"/>
        <v>6850.2333590386615</v>
      </c>
      <c r="I16" s="16">
        <f t="shared" si="1"/>
        <v>137.00466718077323</v>
      </c>
      <c r="J16" s="17">
        <f t="shared" si="2"/>
        <v>7.6113703989318457</v>
      </c>
      <c r="K16" s="45">
        <f t="shared" si="3"/>
        <v>5.0742469326212305</v>
      </c>
    </row>
    <row r="17" spans="1:11" x14ac:dyDescent="0.55000000000000004">
      <c r="A17" s="8" t="s">
        <v>31</v>
      </c>
      <c r="B17" s="8" t="s">
        <v>43</v>
      </c>
      <c r="C17" s="11" t="s">
        <v>44</v>
      </c>
      <c r="D17" s="11" t="s">
        <v>41</v>
      </c>
      <c r="E17" s="12" t="s">
        <v>42</v>
      </c>
      <c r="F17" s="13">
        <v>41048</v>
      </c>
      <c r="G17" s="14">
        <v>598000</v>
      </c>
      <c r="H17" s="15">
        <f t="shared" si="0"/>
        <v>7227.3104246738176</v>
      </c>
      <c r="I17" s="16">
        <f t="shared" si="1"/>
        <v>144.54620849347634</v>
      </c>
      <c r="J17" s="17">
        <f t="shared" si="2"/>
        <v>8.0303449163042409</v>
      </c>
      <c r="K17" s="45">
        <f t="shared" si="3"/>
        <v>5.3535632775361606</v>
      </c>
    </row>
    <row r="18" spans="1:11" x14ac:dyDescent="0.55000000000000004">
      <c r="A18" s="8" t="s">
        <v>31</v>
      </c>
      <c r="B18" s="8" t="s">
        <v>39</v>
      </c>
      <c r="C18" s="11" t="s">
        <v>40</v>
      </c>
      <c r="D18" s="11" t="s">
        <v>41</v>
      </c>
      <c r="E18" s="12" t="s">
        <v>42</v>
      </c>
      <c r="F18" s="13">
        <v>41048</v>
      </c>
      <c r="G18" s="14">
        <v>646468</v>
      </c>
      <c r="H18" s="15">
        <f t="shared" si="0"/>
        <v>7813.0851431739693</v>
      </c>
      <c r="I18" s="16">
        <f t="shared" si="1"/>
        <v>156.2617028634794</v>
      </c>
      <c r="J18" s="17">
        <f t="shared" si="2"/>
        <v>8.6812057146377448</v>
      </c>
      <c r="K18" s="45">
        <f t="shared" si="3"/>
        <v>5.7874704764251632</v>
      </c>
    </row>
    <row r="19" spans="1:11" x14ac:dyDescent="0.55000000000000004">
      <c r="A19" s="8" t="s">
        <v>31</v>
      </c>
      <c r="B19" s="8" t="s">
        <v>71</v>
      </c>
      <c r="C19" s="11" t="s">
        <v>72</v>
      </c>
      <c r="D19" s="11" t="s">
        <v>73</v>
      </c>
      <c r="E19" s="12" t="s">
        <v>74</v>
      </c>
      <c r="F19" s="13">
        <v>48192</v>
      </c>
      <c r="G19" s="14">
        <v>366769</v>
      </c>
      <c r="H19" s="15">
        <f t="shared" si="0"/>
        <v>4432.6980219852694</v>
      </c>
      <c r="I19" s="16">
        <f t="shared" si="1"/>
        <v>88.653960439705386</v>
      </c>
      <c r="J19" s="17">
        <f t="shared" si="2"/>
        <v>4.9252200244280768</v>
      </c>
      <c r="K19" s="45">
        <f t="shared" si="3"/>
        <v>3.2834800162853846</v>
      </c>
    </row>
    <row r="20" spans="1:11" x14ac:dyDescent="0.55000000000000004">
      <c r="A20" s="8" t="s">
        <v>16</v>
      </c>
      <c r="B20" s="8" t="s">
        <v>100</v>
      </c>
      <c r="C20" s="11" t="s">
        <v>101</v>
      </c>
      <c r="D20" s="11" t="s">
        <v>102</v>
      </c>
      <c r="E20" s="12" t="s">
        <v>88</v>
      </c>
      <c r="F20" s="13">
        <v>7001</v>
      </c>
      <c r="G20" s="14">
        <v>562230</v>
      </c>
      <c r="H20" s="15">
        <f t="shared" si="0"/>
        <v>6795.0012375658207</v>
      </c>
      <c r="I20" s="16">
        <f t="shared" si="1"/>
        <v>135.90002475131641</v>
      </c>
      <c r="J20" s="17">
        <f t="shared" si="2"/>
        <v>7.5500013750731334</v>
      </c>
      <c r="K20" s="45">
        <f t="shared" si="3"/>
        <v>5.0333342500487559</v>
      </c>
    </row>
    <row r="21" spans="1:11" x14ac:dyDescent="0.55000000000000004">
      <c r="A21" s="8" t="s">
        <v>16</v>
      </c>
      <c r="B21" s="10" t="s">
        <v>97</v>
      </c>
      <c r="C21" s="11" t="s">
        <v>98</v>
      </c>
      <c r="D21" s="11" t="s">
        <v>99</v>
      </c>
      <c r="E21" s="12" t="s">
        <v>88</v>
      </c>
      <c r="F21" s="13">
        <v>7608</v>
      </c>
      <c r="G21" s="14">
        <v>616992</v>
      </c>
      <c r="H21" s="15">
        <f t="shared" si="0"/>
        <v>7456.8440025758327</v>
      </c>
      <c r="I21" s="16">
        <f t="shared" si="1"/>
        <v>149.13688005151664</v>
      </c>
      <c r="J21" s="17">
        <f t="shared" si="2"/>
        <v>8.2853822250842573</v>
      </c>
      <c r="K21" s="45">
        <f t="shared" si="3"/>
        <v>5.5235881500561721</v>
      </c>
    </row>
    <row r="22" spans="1:11" x14ac:dyDescent="0.55000000000000004">
      <c r="A22" s="8" t="s">
        <v>16</v>
      </c>
      <c r="B22" s="8" t="s">
        <v>106</v>
      </c>
      <c r="C22" s="11" t="s">
        <v>107</v>
      </c>
      <c r="D22" s="11" t="s">
        <v>108</v>
      </c>
      <c r="E22" s="12" t="s">
        <v>109</v>
      </c>
      <c r="F22" s="13">
        <v>10314</v>
      </c>
      <c r="G22" s="14">
        <v>975000</v>
      </c>
      <c r="H22" s="15">
        <f t="shared" si="0"/>
        <v>11783.658301098616</v>
      </c>
      <c r="I22" s="16">
        <f t="shared" si="1"/>
        <v>235.67316602197232</v>
      </c>
      <c r="J22" s="17">
        <f t="shared" si="2"/>
        <v>13.09295366788735</v>
      </c>
      <c r="K22" s="45">
        <f t="shared" si="3"/>
        <v>8.7286357785915669</v>
      </c>
    </row>
    <row r="23" spans="1:11" x14ac:dyDescent="0.55000000000000004">
      <c r="A23" s="8" t="s">
        <v>16</v>
      </c>
      <c r="B23" s="8" t="s">
        <v>94</v>
      </c>
      <c r="C23" s="11" t="s">
        <v>95</v>
      </c>
      <c r="D23" s="11" t="s">
        <v>96</v>
      </c>
      <c r="E23" s="12" t="s">
        <v>88</v>
      </c>
      <c r="F23" s="13">
        <v>8817</v>
      </c>
      <c r="G23" s="14">
        <v>900022</v>
      </c>
      <c r="H23" s="15">
        <f t="shared" si="0"/>
        <v>10877.488934842439</v>
      </c>
      <c r="I23" s="16">
        <f t="shared" si="1"/>
        <v>217.54977869684876</v>
      </c>
      <c r="J23" s="17">
        <f t="shared" si="2"/>
        <v>12.086098816491598</v>
      </c>
      <c r="K23" s="45">
        <f t="shared" si="3"/>
        <v>8.057399210994399</v>
      </c>
    </row>
    <row r="24" spans="1:11" ht="17.25" customHeight="1" x14ac:dyDescent="0.55000000000000004">
      <c r="A24" s="18" t="s">
        <v>31</v>
      </c>
      <c r="B24" s="8" t="s">
        <v>36</v>
      </c>
      <c r="C24" s="11" t="s">
        <v>37</v>
      </c>
      <c r="D24" s="11" t="s">
        <v>38</v>
      </c>
      <c r="E24" s="12" t="s">
        <v>35</v>
      </c>
      <c r="F24" s="13">
        <v>60435</v>
      </c>
      <c r="G24" s="14">
        <v>438150</v>
      </c>
      <c r="H24" s="15">
        <f t="shared" si="0"/>
        <v>5295.3947534629315</v>
      </c>
      <c r="I24" s="16">
        <f t="shared" si="1"/>
        <v>105.90789506925863</v>
      </c>
      <c r="J24" s="17">
        <f t="shared" si="2"/>
        <v>5.8837719482921464</v>
      </c>
      <c r="K24" s="45">
        <f t="shared" si="3"/>
        <v>3.9225146321947642</v>
      </c>
    </row>
    <row r="25" spans="1:11" x14ac:dyDescent="0.55000000000000004">
      <c r="A25" s="18" t="s">
        <v>11</v>
      </c>
      <c r="B25" s="10" t="s">
        <v>121</v>
      </c>
      <c r="C25" s="11" t="s">
        <v>122</v>
      </c>
      <c r="D25" s="11" t="s">
        <v>123</v>
      </c>
      <c r="E25" s="12" t="s">
        <v>124</v>
      </c>
      <c r="F25" s="13">
        <v>38118</v>
      </c>
      <c r="G25" s="14">
        <v>400000</v>
      </c>
      <c r="H25" s="15">
        <f t="shared" si="0"/>
        <v>4834.3213542968679</v>
      </c>
      <c r="I25" s="16">
        <f t="shared" si="1"/>
        <v>96.686427085937353</v>
      </c>
      <c r="J25" s="17">
        <f t="shared" si="2"/>
        <v>5.3714681714409638</v>
      </c>
      <c r="K25" s="45">
        <f t="shared" si="3"/>
        <v>3.5809787809606428</v>
      </c>
    </row>
    <row r="26" spans="1:11" x14ac:dyDescent="0.55000000000000004">
      <c r="A26" s="18" t="s">
        <v>11</v>
      </c>
      <c r="B26" s="8" t="s">
        <v>25</v>
      </c>
      <c r="C26" s="11" t="s">
        <v>26</v>
      </c>
      <c r="D26" s="11" t="s">
        <v>27</v>
      </c>
      <c r="E26" s="12" t="s">
        <v>24</v>
      </c>
      <c r="F26" s="13">
        <v>30549</v>
      </c>
      <c r="G26" s="14">
        <v>459134</v>
      </c>
      <c r="H26" s="15">
        <f t="shared" si="0"/>
        <v>5549.003251709345</v>
      </c>
      <c r="I26" s="16">
        <f t="shared" si="1"/>
        <v>110.98006503418691</v>
      </c>
      <c r="J26" s="17">
        <f t="shared" si="2"/>
        <v>6.165559168565939</v>
      </c>
      <c r="K26" s="45">
        <f t="shared" si="3"/>
        <v>4.1103727790439599</v>
      </c>
    </row>
    <row r="27" spans="1:11" x14ac:dyDescent="0.55000000000000004">
      <c r="A27" s="18" t="s">
        <v>11</v>
      </c>
      <c r="B27" s="19" t="s">
        <v>21</v>
      </c>
      <c r="C27" s="20" t="s">
        <v>22</v>
      </c>
      <c r="D27" s="20" t="s">
        <v>23</v>
      </c>
      <c r="E27" s="18" t="s">
        <v>24</v>
      </c>
      <c r="F27" s="18">
        <v>30349</v>
      </c>
      <c r="G27" s="21">
        <v>500000</v>
      </c>
      <c r="H27" s="15">
        <f t="shared" si="0"/>
        <v>6042.9016928710853</v>
      </c>
      <c r="I27" s="16">
        <f t="shared" si="1"/>
        <v>120.8580338574217</v>
      </c>
      <c r="J27" s="17">
        <f t="shared" si="2"/>
        <v>6.7143352143012054</v>
      </c>
      <c r="K27" s="45">
        <f t="shared" si="3"/>
        <v>4.4762234762008042</v>
      </c>
    </row>
    <row r="28" spans="1:11" x14ac:dyDescent="0.55000000000000004">
      <c r="A28" s="8" t="s">
        <v>31</v>
      </c>
      <c r="B28" s="8" t="s">
        <v>135</v>
      </c>
      <c r="C28" s="11" t="s">
        <v>136</v>
      </c>
      <c r="D28" s="11" t="s">
        <v>137</v>
      </c>
      <c r="E28" s="12" t="s">
        <v>138</v>
      </c>
      <c r="F28" s="13">
        <v>53144</v>
      </c>
      <c r="G28" s="14">
        <v>514011</v>
      </c>
      <c r="H28" s="15">
        <f t="shared" si="0"/>
        <v>6212.2358841087189</v>
      </c>
      <c r="I28" s="16">
        <f t="shared" si="1"/>
        <v>124.24471768217438</v>
      </c>
      <c r="J28" s="17">
        <f t="shared" si="2"/>
        <v>6.9024843156763547</v>
      </c>
      <c r="K28" s="45">
        <f t="shared" si="3"/>
        <v>4.6016562104509031</v>
      </c>
    </row>
    <row r="29" spans="1:11" x14ac:dyDescent="0.55000000000000004">
      <c r="A29" s="9" t="s">
        <v>11</v>
      </c>
      <c r="B29" s="8" t="s">
        <v>12</v>
      </c>
      <c r="C29" s="11" t="s">
        <v>13</v>
      </c>
      <c r="D29" s="30" t="s">
        <v>14</v>
      </c>
      <c r="E29" s="12" t="s">
        <v>15</v>
      </c>
      <c r="F29" s="31">
        <v>36582</v>
      </c>
      <c r="G29" s="14">
        <v>362942</v>
      </c>
      <c r="H29" s="15">
        <f t="shared" si="0"/>
        <v>4386.4456524280349</v>
      </c>
      <c r="I29" s="16">
        <f t="shared" si="1"/>
        <v>87.728913048560699</v>
      </c>
      <c r="J29" s="17">
        <f t="shared" si="2"/>
        <v>4.8738285026978163</v>
      </c>
      <c r="K29" s="45">
        <f t="shared" si="3"/>
        <v>3.2492190017985445</v>
      </c>
    </row>
    <row r="30" spans="1:11" x14ac:dyDescent="0.55000000000000004">
      <c r="A30" s="9" t="s">
        <v>16</v>
      </c>
      <c r="B30" s="8" t="s">
        <v>68</v>
      </c>
      <c r="C30" s="23" t="s">
        <v>69</v>
      </c>
      <c r="D30" s="11" t="s">
        <v>70</v>
      </c>
      <c r="E30" s="12" t="s">
        <v>60</v>
      </c>
      <c r="F30" s="13">
        <v>21001</v>
      </c>
      <c r="G30" s="24">
        <v>634000</v>
      </c>
      <c r="H30" s="15">
        <f t="shared" si="0"/>
        <v>7662.3993465605354</v>
      </c>
      <c r="I30" s="16">
        <f t="shared" si="1"/>
        <v>153.2479869312107</v>
      </c>
      <c r="J30" s="17">
        <f t="shared" si="2"/>
        <v>8.5137770517339284</v>
      </c>
      <c r="K30" s="45">
        <f t="shared" si="3"/>
        <v>5.6758513678226183</v>
      </c>
    </row>
    <row r="31" spans="1:11" x14ac:dyDescent="0.55000000000000004">
      <c r="A31" s="9" t="s">
        <v>16</v>
      </c>
      <c r="B31" s="8" t="s">
        <v>57</v>
      </c>
      <c r="C31" s="25" t="s">
        <v>58</v>
      </c>
      <c r="D31" s="25" t="s">
        <v>59</v>
      </c>
      <c r="E31" s="26" t="s">
        <v>60</v>
      </c>
      <c r="F31" s="26">
        <v>21224</v>
      </c>
      <c r="G31" s="14">
        <v>247860</v>
      </c>
      <c r="H31" s="15">
        <f t="shared" si="0"/>
        <v>2995.5872271900544</v>
      </c>
      <c r="I31" s="16">
        <f t="shared" si="1"/>
        <v>59.911744543801085</v>
      </c>
      <c r="J31" s="17">
        <f t="shared" si="2"/>
        <v>3.3284302524333937</v>
      </c>
      <c r="K31" s="45">
        <f t="shared" si="3"/>
        <v>2.2189535016222623</v>
      </c>
    </row>
    <row r="32" spans="1:11" x14ac:dyDescent="0.55000000000000004">
      <c r="A32" s="9" t="s">
        <v>16</v>
      </c>
      <c r="B32" s="8" t="s">
        <v>65</v>
      </c>
      <c r="C32" s="25" t="s">
        <v>66</v>
      </c>
      <c r="D32" s="25" t="s">
        <v>67</v>
      </c>
      <c r="E32" s="26" t="s">
        <v>60</v>
      </c>
      <c r="F32" s="27">
        <v>21236</v>
      </c>
      <c r="G32" s="14">
        <v>585063</v>
      </c>
      <c r="H32" s="15">
        <f t="shared" si="0"/>
        <v>7070.9563862724708</v>
      </c>
      <c r="I32" s="16">
        <f t="shared" si="1"/>
        <v>141.41912772544941</v>
      </c>
      <c r="J32" s="17">
        <f t="shared" si="2"/>
        <v>7.8566182069694115</v>
      </c>
      <c r="K32" s="45">
        <f t="shared" si="3"/>
        <v>5.237745471312941</v>
      </c>
    </row>
    <row r="33" spans="1:13" x14ac:dyDescent="0.55000000000000004">
      <c r="A33" s="22" t="s">
        <v>31</v>
      </c>
      <c r="B33" s="19" t="s">
        <v>32</v>
      </c>
      <c r="C33" s="20" t="s">
        <v>33</v>
      </c>
      <c r="D33" s="20" t="s">
        <v>34</v>
      </c>
      <c r="E33" s="18" t="s">
        <v>35</v>
      </c>
      <c r="F33" s="18">
        <v>60410</v>
      </c>
      <c r="G33" s="21">
        <v>749554</v>
      </c>
      <c r="H33" s="15">
        <f t="shared" si="0"/>
        <v>9058.9622709965861</v>
      </c>
      <c r="I33" s="16">
        <f t="shared" si="1"/>
        <v>181.17924541993173</v>
      </c>
      <c r="J33" s="17">
        <f t="shared" si="2"/>
        <v>10.065513634440652</v>
      </c>
      <c r="K33" s="45">
        <f t="shared" si="3"/>
        <v>6.7103424229604345</v>
      </c>
    </row>
    <row r="34" spans="1:13" x14ac:dyDescent="0.55000000000000004">
      <c r="A34" s="8" t="s">
        <v>16</v>
      </c>
      <c r="B34" s="8" t="s">
        <v>49</v>
      </c>
      <c r="C34" s="25" t="s">
        <v>50</v>
      </c>
      <c r="D34" s="25" t="s">
        <v>47</v>
      </c>
      <c r="E34" s="26" t="s">
        <v>48</v>
      </c>
      <c r="F34" s="27">
        <v>1752</v>
      </c>
      <c r="G34" s="24">
        <v>300000</v>
      </c>
      <c r="H34" s="15">
        <f t="shared" si="0"/>
        <v>3625.7410157226509</v>
      </c>
      <c r="I34" s="16">
        <f t="shared" si="1"/>
        <v>72.514820314453019</v>
      </c>
      <c r="J34" s="17">
        <f t="shared" si="2"/>
        <v>4.0286011285807231</v>
      </c>
      <c r="K34" s="45">
        <f t="shared" si="3"/>
        <v>2.6857340857204823</v>
      </c>
    </row>
    <row r="35" spans="1:13" x14ac:dyDescent="0.55000000000000004">
      <c r="A35" s="8" t="s">
        <v>16</v>
      </c>
      <c r="B35" s="8" t="s">
        <v>45</v>
      </c>
      <c r="C35" s="23" t="s">
        <v>46</v>
      </c>
      <c r="D35" s="11" t="s">
        <v>47</v>
      </c>
      <c r="E35" s="12" t="s">
        <v>48</v>
      </c>
      <c r="F35" s="13">
        <v>1752</v>
      </c>
      <c r="G35" s="24">
        <v>300000</v>
      </c>
      <c r="H35" s="15">
        <f t="shared" si="0"/>
        <v>3625.7410157226509</v>
      </c>
      <c r="I35" s="16">
        <f t="shared" si="1"/>
        <v>72.514820314453019</v>
      </c>
      <c r="J35" s="17">
        <f t="shared" si="2"/>
        <v>4.0286011285807231</v>
      </c>
      <c r="K35" s="45">
        <f t="shared" si="3"/>
        <v>2.6857340857204823</v>
      </c>
    </row>
    <row r="36" spans="1:13" x14ac:dyDescent="0.55000000000000004">
      <c r="A36" s="9" t="s">
        <v>31</v>
      </c>
      <c r="B36" s="8" t="s">
        <v>117</v>
      </c>
      <c r="C36" s="11" t="s">
        <v>118</v>
      </c>
      <c r="D36" s="11" t="s">
        <v>119</v>
      </c>
      <c r="E36" s="12" t="s">
        <v>120</v>
      </c>
      <c r="F36" s="13">
        <v>15205</v>
      </c>
      <c r="G36" s="14">
        <v>252540</v>
      </c>
      <c r="H36" s="15">
        <f t="shared" si="0"/>
        <v>3052.1487870353276</v>
      </c>
      <c r="I36" s="16">
        <f t="shared" si="1"/>
        <v>61.042975740706552</v>
      </c>
      <c r="J36" s="17">
        <f t="shared" si="2"/>
        <v>3.3912764300392531</v>
      </c>
      <c r="K36" s="45">
        <f t="shared" si="3"/>
        <v>2.260850953359502</v>
      </c>
    </row>
    <row r="37" spans="1:13" x14ac:dyDescent="0.55000000000000004">
      <c r="A37" s="8" t="s">
        <v>16</v>
      </c>
      <c r="B37" s="8" t="s">
        <v>91</v>
      </c>
      <c r="C37" s="11" t="s">
        <v>92</v>
      </c>
      <c r="D37" s="11" t="s">
        <v>93</v>
      </c>
      <c r="E37" s="12" t="s">
        <v>88</v>
      </c>
      <c r="F37" s="13">
        <v>8691</v>
      </c>
      <c r="G37" s="14">
        <v>597594</v>
      </c>
      <c r="H37" s="15">
        <f t="shared" si="0"/>
        <v>7222.4035884992072</v>
      </c>
      <c r="I37" s="16">
        <f t="shared" si="1"/>
        <v>144.44807176998415</v>
      </c>
      <c r="J37" s="17">
        <f t="shared" si="2"/>
        <v>8.0248928761102309</v>
      </c>
      <c r="K37" s="45">
        <f t="shared" si="3"/>
        <v>5.3499285840734876</v>
      </c>
    </row>
    <row r="38" spans="1:13" x14ac:dyDescent="0.55000000000000004">
      <c r="A38" s="9" t="s">
        <v>11</v>
      </c>
      <c r="B38" s="8" t="s">
        <v>82</v>
      </c>
      <c r="C38" s="11" t="s">
        <v>83</v>
      </c>
      <c r="D38" s="11" t="s">
        <v>84</v>
      </c>
      <c r="E38" s="12" t="s">
        <v>78</v>
      </c>
      <c r="F38" s="13">
        <v>27703</v>
      </c>
      <c r="G38" s="14">
        <v>324838</v>
      </c>
      <c r="H38" s="15">
        <f t="shared" si="0"/>
        <v>3925.9282002177147</v>
      </c>
      <c r="I38" s="16">
        <f t="shared" si="1"/>
        <v>78.518564004354289</v>
      </c>
      <c r="J38" s="17">
        <f t="shared" si="2"/>
        <v>4.3621424446863495</v>
      </c>
      <c r="K38" s="45">
        <f t="shared" si="3"/>
        <v>2.908094963124233</v>
      </c>
    </row>
    <row r="39" spans="1:13" x14ac:dyDescent="0.55000000000000004">
      <c r="A39" s="8" t="s">
        <v>11</v>
      </c>
      <c r="B39" s="8" t="s">
        <v>131</v>
      </c>
      <c r="C39" s="11" t="s">
        <v>132</v>
      </c>
      <c r="D39" s="11" t="s">
        <v>133</v>
      </c>
      <c r="E39" s="12" t="s">
        <v>134</v>
      </c>
      <c r="F39" s="13">
        <v>23005</v>
      </c>
      <c r="G39" s="14">
        <v>320853</v>
      </c>
      <c r="H39" s="15">
        <f t="shared" si="0"/>
        <v>3877.7662737255328</v>
      </c>
      <c r="I39" s="16">
        <f t="shared" si="1"/>
        <v>77.555325474510653</v>
      </c>
      <c r="J39" s="17">
        <f t="shared" si="2"/>
        <v>4.30862919302837</v>
      </c>
      <c r="K39" s="45">
        <f t="shared" si="3"/>
        <v>2.8724194620189132</v>
      </c>
    </row>
    <row r="40" spans="1:13" x14ac:dyDescent="0.55000000000000004">
      <c r="A40" s="33"/>
      <c r="B40" s="1"/>
      <c r="E40" s="34"/>
      <c r="F40" s="35"/>
      <c r="G40" s="36"/>
      <c r="H40" s="37"/>
      <c r="I40" s="37"/>
    </row>
    <row r="41" spans="1:13" x14ac:dyDescent="0.55000000000000004">
      <c r="G41" s="42">
        <f>SUM(G3:G39)</f>
        <v>16980915</v>
      </c>
      <c r="H41" s="43">
        <f>SUM(H3:H39)</f>
        <v>205228.00000000003</v>
      </c>
      <c r="I41" s="38"/>
      <c r="J41" s="39"/>
      <c r="K41" s="39"/>
      <c r="M41" s="40"/>
    </row>
    <row r="42" spans="1:13" x14ac:dyDescent="0.55000000000000004">
      <c r="G42" s="5" t="s">
        <v>7</v>
      </c>
      <c r="H42" s="41"/>
      <c r="I42" s="41"/>
    </row>
  </sheetData>
  <sortState xmlns:xlrd2="http://schemas.microsoft.com/office/spreadsheetml/2017/richdata2" ref="A3:J39">
    <sortCondition ref="B3:B39"/>
  </sortState>
  <pageMargins left="0.7" right="0.7" top="0.75" bottom="0.75" header="0.3" footer="0.3"/>
  <pageSetup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738C8-1EE6-48C4-A77A-FBCFE578CE9B}">
  <dimension ref="A1"/>
  <sheetViews>
    <sheetView workbookViewId="0"/>
  </sheetViews>
  <sheetFormatPr defaultRowHeight="14.4" x14ac:dyDescent="0.55000000000000004"/>
  <cols>
    <col min="10" max="13" width="9.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Site List with Labor Budget</vt:lpstr>
      <vt:lpstr>Sheet1</vt:lpstr>
      <vt:lpstr>'Site List with Labor Budget'!Print_Area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t430</dc:creator>
  <cp:lastModifiedBy>Abdallah Mohamed</cp:lastModifiedBy>
  <cp:lastPrinted>2022-05-29T18:34:19Z</cp:lastPrinted>
  <dcterms:created xsi:type="dcterms:W3CDTF">2022-05-15T19:07:05Z</dcterms:created>
  <dcterms:modified xsi:type="dcterms:W3CDTF">2022-07-29T02:40:19Z</dcterms:modified>
</cp:coreProperties>
</file>