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2x.com\Desktop\data science\1-Overview of data science\"/>
    </mc:Choice>
  </mc:AlternateContent>
  <bookViews>
    <workbookView xWindow="0" yWindow="0" windowWidth="23040" windowHeight="9084" activeTab="1"/>
  </bookViews>
  <sheets>
    <sheet name="All Data" sheetId="5" r:id="rId1"/>
    <sheet name="Training Data" sheetId="1" r:id="rId2"/>
    <sheet name="Model" sheetId="4" r:id="rId3"/>
    <sheet name="Visualization" sheetId="3" r:id="rId4"/>
  </sheets>
  <definedNames>
    <definedName name="_xlnm._FilterDatabase" localSheetId="1" hidden="1">'Training Data'!$A$1:$L$37</definedName>
  </definedNames>
  <calcPr calcId="171027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2" i="1"/>
  <c r="L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M2" i="1" s="1"/>
  <c r="L3" i="1"/>
  <c r="L4" i="1"/>
  <c r="M4" i="1" s="1"/>
  <c r="N4" i="1" s="1"/>
  <c r="L5" i="1"/>
  <c r="M5" i="1" s="1"/>
  <c r="N5" i="1" s="1"/>
  <c r="L6" i="1"/>
  <c r="M6" i="1" s="1"/>
  <c r="N6" i="1" s="1"/>
  <c r="L7" i="1"/>
  <c r="M7" i="1" s="1"/>
  <c r="N7" i="1" s="1"/>
  <c r="L8" i="1"/>
  <c r="M8" i="1" s="1"/>
  <c r="N8" i="1" s="1"/>
  <c r="L9" i="1"/>
  <c r="M9" i="1" s="1"/>
  <c r="N9" i="1" s="1"/>
  <c r="L10" i="1"/>
  <c r="M10" i="1" s="1"/>
  <c r="N10" i="1" s="1"/>
  <c r="L11" i="1"/>
  <c r="M11" i="1" s="1"/>
  <c r="N11" i="1" s="1"/>
  <c r="L12" i="1"/>
  <c r="M12" i="1" s="1"/>
  <c r="N12" i="1" s="1"/>
  <c r="L13" i="1"/>
  <c r="M13" i="1" s="1"/>
  <c r="N13" i="1" s="1"/>
  <c r="L14" i="1"/>
  <c r="M14" i="1" s="1"/>
  <c r="N14" i="1" s="1"/>
  <c r="L15" i="1"/>
  <c r="M15" i="1" s="1"/>
  <c r="N15" i="1" s="1"/>
  <c r="L16" i="1"/>
  <c r="M16" i="1" s="1"/>
  <c r="N16" i="1" s="1"/>
  <c r="L17" i="1"/>
  <c r="M17" i="1" s="1"/>
  <c r="N17" i="1" s="1"/>
  <c r="L18" i="1"/>
  <c r="M18" i="1" s="1"/>
  <c r="N18" i="1" s="1"/>
  <c r="L19" i="1"/>
  <c r="M19" i="1" s="1"/>
  <c r="N19" i="1" s="1"/>
  <c r="L20" i="1"/>
  <c r="M20" i="1" s="1"/>
  <c r="N20" i="1" s="1"/>
  <c r="L21" i="1"/>
  <c r="M21" i="1" s="1"/>
  <c r="N21" i="1" s="1"/>
  <c r="L22" i="1"/>
  <c r="M22" i="1" s="1"/>
  <c r="N22" i="1" s="1"/>
  <c r="L23" i="1"/>
  <c r="M23" i="1" s="1"/>
  <c r="N23" i="1" s="1"/>
  <c r="L24" i="1"/>
  <c r="M24" i="1" s="1"/>
  <c r="N24" i="1" s="1"/>
  <c r="L25" i="1"/>
  <c r="M25" i="1" s="1"/>
  <c r="N25" i="1" s="1"/>
  <c r="L26" i="1"/>
  <c r="M26" i="1" s="1"/>
  <c r="N26" i="1" s="1"/>
  <c r="L27" i="1"/>
  <c r="M27" i="1" s="1"/>
  <c r="N27" i="1" s="1"/>
  <c r="L28" i="1"/>
  <c r="M28" i="1" s="1"/>
  <c r="N28" i="1" s="1"/>
  <c r="L29" i="1"/>
  <c r="M29" i="1" s="1"/>
  <c r="N29" i="1" s="1"/>
  <c r="L30" i="1"/>
  <c r="M30" i="1" s="1"/>
  <c r="N30" i="1" s="1"/>
  <c r="L31" i="1"/>
  <c r="M31" i="1" s="1"/>
  <c r="N31" i="1" s="1"/>
  <c r="L32" i="1"/>
  <c r="M32" i="1" s="1"/>
  <c r="N32" i="1" s="1"/>
  <c r="L33" i="1"/>
  <c r="M33" i="1" s="1"/>
  <c r="N33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F15" i="3"/>
  <c r="F10" i="3"/>
  <c r="B6" i="3"/>
  <c r="C2" i="3" s="1"/>
  <c r="F5" i="3"/>
  <c r="G14" i="3" s="1"/>
  <c r="C5" i="3"/>
  <c r="C4" i="3"/>
  <c r="C3" i="3"/>
  <c r="G3" i="3" l="1"/>
  <c r="R33" i="1"/>
  <c r="R29" i="1"/>
  <c r="R17" i="1"/>
  <c r="R13" i="1"/>
  <c r="R5" i="1"/>
  <c r="R3" i="1"/>
  <c r="R26" i="1"/>
  <c r="R22" i="1"/>
  <c r="R10" i="1"/>
  <c r="R6" i="1"/>
  <c r="G13" i="3"/>
  <c r="M3" i="1"/>
  <c r="N3" i="1" s="1"/>
  <c r="G4" i="3"/>
  <c r="R32" i="1"/>
  <c r="R24" i="1"/>
  <c r="R20" i="1"/>
  <c r="R16" i="1"/>
  <c r="R8" i="1"/>
  <c r="R4" i="1"/>
  <c r="R2" i="1"/>
  <c r="N2" i="1"/>
  <c r="G8" i="3"/>
  <c r="G9" i="3"/>
  <c r="R15" i="1" l="1"/>
  <c r="R30" i="1"/>
  <c r="R19" i="1"/>
  <c r="R18" i="1"/>
  <c r="R7" i="1"/>
  <c r="R23" i="1"/>
  <c r="R21" i="1"/>
  <c r="R31" i="1"/>
  <c r="R14" i="1"/>
  <c r="R12" i="1"/>
  <c r="R28" i="1"/>
  <c r="R11" i="1"/>
  <c r="R27" i="1"/>
  <c r="R9" i="1"/>
  <c r="R25" i="1"/>
</calcChain>
</file>

<file path=xl/sharedStrings.xml><?xml version="1.0" encoding="utf-8"?>
<sst xmlns="http://schemas.openxmlformats.org/spreadsheetml/2006/main" count="547" uniqueCount="156">
  <si>
    <t xml:space="preserve">Name </t>
  </si>
  <si>
    <t>Gender</t>
  </si>
  <si>
    <t>Male</t>
  </si>
  <si>
    <t>Female</t>
  </si>
  <si>
    <t>Friend</t>
  </si>
  <si>
    <t>Output Visualization</t>
  </si>
  <si>
    <t>Filtered Visualization</t>
  </si>
  <si>
    <t>Males</t>
  </si>
  <si>
    <t>Females</t>
  </si>
  <si>
    <t>How many friends are:</t>
  </si>
  <si>
    <t>How many friends have:</t>
  </si>
  <si>
    <t>An old name</t>
  </si>
  <si>
    <t>A new name</t>
  </si>
  <si>
    <t>How many friends like</t>
  </si>
  <si>
    <t>Outdoor games</t>
  </si>
  <si>
    <t>Indoor games</t>
  </si>
  <si>
    <t>Name 1</t>
  </si>
  <si>
    <t>Name 2</t>
  </si>
  <si>
    <t>Binary Name 1</t>
  </si>
  <si>
    <t>Binary Name 2</t>
  </si>
  <si>
    <t>Points for name</t>
  </si>
  <si>
    <t>Points for gender</t>
  </si>
  <si>
    <t>Old name</t>
  </si>
  <si>
    <t>New name</t>
  </si>
  <si>
    <t>Indoor</t>
  </si>
  <si>
    <t>Outdoor</t>
  </si>
  <si>
    <t>Hobby</t>
  </si>
  <si>
    <t>Points for hobby</t>
  </si>
  <si>
    <t>Sum of points</t>
  </si>
  <si>
    <t>Is friend?</t>
  </si>
  <si>
    <t>Not friend</t>
  </si>
  <si>
    <t>Class ratio (friend to not friend)</t>
  </si>
  <si>
    <t>ID</t>
  </si>
  <si>
    <t>card#</t>
  </si>
  <si>
    <t>name_</t>
  </si>
  <si>
    <t>train_test</t>
  </si>
  <si>
    <t>female</t>
  </si>
  <si>
    <t>sad</t>
  </si>
  <si>
    <t>old</t>
  </si>
  <si>
    <t>indoor</t>
  </si>
  <si>
    <t>neeraja</t>
  </si>
  <si>
    <t>playing musical instruments</t>
  </si>
  <si>
    <t>practice</t>
  </si>
  <si>
    <t>male</t>
  </si>
  <si>
    <t>seetaram</t>
  </si>
  <si>
    <t>stitching clothes</t>
  </si>
  <si>
    <t>new</t>
  </si>
  <si>
    <t>sports</t>
  </si>
  <si>
    <t>tanmay</t>
  </si>
  <si>
    <t>archery</t>
  </si>
  <si>
    <t>happy</t>
  </si>
  <si>
    <t>manjula</t>
  </si>
  <si>
    <t>gymnastics</t>
  </si>
  <si>
    <t>shilpi</t>
  </si>
  <si>
    <t>collecting marbles</t>
  </si>
  <si>
    <t>radhika</t>
  </si>
  <si>
    <t>martial arts</t>
  </si>
  <si>
    <t>ramlal</t>
  </si>
  <si>
    <t>dancing</t>
  </si>
  <si>
    <t>atmaram</t>
  </si>
  <si>
    <t>running</t>
  </si>
  <si>
    <t>surendra</t>
  </si>
  <si>
    <t>sketching</t>
  </si>
  <si>
    <t>train</t>
  </si>
  <si>
    <t>seeta</t>
  </si>
  <si>
    <t>singing</t>
  </si>
  <si>
    <t>aaryan</t>
  </si>
  <si>
    <t>badminton</t>
  </si>
  <si>
    <t>vaamika</t>
  </si>
  <si>
    <t>gardening</t>
  </si>
  <si>
    <t>ayaan</t>
  </si>
  <si>
    <t>repairing watches</t>
  </si>
  <si>
    <t>mouna</t>
  </si>
  <si>
    <t>decorating walls</t>
  </si>
  <si>
    <t>ayushman</t>
  </si>
  <si>
    <t>calligraphy</t>
  </si>
  <si>
    <t>madhav</t>
  </si>
  <si>
    <t>swimming</t>
  </si>
  <si>
    <t>mahendra</t>
  </si>
  <si>
    <t>rock climbing</t>
  </si>
  <si>
    <t>saanvi</t>
  </si>
  <si>
    <t>cycling</t>
  </si>
  <si>
    <t>devika</t>
  </si>
  <si>
    <t>snooker</t>
  </si>
  <si>
    <t>akkshay</t>
  </si>
  <si>
    <t>skipping</t>
  </si>
  <si>
    <t>maithili</t>
  </si>
  <si>
    <t>hockey</t>
  </si>
  <si>
    <t>suneeta</t>
  </si>
  <si>
    <t>making clay pots</t>
  </si>
  <si>
    <t>narendra</t>
  </si>
  <si>
    <t>writing</t>
  </si>
  <si>
    <t>janaki</t>
  </si>
  <si>
    <t>cricket</t>
  </si>
  <si>
    <t>aastha</t>
  </si>
  <si>
    <t>painting</t>
  </si>
  <si>
    <t>aishwarya</t>
  </si>
  <si>
    <t>squash</t>
  </si>
  <si>
    <t>samarth</t>
  </si>
  <si>
    <t>pencil shading</t>
  </si>
  <si>
    <t>yatharth</t>
  </si>
  <si>
    <t>boxing</t>
  </si>
  <si>
    <t>ritu</t>
  </si>
  <si>
    <t>karate</t>
  </si>
  <si>
    <t>gangaram</t>
  </si>
  <si>
    <t>skiing</t>
  </si>
  <si>
    <t>parikshit</t>
  </si>
  <si>
    <t>collecting coins</t>
  </si>
  <si>
    <t>vijayshree</t>
  </si>
  <si>
    <t>colouring</t>
  </si>
  <si>
    <t>kanika</t>
  </si>
  <si>
    <t>reading</t>
  </si>
  <si>
    <t>test</t>
  </si>
  <si>
    <t>vaijayanti</t>
  </si>
  <si>
    <t>debating</t>
  </si>
  <si>
    <t>preeti</t>
  </si>
  <si>
    <t>baseball</t>
  </si>
  <si>
    <t>ankur</t>
  </si>
  <si>
    <t>volleyball</t>
  </si>
  <si>
    <t>suryanarayan</t>
  </si>
  <si>
    <t>judo</t>
  </si>
  <si>
    <t>tapeshwar</t>
  </si>
  <si>
    <t>spray painting</t>
  </si>
  <si>
    <t>gajodhar</t>
  </si>
  <si>
    <t>cooking</t>
  </si>
  <si>
    <t>raunak</t>
  </si>
  <si>
    <t>jogging</t>
  </si>
  <si>
    <t>richa</t>
  </si>
  <si>
    <t>tennis</t>
  </si>
  <si>
    <t>adharsh</t>
  </si>
  <si>
    <t>arranging flowers</t>
  </si>
  <si>
    <t>samhitha</t>
  </si>
  <si>
    <t>following the news</t>
  </si>
  <si>
    <t>amit</t>
  </si>
  <si>
    <t>collecting stamps</t>
  </si>
  <si>
    <t>chanchal</t>
  </si>
  <si>
    <t>football</t>
  </si>
  <si>
    <t>saroja</t>
  </si>
  <si>
    <t>ice hockey</t>
  </si>
  <si>
    <t>khusbu</t>
  </si>
  <si>
    <t>basketball</t>
  </si>
  <si>
    <t>sulekha</t>
  </si>
  <si>
    <t>learning languages</t>
  </si>
  <si>
    <t>Name</t>
  </si>
  <si>
    <t>hobby_</t>
  </si>
  <si>
    <t>Hobby (activity)</t>
  </si>
  <si>
    <t>gender_</t>
  </si>
  <si>
    <t>face_</t>
  </si>
  <si>
    <t>Extra variable (face)</t>
  </si>
  <si>
    <t>Wants to really friend (4,5)</t>
  </si>
  <si>
    <t>May  friend (3)</t>
  </si>
  <si>
    <t>May not friend (2)</t>
  </si>
  <si>
    <t>Doesn’t want to friend at all (1)</t>
  </si>
  <si>
    <t>Count</t>
  </si>
  <si>
    <t>Percentage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</si>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</sst>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0" borderId="0" xfId="0" applyNumberFormat="1"/>
    <xf numFmtId="0" fontId="0" fillId="0" borderId="0" xfId="0" applyFill="1"/>
    <xf numFmtId="2" fontId="0" fillId="0" borderId="0" xfId="0" applyNumberFormat="1"/>
    <xf numFmtId="0" fontId="1" fillId="0" borderId="0" xfId="0" applyFont="1"/>
    <xf numFmtId="0" fontId="0" fillId="0" borderId="0" xfId="0" applyBorder="1"/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4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3" workbookViewId="0">
      <selection activeCell="B3" sqref="B3"/>
    </sheetView>
  </sheetViews>
  <sheetFormatPr defaultRowHeight="14.4" x14ac:dyDescent="0.3"/>
  <cols>
    <col min="7" max="7" width="24" bestFit="1" customWidth="1"/>
  </cols>
  <sheetData>
    <row r="1" spans="1:8" x14ac:dyDescent="0.3">
      <c r="A1" s="7" t="s">
        <v>33</v>
      </c>
      <c r="B1" s="7" t="s">
        <v>146</v>
      </c>
      <c r="C1" s="7" t="s">
        <v>147</v>
      </c>
      <c r="D1" s="7" t="s">
        <v>34</v>
      </c>
      <c r="E1" s="7" t="s">
        <v>144</v>
      </c>
      <c r="F1" s="7" t="s">
        <v>143</v>
      </c>
      <c r="G1" s="7" t="s">
        <v>145</v>
      </c>
      <c r="H1" s="7" t="s">
        <v>35</v>
      </c>
    </row>
    <row r="2" spans="1:8" x14ac:dyDescent="0.3">
      <c r="A2" s="8">
        <v>-1</v>
      </c>
      <c r="B2" s="8" t="s">
        <v>36</v>
      </c>
      <c r="C2" s="8" t="s">
        <v>37</v>
      </c>
      <c r="D2" s="8" t="s">
        <v>38</v>
      </c>
      <c r="E2" s="8" t="s">
        <v>39</v>
      </c>
      <c r="F2" s="8" t="s">
        <v>40</v>
      </c>
      <c r="G2" s="8" t="s">
        <v>41</v>
      </c>
      <c r="H2" s="8" t="s">
        <v>42</v>
      </c>
    </row>
    <row r="3" spans="1:8" x14ac:dyDescent="0.3">
      <c r="A3" s="8">
        <v>-1</v>
      </c>
      <c r="B3" s="8" t="s">
        <v>43</v>
      </c>
      <c r="C3" s="8" t="s">
        <v>37</v>
      </c>
      <c r="D3" s="8" t="s">
        <v>38</v>
      </c>
      <c r="E3" s="8" t="s">
        <v>39</v>
      </c>
      <c r="F3" s="8" t="s">
        <v>44</v>
      </c>
      <c r="G3" s="8" t="s">
        <v>45</v>
      </c>
      <c r="H3" s="8" t="s">
        <v>42</v>
      </c>
    </row>
    <row r="4" spans="1:8" x14ac:dyDescent="0.3">
      <c r="A4" s="8">
        <v>-1</v>
      </c>
      <c r="B4" s="8" t="s">
        <v>43</v>
      </c>
      <c r="C4" s="8" t="s">
        <v>37</v>
      </c>
      <c r="D4" s="8" t="s">
        <v>46</v>
      </c>
      <c r="E4" s="8" t="s">
        <v>47</v>
      </c>
      <c r="F4" s="8" t="s">
        <v>48</v>
      </c>
      <c r="G4" s="8" t="s">
        <v>49</v>
      </c>
      <c r="H4" s="8" t="s">
        <v>42</v>
      </c>
    </row>
    <row r="5" spans="1:8" x14ac:dyDescent="0.3">
      <c r="A5" s="8">
        <v>-1</v>
      </c>
      <c r="B5" s="8" t="s">
        <v>36</v>
      </c>
      <c r="C5" s="8" t="s">
        <v>50</v>
      </c>
      <c r="D5" s="8" t="s">
        <v>38</v>
      </c>
      <c r="E5" s="8" t="s">
        <v>47</v>
      </c>
      <c r="F5" s="8" t="s">
        <v>51</v>
      </c>
      <c r="G5" s="8" t="s">
        <v>52</v>
      </c>
      <c r="H5" s="8" t="s">
        <v>42</v>
      </c>
    </row>
    <row r="6" spans="1:8" x14ac:dyDescent="0.3">
      <c r="A6" s="8">
        <v>-1</v>
      </c>
      <c r="B6" s="8" t="s">
        <v>36</v>
      </c>
      <c r="C6" s="8" t="s">
        <v>50</v>
      </c>
      <c r="D6" s="8" t="s">
        <v>46</v>
      </c>
      <c r="E6" s="8" t="s">
        <v>39</v>
      </c>
      <c r="F6" s="8" t="s">
        <v>53</v>
      </c>
      <c r="G6" s="8" t="s">
        <v>54</v>
      </c>
      <c r="H6" s="8" t="s">
        <v>42</v>
      </c>
    </row>
    <row r="7" spans="1:8" x14ac:dyDescent="0.3">
      <c r="A7" s="8">
        <v>-1</v>
      </c>
      <c r="B7" s="8" t="s">
        <v>36</v>
      </c>
      <c r="C7" s="8" t="s">
        <v>37</v>
      </c>
      <c r="D7" s="8" t="s">
        <v>38</v>
      </c>
      <c r="E7" s="8" t="s">
        <v>47</v>
      </c>
      <c r="F7" s="8" t="s">
        <v>55</v>
      </c>
      <c r="G7" s="8" t="s">
        <v>56</v>
      </c>
      <c r="H7" s="8" t="s">
        <v>42</v>
      </c>
    </row>
    <row r="8" spans="1:8" x14ac:dyDescent="0.3">
      <c r="A8" s="8">
        <v>-1</v>
      </c>
      <c r="B8" s="8" t="s">
        <v>43</v>
      </c>
      <c r="C8" s="8" t="s">
        <v>50</v>
      </c>
      <c r="D8" s="8" t="s">
        <v>38</v>
      </c>
      <c r="E8" s="8" t="s">
        <v>39</v>
      </c>
      <c r="F8" s="8" t="s">
        <v>57</v>
      </c>
      <c r="G8" s="8" t="s">
        <v>58</v>
      </c>
      <c r="H8" s="8" t="s">
        <v>42</v>
      </c>
    </row>
    <row r="9" spans="1:8" x14ac:dyDescent="0.3">
      <c r="A9" s="8">
        <v>-1</v>
      </c>
      <c r="B9" s="8" t="s">
        <v>43</v>
      </c>
      <c r="C9" s="8" t="s">
        <v>37</v>
      </c>
      <c r="D9" s="8" t="s">
        <v>38</v>
      </c>
      <c r="E9" s="8" t="s">
        <v>47</v>
      </c>
      <c r="F9" s="8" t="s">
        <v>59</v>
      </c>
      <c r="G9" s="8" t="s">
        <v>60</v>
      </c>
      <c r="H9" s="8" t="s">
        <v>42</v>
      </c>
    </row>
    <row r="10" spans="1:8" x14ac:dyDescent="0.3">
      <c r="A10" s="8">
        <v>1</v>
      </c>
      <c r="B10" s="8" t="s">
        <v>43</v>
      </c>
      <c r="C10" s="8" t="s">
        <v>50</v>
      </c>
      <c r="D10" s="8" t="s">
        <v>38</v>
      </c>
      <c r="E10" s="8" t="s">
        <v>39</v>
      </c>
      <c r="F10" s="8" t="s">
        <v>61</v>
      </c>
      <c r="G10" s="8" t="s">
        <v>62</v>
      </c>
      <c r="H10" s="8" t="s">
        <v>63</v>
      </c>
    </row>
    <row r="11" spans="1:8" x14ac:dyDescent="0.3">
      <c r="A11" s="8">
        <v>2</v>
      </c>
      <c r="B11" s="8" t="s">
        <v>36</v>
      </c>
      <c r="C11" s="8" t="s">
        <v>37</v>
      </c>
      <c r="D11" s="8" t="s">
        <v>38</v>
      </c>
      <c r="E11" s="8" t="s">
        <v>39</v>
      </c>
      <c r="F11" s="8" t="s">
        <v>64</v>
      </c>
      <c r="G11" s="8" t="s">
        <v>65</v>
      </c>
      <c r="H11" s="8" t="s">
        <v>63</v>
      </c>
    </row>
    <row r="12" spans="1:8" x14ac:dyDescent="0.3">
      <c r="A12" s="8">
        <v>3</v>
      </c>
      <c r="B12" s="8" t="s">
        <v>43</v>
      </c>
      <c r="C12" s="8" t="s">
        <v>50</v>
      </c>
      <c r="D12" s="8" t="s">
        <v>46</v>
      </c>
      <c r="E12" s="8" t="s">
        <v>47</v>
      </c>
      <c r="F12" s="8" t="s">
        <v>66</v>
      </c>
      <c r="G12" s="8" t="s">
        <v>67</v>
      </c>
      <c r="H12" s="8" t="s">
        <v>63</v>
      </c>
    </row>
    <row r="13" spans="1:8" x14ac:dyDescent="0.3">
      <c r="A13" s="8">
        <v>4</v>
      </c>
      <c r="B13" s="8" t="s">
        <v>36</v>
      </c>
      <c r="C13" s="8" t="s">
        <v>50</v>
      </c>
      <c r="D13" s="8" t="s">
        <v>46</v>
      </c>
      <c r="E13" s="8" t="s">
        <v>39</v>
      </c>
      <c r="F13" s="8" t="s">
        <v>68</v>
      </c>
      <c r="G13" s="8" t="s">
        <v>69</v>
      </c>
      <c r="H13" s="8" t="s">
        <v>63</v>
      </c>
    </row>
    <row r="14" spans="1:8" x14ac:dyDescent="0.3">
      <c r="A14" s="8">
        <v>5</v>
      </c>
      <c r="B14" s="8" t="s">
        <v>43</v>
      </c>
      <c r="C14" s="8" t="s">
        <v>37</v>
      </c>
      <c r="D14" s="8" t="s">
        <v>46</v>
      </c>
      <c r="E14" s="8" t="s">
        <v>39</v>
      </c>
      <c r="F14" s="8" t="s">
        <v>70</v>
      </c>
      <c r="G14" s="8" t="s">
        <v>71</v>
      </c>
      <c r="H14" s="8" t="s">
        <v>63</v>
      </c>
    </row>
    <row r="15" spans="1:8" x14ac:dyDescent="0.3">
      <c r="A15" s="8">
        <v>6</v>
      </c>
      <c r="B15" s="8" t="s">
        <v>36</v>
      </c>
      <c r="C15" s="8" t="s">
        <v>37</v>
      </c>
      <c r="D15" s="8" t="s">
        <v>46</v>
      </c>
      <c r="E15" s="8" t="s">
        <v>39</v>
      </c>
      <c r="F15" s="8" t="s">
        <v>72</v>
      </c>
      <c r="G15" s="9" t="s">
        <v>73</v>
      </c>
      <c r="H15" s="8" t="s">
        <v>63</v>
      </c>
    </row>
    <row r="16" spans="1:8" x14ac:dyDescent="0.3">
      <c r="A16" s="8">
        <v>7</v>
      </c>
      <c r="B16" s="8" t="s">
        <v>43</v>
      </c>
      <c r="C16" s="8" t="s">
        <v>37</v>
      </c>
      <c r="D16" s="8" t="s">
        <v>38</v>
      </c>
      <c r="E16" s="8" t="s">
        <v>39</v>
      </c>
      <c r="F16" s="8" t="s">
        <v>44</v>
      </c>
      <c r="G16" s="8" t="s">
        <v>45</v>
      </c>
      <c r="H16" s="8" t="s">
        <v>63</v>
      </c>
    </row>
    <row r="17" spans="1:8" x14ac:dyDescent="0.3">
      <c r="A17" s="8">
        <v>8</v>
      </c>
      <c r="B17" s="8" t="s">
        <v>36</v>
      </c>
      <c r="C17" s="8" t="s">
        <v>37</v>
      </c>
      <c r="D17" s="8" t="s">
        <v>38</v>
      </c>
      <c r="E17" s="8" t="s">
        <v>47</v>
      </c>
      <c r="F17" s="8" t="s">
        <v>55</v>
      </c>
      <c r="G17" s="8" t="s">
        <v>56</v>
      </c>
      <c r="H17" s="8" t="s">
        <v>63</v>
      </c>
    </row>
    <row r="18" spans="1:8" x14ac:dyDescent="0.3">
      <c r="A18" s="8">
        <v>9</v>
      </c>
      <c r="B18" s="8" t="s">
        <v>43</v>
      </c>
      <c r="C18" s="8" t="s">
        <v>50</v>
      </c>
      <c r="D18" s="8" t="s">
        <v>46</v>
      </c>
      <c r="E18" s="8" t="s">
        <v>39</v>
      </c>
      <c r="F18" s="8" t="s">
        <v>74</v>
      </c>
      <c r="G18" s="8" t="s">
        <v>75</v>
      </c>
      <c r="H18" s="8" t="s">
        <v>63</v>
      </c>
    </row>
    <row r="19" spans="1:8" x14ac:dyDescent="0.3">
      <c r="A19" s="8">
        <v>10</v>
      </c>
      <c r="B19" s="8" t="s">
        <v>43</v>
      </c>
      <c r="C19" s="8" t="s">
        <v>50</v>
      </c>
      <c r="D19" s="8" t="s">
        <v>38</v>
      </c>
      <c r="E19" s="8" t="s">
        <v>47</v>
      </c>
      <c r="F19" s="8" t="s">
        <v>76</v>
      </c>
      <c r="G19" s="8" t="s">
        <v>77</v>
      </c>
      <c r="H19" s="8" t="s">
        <v>63</v>
      </c>
    </row>
    <row r="20" spans="1:8" x14ac:dyDescent="0.3">
      <c r="A20" s="8">
        <v>11</v>
      </c>
      <c r="B20" s="8" t="s">
        <v>43</v>
      </c>
      <c r="C20" s="8" t="s">
        <v>37</v>
      </c>
      <c r="D20" s="8" t="s">
        <v>38</v>
      </c>
      <c r="E20" s="8" t="s">
        <v>47</v>
      </c>
      <c r="F20" s="8" t="s">
        <v>78</v>
      </c>
      <c r="G20" s="10" t="s">
        <v>79</v>
      </c>
      <c r="H20" s="8" t="s">
        <v>63</v>
      </c>
    </row>
    <row r="21" spans="1:8" x14ac:dyDescent="0.3">
      <c r="A21" s="8">
        <v>12</v>
      </c>
      <c r="B21" s="8" t="s">
        <v>36</v>
      </c>
      <c r="C21" s="8" t="s">
        <v>50</v>
      </c>
      <c r="D21" s="8" t="s">
        <v>46</v>
      </c>
      <c r="E21" s="8" t="s">
        <v>47</v>
      </c>
      <c r="F21" s="8" t="s">
        <v>80</v>
      </c>
      <c r="G21" s="8" t="s">
        <v>81</v>
      </c>
      <c r="H21" s="8" t="s">
        <v>63</v>
      </c>
    </row>
    <row r="22" spans="1:8" x14ac:dyDescent="0.3">
      <c r="A22" s="8">
        <v>13</v>
      </c>
      <c r="B22" s="8" t="s">
        <v>36</v>
      </c>
      <c r="C22" s="8" t="s">
        <v>50</v>
      </c>
      <c r="D22" s="8" t="s">
        <v>38</v>
      </c>
      <c r="E22" s="8" t="s">
        <v>47</v>
      </c>
      <c r="F22" s="8" t="s">
        <v>82</v>
      </c>
      <c r="G22" s="8" t="s">
        <v>83</v>
      </c>
      <c r="H22" s="8" t="s">
        <v>63</v>
      </c>
    </row>
    <row r="23" spans="1:8" x14ac:dyDescent="0.3">
      <c r="A23" s="8">
        <v>14</v>
      </c>
      <c r="B23" s="8" t="s">
        <v>43</v>
      </c>
      <c r="C23" s="8" t="s">
        <v>37</v>
      </c>
      <c r="D23" s="8" t="s">
        <v>46</v>
      </c>
      <c r="E23" s="8" t="s">
        <v>47</v>
      </c>
      <c r="F23" s="8" t="s">
        <v>84</v>
      </c>
      <c r="G23" s="8" t="s">
        <v>85</v>
      </c>
      <c r="H23" s="8" t="s">
        <v>63</v>
      </c>
    </row>
    <row r="24" spans="1:8" x14ac:dyDescent="0.3">
      <c r="A24" s="8">
        <v>15</v>
      </c>
      <c r="B24" s="8" t="s">
        <v>36</v>
      </c>
      <c r="C24" s="8" t="s">
        <v>37</v>
      </c>
      <c r="D24" s="8" t="s">
        <v>46</v>
      </c>
      <c r="E24" s="8" t="s">
        <v>47</v>
      </c>
      <c r="F24" s="8" t="s">
        <v>86</v>
      </c>
      <c r="G24" s="8" t="s">
        <v>87</v>
      </c>
      <c r="H24" s="8" t="s">
        <v>63</v>
      </c>
    </row>
    <row r="25" spans="1:8" x14ac:dyDescent="0.3">
      <c r="A25" s="8">
        <v>16</v>
      </c>
      <c r="B25" s="8" t="s">
        <v>36</v>
      </c>
      <c r="C25" s="8" t="s">
        <v>50</v>
      </c>
      <c r="D25" s="8" t="s">
        <v>38</v>
      </c>
      <c r="E25" s="8" t="s">
        <v>39</v>
      </c>
      <c r="F25" s="8" t="s">
        <v>88</v>
      </c>
      <c r="G25" s="9" t="s">
        <v>89</v>
      </c>
      <c r="H25" s="8" t="s">
        <v>63</v>
      </c>
    </row>
    <row r="26" spans="1:8" x14ac:dyDescent="0.3">
      <c r="A26" s="8">
        <v>17</v>
      </c>
      <c r="B26" s="8" t="s">
        <v>36</v>
      </c>
      <c r="C26" s="8" t="s">
        <v>37</v>
      </c>
      <c r="D26" s="8" t="s">
        <v>38</v>
      </c>
      <c r="E26" s="8" t="s">
        <v>39</v>
      </c>
      <c r="F26" s="8" t="s">
        <v>40</v>
      </c>
      <c r="G26" s="8" t="s">
        <v>41</v>
      </c>
      <c r="H26" s="8" t="s">
        <v>63</v>
      </c>
    </row>
    <row r="27" spans="1:8" x14ac:dyDescent="0.3">
      <c r="A27" s="8">
        <v>18</v>
      </c>
      <c r="B27" s="8" t="s">
        <v>36</v>
      </c>
      <c r="C27" s="8" t="s">
        <v>50</v>
      </c>
      <c r="D27" s="8" t="s">
        <v>38</v>
      </c>
      <c r="E27" s="8" t="s">
        <v>47</v>
      </c>
      <c r="F27" s="8" t="s">
        <v>51</v>
      </c>
      <c r="G27" s="8" t="s">
        <v>52</v>
      </c>
      <c r="H27" s="8" t="s">
        <v>63</v>
      </c>
    </row>
    <row r="28" spans="1:8" x14ac:dyDescent="0.3">
      <c r="A28" s="8">
        <v>19</v>
      </c>
      <c r="B28" s="8" t="s">
        <v>43</v>
      </c>
      <c r="C28" s="8" t="s">
        <v>50</v>
      </c>
      <c r="D28" s="8" t="s">
        <v>38</v>
      </c>
      <c r="E28" s="8" t="s">
        <v>39</v>
      </c>
      <c r="F28" s="8" t="s">
        <v>57</v>
      </c>
      <c r="G28" s="8" t="s">
        <v>58</v>
      </c>
      <c r="H28" s="8" t="s">
        <v>63</v>
      </c>
    </row>
    <row r="29" spans="1:8" x14ac:dyDescent="0.3">
      <c r="A29" s="8">
        <v>20</v>
      </c>
      <c r="B29" s="8" t="s">
        <v>43</v>
      </c>
      <c r="C29" s="8" t="s">
        <v>37</v>
      </c>
      <c r="D29" s="8" t="s">
        <v>38</v>
      </c>
      <c r="E29" s="8" t="s">
        <v>39</v>
      </c>
      <c r="F29" s="8" t="s">
        <v>90</v>
      </c>
      <c r="G29" s="10" t="s">
        <v>91</v>
      </c>
      <c r="H29" s="8" t="s">
        <v>63</v>
      </c>
    </row>
    <row r="30" spans="1:8" x14ac:dyDescent="0.3">
      <c r="A30" s="8">
        <v>21</v>
      </c>
      <c r="B30" s="8" t="s">
        <v>36</v>
      </c>
      <c r="C30" s="8" t="s">
        <v>37</v>
      </c>
      <c r="D30" s="8" t="s">
        <v>38</v>
      </c>
      <c r="E30" s="8" t="s">
        <v>47</v>
      </c>
      <c r="F30" s="8" t="s">
        <v>92</v>
      </c>
      <c r="G30" s="8" t="s">
        <v>93</v>
      </c>
      <c r="H30" s="8" t="s">
        <v>63</v>
      </c>
    </row>
    <row r="31" spans="1:8" x14ac:dyDescent="0.3">
      <c r="A31" s="8">
        <v>22</v>
      </c>
      <c r="B31" s="8" t="s">
        <v>36</v>
      </c>
      <c r="C31" s="8" t="s">
        <v>37</v>
      </c>
      <c r="D31" s="8" t="s">
        <v>46</v>
      </c>
      <c r="E31" s="8" t="s">
        <v>39</v>
      </c>
      <c r="F31" s="8" t="s">
        <v>94</v>
      </c>
      <c r="G31" s="8" t="s">
        <v>95</v>
      </c>
      <c r="H31" s="8" t="s">
        <v>63</v>
      </c>
    </row>
    <row r="32" spans="1:8" x14ac:dyDescent="0.3">
      <c r="A32" s="8">
        <v>23</v>
      </c>
      <c r="B32" s="8" t="s">
        <v>43</v>
      </c>
      <c r="C32" s="8" t="s">
        <v>37</v>
      </c>
      <c r="D32" s="8" t="s">
        <v>38</v>
      </c>
      <c r="E32" s="8" t="s">
        <v>47</v>
      </c>
      <c r="F32" s="8" t="s">
        <v>59</v>
      </c>
      <c r="G32" s="8" t="s">
        <v>60</v>
      </c>
      <c r="H32" s="8" t="s">
        <v>63</v>
      </c>
    </row>
    <row r="33" spans="1:8" x14ac:dyDescent="0.3">
      <c r="A33" s="8">
        <v>24</v>
      </c>
      <c r="B33" s="8" t="s">
        <v>36</v>
      </c>
      <c r="C33" s="8" t="s">
        <v>37</v>
      </c>
      <c r="D33" s="8" t="s">
        <v>46</v>
      </c>
      <c r="E33" s="8" t="s">
        <v>47</v>
      </c>
      <c r="F33" s="8" t="s">
        <v>96</v>
      </c>
      <c r="G33" s="8" t="s">
        <v>97</v>
      </c>
      <c r="H33" s="8" t="s">
        <v>63</v>
      </c>
    </row>
    <row r="34" spans="1:8" x14ac:dyDescent="0.3">
      <c r="A34" s="8">
        <v>25</v>
      </c>
      <c r="B34" s="8" t="s">
        <v>43</v>
      </c>
      <c r="C34" s="8" t="s">
        <v>37</v>
      </c>
      <c r="D34" s="8" t="s">
        <v>46</v>
      </c>
      <c r="E34" s="8" t="s">
        <v>47</v>
      </c>
      <c r="F34" s="8" t="s">
        <v>48</v>
      </c>
      <c r="G34" s="8" t="s">
        <v>49</v>
      </c>
      <c r="H34" s="8" t="s">
        <v>63</v>
      </c>
    </row>
    <row r="35" spans="1:8" x14ac:dyDescent="0.3">
      <c r="A35" s="8">
        <v>26</v>
      </c>
      <c r="B35" s="8" t="s">
        <v>36</v>
      </c>
      <c r="C35" s="8" t="s">
        <v>50</v>
      </c>
      <c r="D35" s="8" t="s">
        <v>46</v>
      </c>
      <c r="E35" s="8" t="s">
        <v>39</v>
      </c>
      <c r="F35" s="8" t="s">
        <v>53</v>
      </c>
      <c r="G35" s="8" t="s">
        <v>54</v>
      </c>
      <c r="H35" s="8" t="s">
        <v>63</v>
      </c>
    </row>
    <row r="36" spans="1:8" x14ac:dyDescent="0.3">
      <c r="A36" s="8">
        <v>27</v>
      </c>
      <c r="B36" s="8" t="s">
        <v>43</v>
      </c>
      <c r="C36" s="8" t="s">
        <v>50</v>
      </c>
      <c r="D36" s="8" t="s">
        <v>46</v>
      </c>
      <c r="E36" s="8" t="s">
        <v>39</v>
      </c>
      <c r="F36" s="8" t="s">
        <v>98</v>
      </c>
      <c r="G36" s="8" t="s">
        <v>99</v>
      </c>
      <c r="H36" s="8" t="s">
        <v>63</v>
      </c>
    </row>
    <row r="37" spans="1:8" x14ac:dyDescent="0.3">
      <c r="A37" s="8">
        <v>28</v>
      </c>
      <c r="B37" s="8" t="s">
        <v>43</v>
      </c>
      <c r="C37" s="8" t="s">
        <v>50</v>
      </c>
      <c r="D37" s="8" t="s">
        <v>46</v>
      </c>
      <c r="E37" s="8" t="s">
        <v>47</v>
      </c>
      <c r="F37" s="8" t="s">
        <v>100</v>
      </c>
      <c r="G37" s="8" t="s">
        <v>101</v>
      </c>
      <c r="H37" s="8" t="s">
        <v>63</v>
      </c>
    </row>
    <row r="38" spans="1:8" x14ac:dyDescent="0.3">
      <c r="A38" s="8">
        <v>29</v>
      </c>
      <c r="B38" s="8" t="s">
        <v>36</v>
      </c>
      <c r="C38" s="8" t="s">
        <v>50</v>
      </c>
      <c r="D38" s="8" t="s">
        <v>46</v>
      </c>
      <c r="E38" s="8" t="s">
        <v>47</v>
      </c>
      <c r="F38" s="8" t="s">
        <v>102</v>
      </c>
      <c r="G38" s="8" t="s">
        <v>103</v>
      </c>
      <c r="H38" s="8" t="s">
        <v>63</v>
      </c>
    </row>
    <row r="39" spans="1:8" x14ac:dyDescent="0.3">
      <c r="A39" s="8">
        <v>30</v>
      </c>
      <c r="B39" s="8" t="s">
        <v>43</v>
      </c>
      <c r="C39" s="8" t="s">
        <v>50</v>
      </c>
      <c r="D39" s="8" t="s">
        <v>38</v>
      </c>
      <c r="E39" s="8" t="s">
        <v>47</v>
      </c>
      <c r="F39" s="8" t="s">
        <v>104</v>
      </c>
      <c r="G39" s="8" t="s">
        <v>105</v>
      </c>
      <c r="H39" s="8" t="s">
        <v>63</v>
      </c>
    </row>
    <row r="40" spans="1:8" x14ac:dyDescent="0.3">
      <c r="A40" s="8">
        <v>31</v>
      </c>
      <c r="B40" s="8" t="s">
        <v>43</v>
      </c>
      <c r="C40" s="8" t="s">
        <v>37</v>
      </c>
      <c r="D40" s="8" t="s">
        <v>46</v>
      </c>
      <c r="E40" s="8" t="s">
        <v>39</v>
      </c>
      <c r="F40" s="8" t="s">
        <v>106</v>
      </c>
      <c r="G40" s="8" t="s">
        <v>107</v>
      </c>
      <c r="H40" s="8" t="s">
        <v>63</v>
      </c>
    </row>
    <row r="41" spans="1:8" x14ac:dyDescent="0.3">
      <c r="A41" s="8">
        <v>32</v>
      </c>
      <c r="B41" s="8" t="s">
        <v>36</v>
      </c>
      <c r="C41" s="8" t="s">
        <v>50</v>
      </c>
      <c r="D41" s="8" t="s">
        <v>38</v>
      </c>
      <c r="E41" s="8" t="s">
        <v>39</v>
      </c>
      <c r="F41" s="8" t="s">
        <v>108</v>
      </c>
      <c r="G41" s="10" t="s">
        <v>109</v>
      </c>
      <c r="H41" s="8" t="s">
        <v>63</v>
      </c>
    </row>
    <row r="42" spans="1:8" x14ac:dyDescent="0.3">
      <c r="A42" s="8">
        <v>33</v>
      </c>
      <c r="B42" s="8" t="s">
        <v>36</v>
      </c>
      <c r="C42" s="8" t="s">
        <v>50</v>
      </c>
      <c r="D42" s="8" t="s">
        <v>46</v>
      </c>
      <c r="E42" s="8" t="s">
        <v>39</v>
      </c>
      <c r="F42" s="8" t="s">
        <v>110</v>
      </c>
      <c r="G42" s="8" t="s">
        <v>111</v>
      </c>
      <c r="H42" s="8" t="s">
        <v>112</v>
      </c>
    </row>
    <row r="43" spans="1:8" x14ac:dyDescent="0.3">
      <c r="A43" s="8">
        <v>34</v>
      </c>
      <c r="B43" s="8" t="s">
        <v>36</v>
      </c>
      <c r="C43" s="8" t="s">
        <v>37</v>
      </c>
      <c r="D43" s="8" t="s">
        <v>38</v>
      </c>
      <c r="E43" s="8" t="s">
        <v>39</v>
      </c>
      <c r="F43" s="8" t="s">
        <v>113</v>
      </c>
      <c r="G43" s="8" t="s">
        <v>114</v>
      </c>
      <c r="H43" s="8" t="s">
        <v>112</v>
      </c>
    </row>
    <row r="44" spans="1:8" x14ac:dyDescent="0.3">
      <c r="A44" s="8">
        <v>35</v>
      </c>
      <c r="B44" s="8" t="s">
        <v>36</v>
      </c>
      <c r="C44" s="8" t="s">
        <v>37</v>
      </c>
      <c r="D44" s="8" t="s">
        <v>46</v>
      </c>
      <c r="E44" s="8" t="s">
        <v>47</v>
      </c>
      <c r="F44" s="8" t="s">
        <v>115</v>
      </c>
      <c r="G44" s="8" t="s">
        <v>116</v>
      </c>
      <c r="H44" s="8" t="s">
        <v>112</v>
      </c>
    </row>
    <row r="45" spans="1:8" x14ac:dyDescent="0.3">
      <c r="A45" s="8">
        <v>36</v>
      </c>
      <c r="B45" s="8" t="s">
        <v>43</v>
      </c>
      <c r="C45" s="8" t="s">
        <v>50</v>
      </c>
      <c r="D45" s="8" t="s">
        <v>46</v>
      </c>
      <c r="E45" s="8" t="s">
        <v>47</v>
      </c>
      <c r="F45" s="8" t="s">
        <v>117</v>
      </c>
      <c r="G45" s="8" t="s">
        <v>118</v>
      </c>
      <c r="H45" s="8" t="s">
        <v>112</v>
      </c>
    </row>
    <row r="46" spans="1:8" x14ac:dyDescent="0.3">
      <c r="A46" s="8">
        <v>37</v>
      </c>
      <c r="B46" s="8" t="s">
        <v>43</v>
      </c>
      <c r="C46" s="8" t="s">
        <v>37</v>
      </c>
      <c r="D46" s="8" t="s">
        <v>38</v>
      </c>
      <c r="E46" s="8" t="s">
        <v>47</v>
      </c>
      <c r="F46" s="8" t="s">
        <v>119</v>
      </c>
      <c r="G46" s="8" t="s">
        <v>120</v>
      </c>
      <c r="H46" s="8" t="s">
        <v>112</v>
      </c>
    </row>
    <row r="47" spans="1:8" x14ac:dyDescent="0.3">
      <c r="A47" s="8">
        <v>38</v>
      </c>
      <c r="B47" s="8" t="s">
        <v>43</v>
      </c>
      <c r="C47" s="8" t="s">
        <v>50</v>
      </c>
      <c r="D47" s="8" t="s">
        <v>38</v>
      </c>
      <c r="E47" s="8" t="s">
        <v>39</v>
      </c>
      <c r="F47" s="8" t="s">
        <v>121</v>
      </c>
      <c r="G47" s="8" t="s">
        <v>122</v>
      </c>
      <c r="H47" s="8" t="s">
        <v>112</v>
      </c>
    </row>
    <row r="48" spans="1:8" x14ac:dyDescent="0.3">
      <c r="A48" s="8">
        <v>39</v>
      </c>
      <c r="B48" s="8" t="s">
        <v>43</v>
      </c>
      <c r="C48" s="8" t="s">
        <v>37</v>
      </c>
      <c r="D48" s="8" t="s">
        <v>38</v>
      </c>
      <c r="E48" s="8" t="s">
        <v>39</v>
      </c>
      <c r="F48" s="8" t="s">
        <v>123</v>
      </c>
      <c r="G48" s="8" t="s">
        <v>124</v>
      </c>
      <c r="H48" s="8" t="s">
        <v>112</v>
      </c>
    </row>
    <row r="49" spans="1:8" x14ac:dyDescent="0.3">
      <c r="A49" s="8">
        <v>40</v>
      </c>
      <c r="B49" s="8" t="s">
        <v>43</v>
      </c>
      <c r="C49" s="8" t="s">
        <v>37</v>
      </c>
      <c r="D49" s="8" t="s">
        <v>46</v>
      </c>
      <c r="E49" s="8" t="s">
        <v>47</v>
      </c>
      <c r="F49" s="8" t="s">
        <v>125</v>
      </c>
      <c r="G49" s="8" t="s">
        <v>126</v>
      </c>
      <c r="H49" s="8" t="s">
        <v>112</v>
      </c>
    </row>
    <row r="50" spans="1:8" x14ac:dyDescent="0.3">
      <c r="A50" s="8">
        <v>41</v>
      </c>
      <c r="B50" s="8" t="s">
        <v>36</v>
      </c>
      <c r="C50" s="8" t="s">
        <v>50</v>
      </c>
      <c r="D50" s="8" t="s">
        <v>46</v>
      </c>
      <c r="E50" s="8" t="s">
        <v>47</v>
      </c>
      <c r="F50" s="8" t="s">
        <v>127</v>
      </c>
      <c r="G50" s="8" t="s">
        <v>128</v>
      </c>
      <c r="H50" s="8" t="s">
        <v>112</v>
      </c>
    </row>
    <row r="51" spans="1:8" x14ac:dyDescent="0.3">
      <c r="A51" s="8">
        <v>42</v>
      </c>
      <c r="B51" s="8" t="s">
        <v>43</v>
      </c>
      <c r="C51" s="8" t="s">
        <v>37</v>
      </c>
      <c r="D51" s="8" t="s">
        <v>46</v>
      </c>
      <c r="E51" s="8" t="s">
        <v>39</v>
      </c>
      <c r="F51" s="8" t="s">
        <v>129</v>
      </c>
      <c r="G51" s="9" t="s">
        <v>130</v>
      </c>
      <c r="H51" s="8" t="s">
        <v>112</v>
      </c>
    </row>
    <row r="52" spans="1:8" x14ac:dyDescent="0.3">
      <c r="A52" s="8">
        <v>43</v>
      </c>
      <c r="B52" s="8" t="s">
        <v>36</v>
      </c>
      <c r="C52" s="8" t="s">
        <v>37</v>
      </c>
      <c r="D52" s="8" t="s">
        <v>46</v>
      </c>
      <c r="E52" s="8" t="s">
        <v>39</v>
      </c>
      <c r="F52" s="8" t="s">
        <v>131</v>
      </c>
      <c r="G52" s="8" t="s">
        <v>132</v>
      </c>
      <c r="H52" s="8" t="s">
        <v>112</v>
      </c>
    </row>
    <row r="53" spans="1:8" x14ac:dyDescent="0.3">
      <c r="A53" s="8">
        <v>44</v>
      </c>
      <c r="B53" s="8" t="s">
        <v>43</v>
      </c>
      <c r="C53" s="8" t="s">
        <v>50</v>
      </c>
      <c r="D53" s="8" t="s">
        <v>46</v>
      </c>
      <c r="E53" s="8" t="s">
        <v>39</v>
      </c>
      <c r="F53" s="8" t="s">
        <v>133</v>
      </c>
      <c r="G53" s="8" t="s">
        <v>134</v>
      </c>
      <c r="H53" s="8" t="s">
        <v>112</v>
      </c>
    </row>
    <row r="54" spans="1:8" x14ac:dyDescent="0.3">
      <c r="A54" s="8">
        <v>45</v>
      </c>
      <c r="B54" s="8" t="s">
        <v>43</v>
      </c>
      <c r="C54" s="8" t="s">
        <v>50</v>
      </c>
      <c r="D54" s="8" t="s">
        <v>38</v>
      </c>
      <c r="E54" s="8" t="s">
        <v>47</v>
      </c>
      <c r="F54" s="8" t="s">
        <v>135</v>
      </c>
      <c r="G54" s="8" t="s">
        <v>136</v>
      </c>
      <c r="H54" s="8" t="s">
        <v>112</v>
      </c>
    </row>
    <row r="55" spans="1:8" x14ac:dyDescent="0.3">
      <c r="A55" s="8">
        <v>46</v>
      </c>
      <c r="B55" s="8" t="s">
        <v>36</v>
      </c>
      <c r="C55" s="8" t="s">
        <v>37</v>
      </c>
      <c r="D55" s="8" t="s">
        <v>38</v>
      </c>
      <c r="E55" s="8" t="s">
        <v>47</v>
      </c>
      <c r="F55" s="8" t="s">
        <v>137</v>
      </c>
      <c r="G55" s="8" t="s">
        <v>138</v>
      </c>
      <c r="H55" s="8" t="s">
        <v>112</v>
      </c>
    </row>
    <row r="56" spans="1:8" x14ac:dyDescent="0.3">
      <c r="A56" s="8">
        <v>47</v>
      </c>
      <c r="B56" s="8" t="s">
        <v>36</v>
      </c>
      <c r="C56" s="8" t="s">
        <v>50</v>
      </c>
      <c r="D56" s="8" t="s">
        <v>38</v>
      </c>
      <c r="E56" s="8" t="s">
        <v>47</v>
      </c>
      <c r="F56" s="8" t="s">
        <v>139</v>
      </c>
      <c r="G56" s="8" t="s">
        <v>140</v>
      </c>
      <c r="H56" s="8" t="s">
        <v>112</v>
      </c>
    </row>
    <row r="57" spans="1:8" x14ac:dyDescent="0.3">
      <c r="A57" s="8">
        <v>48</v>
      </c>
      <c r="B57" s="8" t="s">
        <v>36</v>
      </c>
      <c r="C57" s="8" t="s">
        <v>50</v>
      </c>
      <c r="D57" s="8" t="s">
        <v>38</v>
      </c>
      <c r="E57" s="8" t="s">
        <v>39</v>
      </c>
      <c r="F57" s="8" t="s">
        <v>141</v>
      </c>
      <c r="G57" s="8" t="s">
        <v>142</v>
      </c>
      <c r="H57" s="8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selection activeCell="L2" sqref="L2"/>
    </sheetView>
  </sheetViews>
  <sheetFormatPr defaultRowHeight="14.4" x14ac:dyDescent="0.3"/>
  <cols>
    <col min="1" max="1" width="11" customWidth="1"/>
    <col min="6" max="7" width="9.109375" style="3"/>
    <col min="9" max="9" width="9.6640625" bestFit="1" customWidth="1"/>
  </cols>
  <sheetData>
    <row r="1" spans="1:18" x14ac:dyDescent="0.3">
      <c r="A1" s="3" t="s">
        <v>32</v>
      </c>
      <c r="B1" s="3" t="s">
        <v>0</v>
      </c>
      <c r="C1" s="3" t="s">
        <v>1</v>
      </c>
      <c r="D1" s="3" t="s">
        <v>26</v>
      </c>
      <c r="E1" s="3" t="s">
        <v>148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27</v>
      </c>
      <c r="M1" s="3" t="s">
        <v>28</v>
      </c>
      <c r="N1" s="3" t="s">
        <v>29</v>
      </c>
      <c r="O1" s="3"/>
      <c r="P1" s="3" t="s">
        <v>4</v>
      </c>
      <c r="Q1" s="3" t="s">
        <v>30</v>
      </c>
      <c r="R1" s="3" t="s">
        <v>29</v>
      </c>
    </row>
    <row r="2" spans="1:18" x14ac:dyDescent="0.3">
      <c r="A2" s="6">
        <v>1</v>
      </c>
      <c r="B2" s="6" t="s">
        <v>22</v>
      </c>
      <c r="C2" s="6" t="s">
        <v>2</v>
      </c>
      <c r="D2" s="6" t="s">
        <v>24</v>
      </c>
      <c r="E2" s="3"/>
      <c r="H2">
        <f>IF(F2&gt;3,1,0)</f>
        <v>0</v>
      </c>
      <c r="I2">
        <f>IF(G2&gt;3,1,0)</f>
        <v>0</v>
      </c>
      <c r="J2">
        <f>IF(B2="New name",2,0)</f>
        <v>0</v>
      </c>
      <c r="K2">
        <f>IF(C2="Male",2,0)</f>
        <v>2</v>
      </c>
      <c r="L2">
        <f>IF(D2="Outdoor",2,0)</f>
        <v>0</v>
      </c>
      <c r="M2">
        <f>SUM(J2:L2)</f>
        <v>2</v>
      </c>
      <c r="N2">
        <f>IF(M2&gt;3,1,0)</f>
        <v>0</v>
      </c>
      <c r="P2" s="1">
        <f>IF(B2="New name",Model!$B$2,(1-Model!$B$2))*IF(C2="Male",Model!$C$2,1-Model!$C$2)*IF(D2="Outdoor",Model!$D$2,(1-Model!$D$2))*Model!$B$3</f>
        <v>0</v>
      </c>
      <c r="Q2" s="1">
        <f>IF(B2="New name",Model!$B$3,(1-Model!$B$3))*IF(C2="Male",Model!$C$3,1-Model!$C$3)*IF(D2="Outdoor",Model!$D$3,(1-Model!$D$3))</f>
        <v>0</v>
      </c>
      <c r="R2">
        <f>IF(P2&gt;Q2,1,0)</f>
        <v>0</v>
      </c>
    </row>
    <row r="3" spans="1:18" x14ac:dyDescent="0.3">
      <c r="A3" s="6">
        <v>2</v>
      </c>
      <c r="B3" s="6" t="s">
        <v>22</v>
      </c>
      <c r="C3" s="6" t="s">
        <v>3</v>
      </c>
      <c r="D3" s="6" t="s">
        <v>24</v>
      </c>
      <c r="E3" s="3"/>
      <c r="H3">
        <f t="shared" ref="H3:H33" si="0">IF(F3&gt;3,1,0)</f>
        <v>0</v>
      </c>
      <c r="I3">
        <f t="shared" ref="I3:I33" si="1">IF(G3&gt;3,1,0)</f>
        <v>0</v>
      </c>
      <c r="J3">
        <f t="shared" ref="J3:J33" si="2">IF(B3="New name",2,0)</f>
        <v>0</v>
      </c>
      <c r="K3">
        <f t="shared" ref="K3:K33" si="3">IF(C3="Male",2,0)</f>
        <v>0</v>
      </c>
      <c r="L3">
        <f t="shared" ref="L3:L33" si="4">IF(D3="Outdoor",1,0)</f>
        <v>0</v>
      </c>
      <c r="M3">
        <f t="shared" ref="M3:M33" si="5">SUM(J3:L3)</f>
        <v>0</v>
      </c>
      <c r="N3">
        <f t="shared" ref="N3:N33" si="6">IF(M3&gt;3,1,0)</f>
        <v>0</v>
      </c>
      <c r="P3" s="1">
        <f>IF(B3="New name",Model!$B$2,(1-Model!$B$2))*IF(C3="Male",Model!$C$2,1-Model!$C$2)*IF(D3="Outdoor",Model!$D$2,(1-Model!$D$2))*Model!$B$3</f>
        <v>0</v>
      </c>
      <c r="Q3" s="1">
        <f>IF(B3="New name",Model!$B$3,(1-Model!$B$3))*IF(C3="Male",Model!$C$3,1-Model!$C$3)*IF(D3="Outdoor",Model!$D$3,(1-Model!$D$3))</f>
        <v>1</v>
      </c>
      <c r="R3">
        <f t="shared" ref="R3:R33" si="7">IF(P3&gt;Q3,1,0)</f>
        <v>0</v>
      </c>
    </row>
    <row r="4" spans="1:18" x14ac:dyDescent="0.3">
      <c r="A4" s="6">
        <v>3</v>
      </c>
      <c r="B4" s="6" t="s">
        <v>23</v>
      </c>
      <c r="C4" s="6" t="s">
        <v>2</v>
      </c>
      <c r="D4" s="6" t="s">
        <v>25</v>
      </c>
      <c r="E4" s="3"/>
      <c r="H4">
        <f t="shared" si="0"/>
        <v>0</v>
      </c>
      <c r="I4">
        <f t="shared" si="1"/>
        <v>0</v>
      </c>
      <c r="J4">
        <f t="shared" si="2"/>
        <v>2</v>
      </c>
      <c r="K4">
        <f t="shared" si="3"/>
        <v>2</v>
      </c>
      <c r="L4">
        <f t="shared" si="4"/>
        <v>1</v>
      </c>
      <c r="M4">
        <f t="shared" si="5"/>
        <v>5</v>
      </c>
      <c r="N4">
        <f t="shared" si="6"/>
        <v>1</v>
      </c>
      <c r="P4" s="1">
        <f>IF(B4="New name",Model!$B$2,(1-Model!$B$2))*IF(C4="Male",Model!$C$2,1-Model!$C$2)*IF(D4="Outdoor",Model!$D$2,(1-Model!$D$2))*Model!$B$3</f>
        <v>0</v>
      </c>
      <c r="Q4" s="1">
        <f>IF(B4="New name",Model!$B$3,(1-Model!$B$3))*IF(C4="Male",Model!$C$3,1-Model!$C$3)*IF(D4="Outdoor",Model!$D$3,(1-Model!$D$3))</f>
        <v>0</v>
      </c>
      <c r="R4">
        <f t="shared" si="7"/>
        <v>0</v>
      </c>
    </row>
    <row r="5" spans="1:18" x14ac:dyDescent="0.3">
      <c r="A5" s="6">
        <v>4</v>
      </c>
      <c r="B5" s="6" t="s">
        <v>23</v>
      </c>
      <c r="C5" s="6" t="s">
        <v>3</v>
      </c>
      <c r="D5" s="6" t="s">
        <v>24</v>
      </c>
      <c r="E5" s="3"/>
      <c r="H5">
        <f t="shared" si="0"/>
        <v>0</v>
      </c>
      <c r="I5">
        <f t="shared" si="1"/>
        <v>0</v>
      </c>
      <c r="J5">
        <f t="shared" si="2"/>
        <v>2</v>
      </c>
      <c r="K5">
        <f t="shared" si="3"/>
        <v>0</v>
      </c>
      <c r="L5">
        <f t="shared" si="4"/>
        <v>0</v>
      </c>
      <c r="M5">
        <f t="shared" si="5"/>
        <v>2</v>
      </c>
      <c r="N5">
        <f t="shared" si="6"/>
        <v>0</v>
      </c>
      <c r="P5" s="1">
        <f>IF(B5="New name",Model!$B$2,(1-Model!$B$2))*IF(C5="Male",Model!$C$2,1-Model!$C$2)*IF(D5="Outdoor",Model!$D$2,(1-Model!$D$2))*Model!$B$3</f>
        <v>0</v>
      </c>
      <c r="Q5" s="1">
        <f>IF(B5="New name",Model!$B$3,(1-Model!$B$3))*IF(C5="Male",Model!$C$3,1-Model!$C$3)*IF(D5="Outdoor",Model!$D$3,(1-Model!$D$3))</f>
        <v>0</v>
      </c>
      <c r="R5">
        <f t="shared" si="7"/>
        <v>0</v>
      </c>
    </row>
    <row r="6" spans="1:18" x14ac:dyDescent="0.3">
      <c r="A6" s="6">
        <v>5</v>
      </c>
      <c r="B6" s="6" t="s">
        <v>23</v>
      </c>
      <c r="C6" s="6" t="s">
        <v>2</v>
      </c>
      <c r="D6" s="6" t="s">
        <v>24</v>
      </c>
      <c r="E6" s="3"/>
      <c r="H6">
        <f t="shared" si="0"/>
        <v>0</v>
      </c>
      <c r="I6">
        <f t="shared" si="1"/>
        <v>0</v>
      </c>
      <c r="J6">
        <f t="shared" si="2"/>
        <v>2</v>
      </c>
      <c r="K6">
        <f t="shared" si="3"/>
        <v>2</v>
      </c>
      <c r="L6">
        <f t="shared" si="4"/>
        <v>0</v>
      </c>
      <c r="M6">
        <f t="shared" si="5"/>
        <v>4</v>
      </c>
      <c r="N6">
        <f t="shared" si="6"/>
        <v>1</v>
      </c>
      <c r="P6" s="1">
        <f>IF(B6="New name",Model!$B$2,(1-Model!$B$2))*IF(C6="Male",Model!$C$2,1-Model!$C$2)*IF(D6="Outdoor",Model!$D$2,(1-Model!$D$2))*Model!$B$3</f>
        <v>0</v>
      </c>
      <c r="Q6" s="1">
        <f>IF(B6="New name",Model!$B$3,(1-Model!$B$3))*IF(C6="Male",Model!$C$3,1-Model!$C$3)*IF(D6="Outdoor",Model!$D$3,(1-Model!$D$3))</f>
        <v>0</v>
      </c>
      <c r="R6">
        <f t="shared" si="7"/>
        <v>0</v>
      </c>
    </row>
    <row r="7" spans="1:18" x14ac:dyDescent="0.3">
      <c r="A7" s="6">
        <v>6</v>
      </c>
      <c r="B7" s="6" t="s">
        <v>23</v>
      </c>
      <c r="C7" s="6" t="s">
        <v>3</v>
      </c>
      <c r="D7" s="6" t="s">
        <v>24</v>
      </c>
      <c r="E7" s="3"/>
      <c r="H7">
        <f t="shared" si="0"/>
        <v>0</v>
      </c>
      <c r="I7">
        <f t="shared" si="1"/>
        <v>0</v>
      </c>
      <c r="J7">
        <f t="shared" si="2"/>
        <v>2</v>
      </c>
      <c r="K7">
        <f t="shared" si="3"/>
        <v>0</v>
      </c>
      <c r="L7">
        <f t="shared" si="4"/>
        <v>0</v>
      </c>
      <c r="M7">
        <f t="shared" si="5"/>
        <v>2</v>
      </c>
      <c r="N7">
        <f t="shared" si="6"/>
        <v>0</v>
      </c>
      <c r="P7" s="1">
        <f>IF(B7="New name",Model!$B$2,(1-Model!$B$2))*IF(C7="Male",Model!$C$2,1-Model!$C$2)*IF(D7="Outdoor",Model!$D$2,(1-Model!$D$2))*Model!$B$3</f>
        <v>0</v>
      </c>
      <c r="Q7" s="1">
        <f>IF(B7="New name",Model!$B$3,(1-Model!$B$3))*IF(C7="Male",Model!$C$3,1-Model!$C$3)*IF(D7="Outdoor",Model!$D$3,(1-Model!$D$3))</f>
        <v>0</v>
      </c>
      <c r="R7">
        <f t="shared" si="7"/>
        <v>0</v>
      </c>
    </row>
    <row r="8" spans="1:18" x14ac:dyDescent="0.3">
      <c r="A8" s="6">
        <v>7</v>
      </c>
      <c r="B8" s="6" t="s">
        <v>22</v>
      </c>
      <c r="C8" s="6" t="s">
        <v>2</v>
      </c>
      <c r="D8" s="6" t="s">
        <v>24</v>
      </c>
      <c r="E8" s="3"/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2</v>
      </c>
      <c r="L8">
        <f t="shared" si="4"/>
        <v>0</v>
      </c>
      <c r="M8">
        <f t="shared" si="5"/>
        <v>2</v>
      </c>
      <c r="N8">
        <f t="shared" si="6"/>
        <v>0</v>
      </c>
      <c r="P8" s="1">
        <f>IF(B8="New name",Model!$B$2,(1-Model!$B$2))*IF(C8="Male",Model!$C$2,1-Model!$C$2)*IF(D8="Outdoor",Model!$D$2,(1-Model!$D$2))*Model!$B$3</f>
        <v>0</v>
      </c>
      <c r="Q8" s="1">
        <f>IF(B8="New name",Model!$B$3,(1-Model!$B$3))*IF(C8="Male",Model!$C$3,1-Model!$C$3)*IF(D8="Outdoor",Model!$D$3,(1-Model!$D$3))</f>
        <v>0</v>
      </c>
      <c r="R8">
        <f t="shared" si="7"/>
        <v>0</v>
      </c>
    </row>
    <row r="9" spans="1:18" x14ac:dyDescent="0.3">
      <c r="A9" s="6">
        <v>8</v>
      </c>
      <c r="B9" s="6" t="s">
        <v>22</v>
      </c>
      <c r="C9" s="6" t="s">
        <v>3</v>
      </c>
      <c r="D9" s="6" t="s">
        <v>25</v>
      </c>
      <c r="E9" s="3"/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1</v>
      </c>
      <c r="M9">
        <f t="shared" si="5"/>
        <v>1</v>
      </c>
      <c r="N9">
        <f t="shared" si="6"/>
        <v>0</v>
      </c>
      <c r="P9" s="1">
        <f>IF(B9="New name",Model!$B$2,(1-Model!$B$2))*IF(C9="Male",Model!$C$2,1-Model!$C$2)*IF(D9="Outdoor",Model!$D$2,(1-Model!$D$2))*Model!$B$3</f>
        <v>0</v>
      </c>
      <c r="Q9" s="1">
        <f>IF(B9="New name",Model!$B$3,(1-Model!$B$3))*IF(C9="Male",Model!$C$3,1-Model!$C$3)*IF(D9="Outdoor",Model!$D$3,(1-Model!$D$3))</f>
        <v>0</v>
      </c>
      <c r="R9">
        <f t="shared" si="7"/>
        <v>0</v>
      </c>
    </row>
    <row r="10" spans="1:18" x14ac:dyDescent="0.3">
      <c r="A10" s="6">
        <v>9</v>
      </c>
      <c r="B10" s="6" t="s">
        <v>23</v>
      </c>
      <c r="C10" s="6" t="s">
        <v>2</v>
      </c>
      <c r="D10" s="6" t="s">
        <v>24</v>
      </c>
      <c r="E10" s="3"/>
      <c r="H10">
        <f t="shared" si="0"/>
        <v>0</v>
      </c>
      <c r="I10">
        <f t="shared" si="1"/>
        <v>0</v>
      </c>
      <c r="J10">
        <f t="shared" si="2"/>
        <v>2</v>
      </c>
      <c r="K10">
        <f t="shared" si="3"/>
        <v>2</v>
      </c>
      <c r="L10">
        <f t="shared" si="4"/>
        <v>0</v>
      </c>
      <c r="M10">
        <f t="shared" si="5"/>
        <v>4</v>
      </c>
      <c r="N10">
        <f t="shared" si="6"/>
        <v>1</v>
      </c>
      <c r="P10" s="1">
        <f>IF(B10="New name",Model!$B$2,(1-Model!$B$2))*IF(C10="Male",Model!$C$2,1-Model!$C$2)*IF(D10="Outdoor",Model!$D$2,(1-Model!$D$2))*Model!$B$3</f>
        <v>0</v>
      </c>
      <c r="Q10" s="1">
        <f>IF(B10="New name",Model!$B$3,(1-Model!$B$3))*IF(C10="Male",Model!$C$3,1-Model!$C$3)*IF(D10="Outdoor",Model!$D$3,(1-Model!$D$3))</f>
        <v>0</v>
      </c>
      <c r="R10">
        <f t="shared" si="7"/>
        <v>0</v>
      </c>
    </row>
    <row r="11" spans="1:18" x14ac:dyDescent="0.3">
      <c r="A11" s="6">
        <v>10</v>
      </c>
      <c r="B11" s="6" t="s">
        <v>22</v>
      </c>
      <c r="C11" s="6" t="s">
        <v>2</v>
      </c>
      <c r="D11" s="6" t="s">
        <v>25</v>
      </c>
      <c r="E11" s="3"/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2</v>
      </c>
      <c r="L11">
        <f t="shared" si="4"/>
        <v>1</v>
      </c>
      <c r="M11">
        <f t="shared" si="5"/>
        <v>3</v>
      </c>
      <c r="N11">
        <f t="shared" si="6"/>
        <v>0</v>
      </c>
      <c r="P11" s="1">
        <f>IF(B11="New name",Model!$B$2,(1-Model!$B$2))*IF(C11="Male",Model!$C$2,1-Model!$C$2)*IF(D11="Outdoor",Model!$D$2,(1-Model!$D$2))*Model!$B$3</f>
        <v>0</v>
      </c>
      <c r="Q11" s="1">
        <f>IF(B11="New name",Model!$B$3,(1-Model!$B$3))*IF(C11="Male",Model!$C$3,1-Model!$C$3)*IF(D11="Outdoor",Model!$D$3,(1-Model!$D$3))</f>
        <v>0</v>
      </c>
      <c r="R11">
        <f t="shared" si="7"/>
        <v>0</v>
      </c>
    </row>
    <row r="12" spans="1:18" x14ac:dyDescent="0.3">
      <c r="A12" s="6">
        <v>11</v>
      </c>
      <c r="B12" s="6" t="s">
        <v>22</v>
      </c>
      <c r="C12" s="6" t="s">
        <v>2</v>
      </c>
      <c r="D12" s="6" t="s">
        <v>25</v>
      </c>
      <c r="E12" s="3"/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2</v>
      </c>
      <c r="L12">
        <f t="shared" si="4"/>
        <v>1</v>
      </c>
      <c r="M12">
        <f t="shared" si="5"/>
        <v>3</v>
      </c>
      <c r="N12">
        <f t="shared" si="6"/>
        <v>0</v>
      </c>
      <c r="P12" s="1">
        <f>IF(B12="New name",Model!$B$2,(1-Model!$B$2))*IF(C12="Male",Model!$C$2,1-Model!$C$2)*IF(D12="Outdoor",Model!$D$2,(1-Model!$D$2))*Model!$B$3</f>
        <v>0</v>
      </c>
      <c r="Q12" s="1">
        <f>IF(B12="New name",Model!$B$3,(1-Model!$B$3))*IF(C12="Male",Model!$C$3,1-Model!$C$3)*IF(D12="Outdoor",Model!$D$3,(1-Model!$D$3))</f>
        <v>0</v>
      </c>
      <c r="R12">
        <f t="shared" si="7"/>
        <v>0</v>
      </c>
    </row>
    <row r="13" spans="1:18" x14ac:dyDescent="0.3">
      <c r="A13" s="6">
        <v>12</v>
      </c>
      <c r="B13" s="6" t="s">
        <v>23</v>
      </c>
      <c r="C13" s="6" t="s">
        <v>3</v>
      </c>
      <c r="D13" s="6" t="s">
        <v>25</v>
      </c>
      <c r="E13" s="3"/>
      <c r="H13">
        <f t="shared" si="0"/>
        <v>0</v>
      </c>
      <c r="I13">
        <f t="shared" si="1"/>
        <v>0</v>
      </c>
      <c r="J13">
        <f t="shared" si="2"/>
        <v>2</v>
      </c>
      <c r="K13">
        <f t="shared" si="3"/>
        <v>0</v>
      </c>
      <c r="L13">
        <f t="shared" si="4"/>
        <v>1</v>
      </c>
      <c r="M13">
        <f t="shared" si="5"/>
        <v>3</v>
      </c>
      <c r="N13">
        <f t="shared" si="6"/>
        <v>0</v>
      </c>
      <c r="P13" s="1">
        <f>IF(B13="New name",Model!$B$2,(1-Model!$B$2))*IF(C13="Male",Model!$C$2,1-Model!$C$2)*IF(D13="Outdoor",Model!$D$2,(1-Model!$D$2))*Model!$B$3</f>
        <v>0</v>
      </c>
      <c r="Q13" s="1">
        <f>IF(B13="New name",Model!$B$3,(1-Model!$B$3))*IF(C13="Male",Model!$C$3,1-Model!$C$3)*IF(D13="Outdoor",Model!$D$3,(1-Model!$D$3))</f>
        <v>0</v>
      </c>
      <c r="R13">
        <f t="shared" si="7"/>
        <v>0</v>
      </c>
    </row>
    <row r="14" spans="1:18" x14ac:dyDescent="0.3">
      <c r="A14" s="6">
        <v>13</v>
      </c>
      <c r="B14" s="6" t="s">
        <v>22</v>
      </c>
      <c r="C14" s="6" t="s">
        <v>3</v>
      </c>
      <c r="D14" s="6" t="s">
        <v>25</v>
      </c>
      <c r="E14" s="3"/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1</v>
      </c>
      <c r="M14">
        <f t="shared" si="5"/>
        <v>1</v>
      </c>
      <c r="N14">
        <f t="shared" si="6"/>
        <v>0</v>
      </c>
      <c r="P14" s="1">
        <f>IF(B14="New name",Model!$B$2,(1-Model!$B$2))*IF(C14="Male",Model!$C$2,1-Model!$C$2)*IF(D14="Outdoor",Model!$D$2,(1-Model!$D$2))*Model!$B$3</f>
        <v>0</v>
      </c>
      <c r="Q14" s="1">
        <f>IF(B14="New name",Model!$B$3,(1-Model!$B$3))*IF(C14="Male",Model!$C$3,1-Model!$C$3)*IF(D14="Outdoor",Model!$D$3,(1-Model!$D$3))</f>
        <v>0</v>
      </c>
      <c r="R14">
        <f t="shared" si="7"/>
        <v>0</v>
      </c>
    </row>
    <row r="15" spans="1:18" x14ac:dyDescent="0.3">
      <c r="A15" s="6">
        <v>14</v>
      </c>
      <c r="B15" s="6" t="s">
        <v>23</v>
      </c>
      <c r="C15" s="6" t="s">
        <v>2</v>
      </c>
      <c r="D15" s="6" t="s">
        <v>25</v>
      </c>
      <c r="E15" s="3"/>
      <c r="H15">
        <f t="shared" si="0"/>
        <v>0</v>
      </c>
      <c r="I15">
        <f t="shared" si="1"/>
        <v>0</v>
      </c>
      <c r="J15">
        <f t="shared" si="2"/>
        <v>2</v>
      </c>
      <c r="K15">
        <f t="shared" si="3"/>
        <v>2</v>
      </c>
      <c r="L15">
        <f t="shared" si="4"/>
        <v>1</v>
      </c>
      <c r="M15">
        <f t="shared" si="5"/>
        <v>5</v>
      </c>
      <c r="N15">
        <f t="shared" si="6"/>
        <v>1</v>
      </c>
      <c r="P15" s="1">
        <f>IF(B15="New name",Model!$B$2,(1-Model!$B$2))*IF(C15="Male",Model!$C$2,1-Model!$C$2)*IF(D15="Outdoor",Model!$D$2,(1-Model!$D$2))*Model!$B$3</f>
        <v>0</v>
      </c>
      <c r="Q15" s="1">
        <f>IF(B15="New name",Model!$B$3,(1-Model!$B$3))*IF(C15="Male",Model!$C$3,1-Model!$C$3)*IF(D15="Outdoor",Model!$D$3,(1-Model!$D$3))</f>
        <v>0</v>
      </c>
      <c r="R15">
        <f t="shared" si="7"/>
        <v>0</v>
      </c>
    </row>
    <row r="16" spans="1:18" x14ac:dyDescent="0.3">
      <c r="A16" s="6">
        <v>15</v>
      </c>
      <c r="B16" s="6" t="s">
        <v>23</v>
      </c>
      <c r="C16" s="6" t="s">
        <v>3</v>
      </c>
      <c r="D16" s="6" t="s">
        <v>25</v>
      </c>
      <c r="E16" s="3"/>
      <c r="H16">
        <f t="shared" si="0"/>
        <v>0</v>
      </c>
      <c r="I16">
        <f t="shared" si="1"/>
        <v>0</v>
      </c>
      <c r="J16">
        <f t="shared" si="2"/>
        <v>2</v>
      </c>
      <c r="K16">
        <f t="shared" si="3"/>
        <v>0</v>
      </c>
      <c r="L16">
        <f t="shared" si="4"/>
        <v>1</v>
      </c>
      <c r="M16">
        <f t="shared" si="5"/>
        <v>3</v>
      </c>
      <c r="N16">
        <f t="shared" si="6"/>
        <v>0</v>
      </c>
      <c r="P16" s="1">
        <f>IF(B16="New name",Model!$B$2,(1-Model!$B$2))*IF(C16="Male",Model!$C$2,1-Model!$C$2)*IF(D16="Outdoor",Model!$D$2,(1-Model!$D$2))*Model!$B$3</f>
        <v>0</v>
      </c>
      <c r="Q16" s="1">
        <f>IF(B16="New name",Model!$B$3,(1-Model!$B$3))*IF(C16="Male",Model!$C$3,1-Model!$C$3)*IF(D16="Outdoor",Model!$D$3,(1-Model!$D$3))</f>
        <v>0</v>
      </c>
      <c r="R16">
        <f t="shared" si="7"/>
        <v>0</v>
      </c>
    </row>
    <row r="17" spans="1:18" x14ac:dyDescent="0.3">
      <c r="A17" s="6">
        <v>16</v>
      </c>
      <c r="B17" s="6" t="s">
        <v>22</v>
      </c>
      <c r="C17" s="6" t="s">
        <v>3</v>
      </c>
      <c r="D17" s="6" t="s">
        <v>24</v>
      </c>
      <c r="E17" s="3"/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0</v>
      </c>
      <c r="N17">
        <f t="shared" si="6"/>
        <v>0</v>
      </c>
      <c r="P17" s="1">
        <f>IF(B17="New name",Model!$B$2,(1-Model!$B$2))*IF(C17="Male",Model!$C$2,1-Model!$C$2)*IF(D17="Outdoor",Model!$D$2,(1-Model!$D$2))*Model!$B$3</f>
        <v>0</v>
      </c>
      <c r="Q17" s="1">
        <f>IF(B17="New name",Model!$B$3,(1-Model!$B$3))*IF(C17="Male",Model!$C$3,1-Model!$C$3)*IF(D17="Outdoor",Model!$D$3,(1-Model!$D$3))</f>
        <v>1</v>
      </c>
      <c r="R17">
        <f t="shared" si="7"/>
        <v>0</v>
      </c>
    </row>
    <row r="18" spans="1:18" x14ac:dyDescent="0.3">
      <c r="A18" s="6">
        <v>17</v>
      </c>
      <c r="B18" s="6" t="s">
        <v>22</v>
      </c>
      <c r="C18" s="6" t="s">
        <v>3</v>
      </c>
      <c r="D18" s="6" t="s">
        <v>24</v>
      </c>
      <c r="E18" s="3"/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P18" s="1">
        <f>IF(B18="New name",Model!$B$2,(1-Model!$B$2))*IF(C18="Male",Model!$C$2,1-Model!$C$2)*IF(D18="Outdoor",Model!$D$2,(1-Model!$D$2))*Model!$B$3</f>
        <v>0</v>
      </c>
      <c r="Q18" s="1">
        <f>IF(B18="New name",Model!$B$3,(1-Model!$B$3))*IF(C18="Male",Model!$C$3,1-Model!$C$3)*IF(D18="Outdoor",Model!$D$3,(1-Model!$D$3))</f>
        <v>1</v>
      </c>
      <c r="R18">
        <f t="shared" si="7"/>
        <v>0</v>
      </c>
    </row>
    <row r="19" spans="1:18" x14ac:dyDescent="0.3">
      <c r="A19" s="6">
        <v>18</v>
      </c>
      <c r="B19" s="6" t="s">
        <v>22</v>
      </c>
      <c r="C19" s="6" t="s">
        <v>3</v>
      </c>
      <c r="D19" s="6" t="s">
        <v>25</v>
      </c>
      <c r="E19" s="3"/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1</v>
      </c>
      <c r="M19">
        <f t="shared" si="5"/>
        <v>1</v>
      </c>
      <c r="N19">
        <f t="shared" si="6"/>
        <v>0</v>
      </c>
      <c r="P19" s="1">
        <f>IF(B19="New name",Model!$B$2,(1-Model!$B$2))*IF(C19="Male",Model!$C$2,1-Model!$C$2)*IF(D19="Outdoor",Model!$D$2,(1-Model!$D$2))*Model!$B$3</f>
        <v>0</v>
      </c>
      <c r="Q19" s="1">
        <f>IF(B19="New name",Model!$B$3,(1-Model!$B$3))*IF(C19="Male",Model!$C$3,1-Model!$C$3)*IF(D19="Outdoor",Model!$D$3,(1-Model!$D$3))</f>
        <v>0</v>
      </c>
      <c r="R19">
        <f t="shared" si="7"/>
        <v>0</v>
      </c>
    </row>
    <row r="20" spans="1:18" x14ac:dyDescent="0.3">
      <c r="A20" s="6">
        <v>19</v>
      </c>
      <c r="B20" s="6" t="s">
        <v>22</v>
      </c>
      <c r="C20" s="6" t="s">
        <v>2</v>
      </c>
      <c r="D20" s="6" t="s">
        <v>24</v>
      </c>
      <c r="E20" s="3"/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2</v>
      </c>
      <c r="L20">
        <f t="shared" si="4"/>
        <v>0</v>
      </c>
      <c r="M20">
        <f t="shared" si="5"/>
        <v>2</v>
      </c>
      <c r="N20">
        <f t="shared" si="6"/>
        <v>0</v>
      </c>
      <c r="P20" s="1">
        <f>IF(B20="New name",Model!$B$2,(1-Model!$B$2))*IF(C20="Male",Model!$C$2,1-Model!$C$2)*IF(D20="Outdoor",Model!$D$2,(1-Model!$D$2))*Model!$B$3</f>
        <v>0</v>
      </c>
      <c r="Q20" s="1">
        <f>IF(B20="New name",Model!$B$3,(1-Model!$B$3))*IF(C20="Male",Model!$C$3,1-Model!$C$3)*IF(D20="Outdoor",Model!$D$3,(1-Model!$D$3))</f>
        <v>0</v>
      </c>
      <c r="R20">
        <f t="shared" si="7"/>
        <v>0</v>
      </c>
    </row>
    <row r="21" spans="1:18" x14ac:dyDescent="0.3">
      <c r="A21" s="6">
        <v>20</v>
      </c>
      <c r="B21" s="6" t="s">
        <v>22</v>
      </c>
      <c r="C21" s="6" t="s">
        <v>2</v>
      </c>
      <c r="D21" s="6" t="s">
        <v>24</v>
      </c>
      <c r="E21" s="3"/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2</v>
      </c>
      <c r="L21">
        <f t="shared" si="4"/>
        <v>0</v>
      </c>
      <c r="M21">
        <f t="shared" si="5"/>
        <v>2</v>
      </c>
      <c r="N21">
        <f t="shared" si="6"/>
        <v>0</v>
      </c>
      <c r="P21" s="1">
        <f>IF(B21="New name",Model!$B$2,(1-Model!$B$2))*IF(C21="Male",Model!$C$2,1-Model!$C$2)*IF(D21="Outdoor",Model!$D$2,(1-Model!$D$2))*Model!$B$3</f>
        <v>0</v>
      </c>
      <c r="Q21" s="1">
        <f>IF(B21="New name",Model!$B$3,(1-Model!$B$3))*IF(C21="Male",Model!$C$3,1-Model!$C$3)*IF(D21="Outdoor",Model!$D$3,(1-Model!$D$3))</f>
        <v>0</v>
      </c>
      <c r="R21">
        <f t="shared" si="7"/>
        <v>0</v>
      </c>
    </row>
    <row r="22" spans="1:18" x14ac:dyDescent="0.3">
      <c r="A22" s="6">
        <v>21</v>
      </c>
      <c r="B22" s="6" t="s">
        <v>22</v>
      </c>
      <c r="C22" s="6" t="s">
        <v>3</v>
      </c>
      <c r="D22" s="6" t="s">
        <v>25</v>
      </c>
      <c r="E22" s="3"/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1</v>
      </c>
      <c r="M22">
        <f t="shared" si="5"/>
        <v>1</v>
      </c>
      <c r="N22">
        <f t="shared" si="6"/>
        <v>0</v>
      </c>
      <c r="P22" s="1">
        <f>IF(B22="New name",Model!$B$2,(1-Model!$B$2))*IF(C22="Male",Model!$C$2,1-Model!$C$2)*IF(D22="Outdoor",Model!$D$2,(1-Model!$D$2))*Model!$B$3</f>
        <v>0</v>
      </c>
      <c r="Q22" s="1">
        <f>IF(B22="New name",Model!$B$3,(1-Model!$B$3))*IF(C22="Male",Model!$C$3,1-Model!$C$3)*IF(D22="Outdoor",Model!$D$3,(1-Model!$D$3))</f>
        <v>0</v>
      </c>
      <c r="R22">
        <f t="shared" si="7"/>
        <v>0</v>
      </c>
    </row>
    <row r="23" spans="1:18" x14ac:dyDescent="0.3">
      <c r="A23" s="6">
        <v>22</v>
      </c>
      <c r="B23" s="6" t="s">
        <v>23</v>
      </c>
      <c r="C23" s="6" t="s">
        <v>3</v>
      </c>
      <c r="D23" s="6" t="s">
        <v>24</v>
      </c>
      <c r="E23" s="3"/>
      <c r="H23">
        <f t="shared" si="0"/>
        <v>0</v>
      </c>
      <c r="I23">
        <f t="shared" si="1"/>
        <v>0</v>
      </c>
      <c r="J23">
        <f t="shared" si="2"/>
        <v>2</v>
      </c>
      <c r="K23">
        <f t="shared" si="3"/>
        <v>0</v>
      </c>
      <c r="L23">
        <f t="shared" si="4"/>
        <v>0</v>
      </c>
      <c r="M23">
        <f t="shared" si="5"/>
        <v>2</v>
      </c>
      <c r="N23">
        <f t="shared" si="6"/>
        <v>0</v>
      </c>
      <c r="P23" s="1">
        <f>IF(B23="New name",Model!$B$2,(1-Model!$B$2))*IF(C23="Male",Model!$C$2,1-Model!$C$2)*IF(D23="Outdoor",Model!$D$2,(1-Model!$D$2))*Model!$B$3</f>
        <v>0</v>
      </c>
      <c r="Q23" s="1">
        <f>IF(B23="New name",Model!$B$3,(1-Model!$B$3))*IF(C23="Male",Model!$C$3,1-Model!$C$3)*IF(D23="Outdoor",Model!$D$3,(1-Model!$D$3))</f>
        <v>0</v>
      </c>
      <c r="R23">
        <f t="shared" si="7"/>
        <v>0</v>
      </c>
    </row>
    <row r="24" spans="1:18" x14ac:dyDescent="0.3">
      <c r="A24" s="6">
        <v>23</v>
      </c>
      <c r="B24" s="6" t="s">
        <v>22</v>
      </c>
      <c r="C24" s="6" t="s">
        <v>2</v>
      </c>
      <c r="D24" s="6" t="s">
        <v>25</v>
      </c>
      <c r="E24" s="3"/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2</v>
      </c>
      <c r="L24">
        <f t="shared" si="4"/>
        <v>1</v>
      </c>
      <c r="M24">
        <f t="shared" si="5"/>
        <v>3</v>
      </c>
      <c r="N24">
        <f t="shared" si="6"/>
        <v>0</v>
      </c>
      <c r="P24" s="1">
        <f>IF(B24="New name",Model!$B$2,(1-Model!$B$2))*IF(C24="Male",Model!$C$2,1-Model!$C$2)*IF(D24="Outdoor",Model!$D$2,(1-Model!$D$2))*Model!$B$3</f>
        <v>0</v>
      </c>
      <c r="Q24" s="1">
        <f>IF(B24="New name",Model!$B$3,(1-Model!$B$3))*IF(C24="Male",Model!$C$3,1-Model!$C$3)*IF(D24="Outdoor",Model!$D$3,(1-Model!$D$3))</f>
        <v>0</v>
      </c>
      <c r="R24">
        <f t="shared" si="7"/>
        <v>0</v>
      </c>
    </row>
    <row r="25" spans="1:18" x14ac:dyDescent="0.3">
      <c r="A25" s="6">
        <v>24</v>
      </c>
      <c r="B25" s="6" t="s">
        <v>23</v>
      </c>
      <c r="C25" s="6" t="s">
        <v>3</v>
      </c>
      <c r="D25" s="6" t="s">
        <v>25</v>
      </c>
      <c r="E25" s="3"/>
      <c r="H25">
        <f t="shared" si="0"/>
        <v>0</v>
      </c>
      <c r="I25">
        <f t="shared" si="1"/>
        <v>0</v>
      </c>
      <c r="J25">
        <f t="shared" si="2"/>
        <v>2</v>
      </c>
      <c r="K25">
        <f t="shared" si="3"/>
        <v>0</v>
      </c>
      <c r="L25">
        <f t="shared" si="4"/>
        <v>1</v>
      </c>
      <c r="M25">
        <f t="shared" si="5"/>
        <v>3</v>
      </c>
      <c r="N25">
        <f t="shared" si="6"/>
        <v>0</v>
      </c>
      <c r="P25" s="1">
        <f>IF(B25="New name",Model!$B$2,(1-Model!$B$2))*IF(C25="Male",Model!$C$2,1-Model!$C$2)*IF(D25="Outdoor",Model!$D$2,(1-Model!$D$2))*Model!$B$3</f>
        <v>0</v>
      </c>
      <c r="Q25" s="1">
        <f>IF(B25="New name",Model!$B$3,(1-Model!$B$3))*IF(C25="Male",Model!$C$3,1-Model!$C$3)*IF(D25="Outdoor",Model!$D$3,(1-Model!$D$3))</f>
        <v>0</v>
      </c>
      <c r="R25">
        <f t="shared" si="7"/>
        <v>0</v>
      </c>
    </row>
    <row r="26" spans="1:18" x14ac:dyDescent="0.3">
      <c r="A26" s="6">
        <v>25</v>
      </c>
      <c r="B26" s="6" t="s">
        <v>23</v>
      </c>
      <c r="C26" s="6" t="s">
        <v>2</v>
      </c>
      <c r="D26" s="6" t="s">
        <v>25</v>
      </c>
      <c r="E26" s="3"/>
      <c r="H26">
        <f t="shared" si="0"/>
        <v>0</v>
      </c>
      <c r="I26">
        <f t="shared" si="1"/>
        <v>0</v>
      </c>
      <c r="J26">
        <f t="shared" si="2"/>
        <v>2</v>
      </c>
      <c r="K26">
        <f t="shared" si="3"/>
        <v>2</v>
      </c>
      <c r="L26">
        <f t="shared" si="4"/>
        <v>1</v>
      </c>
      <c r="M26">
        <f t="shared" si="5"/>
        <v>5</v>
      </c>
      <c r="N26">
        <f t="shared" si="6"/>
        <v>1</v>
      </c>
      <c r="P26" s="1">
        <f>IF(B26="New name",Model!$B$2,(1-Model!$B$2))*IF(C26="Male",Model!$C$2,1-Model!$C$2)*IF(D26="Outdoor",Model!$D$2,(1-Model!$D$2))*Model!$B$3</f>
        <v>0</v>
      </c>
      <c r="Q26" s="1">
        <f>IF(B26="New name",Model!$B$3,(1-Model!$B$3))*IF(C26="Male",Model!$C$3,1-Model!$C$3)*IF(D26="Outdoor",Model!$D$3,(1-Model!$D$3))</f>
        <v>0</v>
      </c>
      <c r="R26">
        <f t="shared" si="7"/>
        <v>0</v>
      </c>
    </row>
    <row r="27" spans="1:18" x14ac:dyDescent="0.3">
      <c r="A27" s="6">
        <v>26</v>
      </c>
      <c r="B27" s="6" t="s">
        <v>23</v>
      </c>
      <c r="C27" s="6" t="s">
        <v>3</v>
      </c>
      <c r="D27" s="6" t="s">
        <v>24</v>
      </c>
      <c r="E27" s="3"/>
      <c r="H27">
        <f t="shared" si="0"/>
        <v>0</v>
      </c>
      <c r="I27">
        <f t="shared" si="1"/>
        <v>0</v>
      </c>
      <c r="J27">
        <f t="shared" si="2"/>
        <v>2</v>
      </c>
      <c r="K27">
        <f t="shared" si="3"/>
        <v>0</v>
      </c>
      <c r="L27">
        <f t="shared" si="4"/>
        <v>0</v>
      </c>
      <c r="M27">
        <f t="shared" si="5"/>
        <v>2</v>
      </c>
      <c r="N27">
        <f t="shared" si="6"/>
        <v>0</v>
      </c>
      <c r="P27" s="1">
        <f>IF(B27="New name",Model!$B$2,(1-Model!$B$2))*IF(C27="Male",Model!$C$2,1-Model!$C$2)*IF(D27="Outdoor",Model!$D$2,(1-Model!$D$2))*Model!$B$3</f>
        <v>0</v>
      </c>
      <c r="Q27" s="1">
        <f>IF(B27="New name",Model!$B$3,(1-Model!$B$3))*IF(C27="Male",Model!$C$3,1-Model!$C$3)*IF(D27="Outdoor",Model!$D$3,(1-Model!$D$3))</f>
        <v>0</v>
      </c>
      <c r="R27">
        <f t="shared" si="7"/>
        <v>0</v>
      </c>
    </row>
    <row r="28" spans="1:18" x14ac:dyDescent="0.3">
      <c r="A28" s="6">
        <v>27</v>
      </c>
      <c r="B28" s="6" t="s">
        <v>23</v>
      </c>
      <c r="C28" s="6" t="s">
        <v>2</v>
      </c>
      <c r="D28" s="6" t="s">
        <v>24</v>
      </c>
      <c r="E28" s="3"/>
      <c r="H28">
        <f t="shared" si="0"/>
        <v>0</v>
      </c>
      <c r="I28">
        <f t="shared" si="1"/>
        <v>0</v>
      </c>
      <c r="J28">
        <f t="shared" si="2"/>
        <v>2</v>
      </c>
      <c r="K28">
        <f t="shared" si="3"/>
        <v>2</v>
      </c>
      <c r="L28">
        <f t="shared" si="4"/>
        <v>0</v>
      </c>
      <c r="M28">
        <f t="shared" si="5"/>
        <v>4</v>
      </c>
      <c r="N28">
        <f t="shared" si="6"/>
        <v>1</v>
      </c>
      <c r="P28" s="1">
        <f>IF(B28="New name",Model!$B$2,(1-Model!$B$2))*IF(C28="Male",Model!$C$2,1-Model!$C$2)*IF(D28="Outdoor",Model!$D$2,(1-Model!$D$2))*Model!$B$3</f>
        <v>0</v>
      </c>
      <c r="Q28" s="1">
        <f>IF(B28="New name",Model!$B$3,(1-Model!$B$3))*IF(C28="Male",Model!$C$3,1-Model!$C$3)*IF(D28="Outdoor",Model!$D$3,(1-Model!$D$3))</f>
        <v>0</v>
      </c>
      <c r="R28">
        <f t="shared" si="7"/>
        <v>0</v>
      </c>
    </row>
    <row r="29" spans="1:18" x14ac:dyDescent="0.3">
      <c r="A29" s="6">
        <v>28</v>
      </c>
      <c r="B29" s="6" t="s">
        <v>23</v>
      </c>
      <c r="C29" s="6" t="s">
        <v>2</v>
      </c>
      <c r="D29" s="6" t="s">
        <v>25</v>
      </c>
      <c r="E29" s="3"/>
      <c r="H29">
        <f t="shared" si="0"/>
        <v>0</v>
      </c>
      <c r="I29">
        <f t="shared" si="1"/>
        <v>0</v>
      </c>
      <c r="J29">
        <f t="shared" si="2"/>
        <v>2</v>
      </c>
      <c r="K29">
        <f t="shared" si="3"/>
        <v>2</v>
      </c>
      <c r="L29">
        <f t="shared" si="4"/>
        <v>1</v>
      </c>
      <c r="M29">
        <f t="shared" si="5"/>
        <v>5</v>
      </c>
      <c r="N29">
        <f t="shared" si="6"/>
        <v>1</v>
      </c>
      <c r="P29" s="1">
        <f>IF(B29="New name",Model!$B$2,(1-Model!$B$2))*IF(C29="Male",Model!$C$2,1-Model!$C$2)*IF(D29="Outdoor",Model!$D$2,(1-Model!$D$2))*Model!$B$3</f>
        <v>0</v>
      </c>
      <c r="Q29" s="1">
        <f>IF(B29="New name",Model!$B$3,(1-Model!$B$3))*IF(C29="Male",Model!$C$3,1-Model!$C$3)*IF(D29="Outdoor",Model!$D$3,(1-Model!$D$3))</f>
        <v>0</v>
      </c>
      <c r="R29">
        <f t="shared" si="7"/>
        <v>0</v>
      </c>
    </row>
    <row r="30" spans="1:18" x14ac:dyDescent="0.3">
      <c r="A30" s="6">
        <v>29</v>
      </c>
      <c r="B30" s="6" t="s">
        <v>23</v>
      </c>
      <c r="C30" s="6" t="s">
        <v>3</v>
      </c>
      <c r="D30" s="6" t="s">
        <v>25</v>
      </c>
      <c r="E30" s="3"/>
      <c r="H30">
        <f t="shared" si="0"/>
        <v>0</v>
      </c>
      <c r="I30">
        <f t="shared" si="1"/>
        <v>0</v>
      </c>
      <c r="J30">
        <f t="shared" si="2"/>
        <v>2</v>
      </c>
      <c r="K30">
        <f t="shared" si="3"/>
        <v>0</v>
      </c>
      <c r="L30">
        <f t="shared" si="4"/>
        <v>1</v>
      </c>
      <c r="M30">
        <f t="shared" si="5"/>
        <v>3</v>
      </c>
      <c r="N30">
        <f t="shared" si="6"/>
        <v>0</v>
      </c>
      <c r="P30" s="1">
        <f>IF(B30="New name",Model!$B$2,(1-Model!$B$2))*IF(C30="Male",Model!$C$2,1-Model!$C$2)*IF(D30="Outdoor",Model!$D$2,(1-Model!$D$2))*Model!$B$3</f>
        <v>0</v>
      </c>
      <c r="Q30" s="1">
        <f>IF(B30="New name",Model!$B$3,(1-Model!$B$3))*IF(C30="Male",Model!$C$3,1-Model!$C$3)*IF(D30="Outdoor",Model!$D$3,(1-Model!$D$3))</f>
        <v>0</v>
      </c>
      <c r="R30">
        <f t="shared" si="7"/>
        <v>0</v>
      </c>
    </row>
    <row r="31" spans="1:18" x14ac:dyDescent="0.3">
      <c r="A31" s="6">
        <v>30</v>
      </c>
      <c r="B31" s="6" t="s">
        <v>22</v>
      </c>
      <c r="C31" s="6" t="s">
        <v>2</v>
      </c>
      <c r="D31" s="6" t="s">
        <v>25</v>
      </c>
      <c r="E31" s="3"/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2</v>
      </c>
      <c r="L31">
        <f t="shared" si="4"/>
        <v>1</v>
      </c>
      <c r="M31">
        <f t="shared" si="5"/>
        <v>3</v>
      </c>
      <c r="N31">
        <f t="shared" si="6"/>
        <v>0</v>
      </c>
      <c r="P31" s="1">
        <f>IF(B31="New name",Model!$B$2,(1-Model!$B$2))*IF(C31="Male",Model!$C$2,1-Model!$C$2)*IF(D31="Outdoor",Model!$D$2,(1-Model!$D$2))*Model!$B$3</f>
        <v>0</v>
      </c>
      <c r="Q31" s="1">
        <f>IF(B31="New name",Model!$B$3,(1-Model!$B$3))*IF(C31="Male",Model!$C$3,1-Model!$C$3)*IF(D31="Outdoor",Model!$D$3,(1-Model!$D$3))</f>
        <v>0</v>
      </c>
      <c r="R31">
        <f t="shared" si="7"/>
        <v>0</v>
      </c>
    </row>
    <row r="32" spans="1:18" x14ac:dyDescent="0.3">
      <c r="A32" s="6">
        <v>31</v>
      </c>
      <c r="B32" s="6" t="s">
        <v>23</v>
      </c>
      <c r="C32" s="6" t="s">
        <v>2</v>
      </c>
      <c r="D32" s="6" t="s">
        <v>24</v>
      </c>
      <c r="E32" s="3"/>
      <c r="H32">
        <f t="shared" si="0"/>
        <v>0</v>
      </c>
      <c r="I32">
        <f t="shared" si="1"/>
        <v>0</v>
      </c>
      <c r="J32">
        <f t="shared" si="2"/>
        <v>2</v>
      </c>
      <c r="K32">
        <f t="shared" si="3"/>
        <v>2</v>
      </c>
      <c r="L32">
        <f t="shared" si="4"/>
        <v>0</v>
      </c>
      <c r="M32">
        <f t="shared" si="5"/>
        <v>4</v>
      </c>
      <c r="N32">
        <f t="shared" si="6"/>
        <v>1</v>
      </c>
      <c r="P32" s="1">
        <f>IF(B32="New name",Model!$B$2,(1-Model!$B$2))*IF(C32="Male",Model!$C$2,1-Model!$C$2)*IF(D32="Outdoor",Model!$D$2,(1-Model!$D$2))*Model!$B$3</f>
        <v>0</v>
      </c>
      <c r="Q32" s="1">
        <f>IF(B32="New name",Model!$B$3,(1-Model!$B$3))*IF(C32="Male",Model!$C$3,1-Model!$C$3)*IF(D32="Outdoor",Model!$D$3,(1-Model!$D$3))</f>
        <v>0</v>
      </c>
      <c r="R32">
        <f t="shared" si="7"/>
        <v>0</v>
      </c>
    </row>
    <row r="33" spans="1:18" x14ac:dyDescent="0.3">
      <c r="A33" s="6">
        <v>32</v>
      </c>
      <c r="B33" s="6" t="s">
        <v>22</v>
      </c>
      <c r="C33" s="6" t="s">
        <v>3</v>
      </c>
      <c r="D33" s="6" t="s">
        <v>24</v>
      </c>
      <c r="E33" s="3"/>
      <c r="H33">
        <f t="shared" si="0"/>
        <v>0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P33" s="1">
        <f>IF(B33="New name",Model!$B$2,(1-Model!$B$2))*IF(C33="Male",Model!$C$2,1-Model!$C$2)*IF(D33="Outdoor",Model!$D$2,(1-Model!$D$2))*Model!$B$3</f>
        <v>0</v>
      </c>
      <c r="Q33" s="1">
        <f>IF(B33="New name",Model!$B$3,(1-Model!$B$3))*IF(C33="Male",Model!$C$3,1-Model!$C$3)*IF(D33="Outdoor",Model!$D$3,(1-Model!$D$3))</f>
        <v>1</v>
      </c>
      <c r="R33">
        <f t="shared" si="7"/>
        <v>0</v>
      </c>
    </row>
    <row r="36" spans="1:18" x14ac:dyDescent="0.3">
      <c r="B36" s="3"/>
      <c r="C36" s="3"/>
      <c r="D36" s="3"/>
    </row>
    <row r="37" spans="1:18" x14ac:dyDescent="0.3">
      <c r="B37" s="3"/>
      <c r="C37" s="3"/>
      <c r="D37" s="3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4.4" x14ac:dyDescent="0.3"/>
  <sheetData>
    <row r="1" spans="1:5" x14ac:dyDescent="0.3">
      <c r="B1" t="s">
        <v>23</v>
      </c>
      <c r="C1" t="s">
        <v>2</v>
      </c>
      <c r="D1" t="s">
        <v>25</v>
      </c>
      <c r="E1" t="s">
        <v>148</v>
      </c>
    </row>
    <row r="2" spans="1:5" x14ac:dyDescent="0.3">
      <c r="A2" t="s">
        <v>4</v>
      </c>
    </row>
    <row r="3" spans="1:5" x14ac:dyDescent="0.3">
      <c r="A3" t="s">
        <v>30</v>
      </c>
    </row>
    <row r="4" spans="1:5" x14ac:dyDescent="0.3">
      <c r="A4" t="s">
        <v>31</v>
      </c>
      <c r="B4" s="3">
        <v>1</v>
      </c>
      <c r="C4" s="3"/>
      <c r="D4" s="3"/>
      <c r="E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20" zoomScaleNormal="120" workbookViewId="0"/>
  </sheetViews>
  <sheetFormatPr defaultRowHeight="14.4" x14ac:dyDescent="0.3"/>
  <cols>
    <col min="1" max="1" width="25.33203125" customWidth="1"/>
    <col min="5" max="5" width="20" customWidth="1"/>
  </cols>
  <sheetData>
    <row r="1" spans="1:7" x14ac:dyDescent="0.3">
      <c r="A1" s="11" t="s">
        <v>5</v>
      </c>
      <c r="B1" t="s">
        <v>153</v>
      </c>
      <c r="C1" t="s">
        <v>154</v>
      </c>
      <c r="E1" s="11" t="s">
        <v>6</v>
      </c>
    </row>
    <row r="2" spans="1:7" x14ac:dyDescent="0.3">
      <c r="A2" t="s">
        <v>149</v>
      </c>
      <c r="C2" s="4" t="e">
        <f>B2*100/$B$6</f>
        <v>#DIV/0!</v>
      </c>
      <c r="E2" t="s">
        <v>9</v>
      </c>
      <c r="F2" t="s">
        <v>153</v>
      </c>
      <c r="G2" t="s">
        <v>154</v>
      </c>
    </row>
    <row r="3" spans="1:7" x14ac:dyDescent="0.3">
      <c r="A3" t="s">
        <v>150</v>
      </c>
      <c r="C3" s="4" t="e">
        <f>B3*100/$B$6</f>
        <v>#DIV/0!</v>
      </c>
      <c r="E3" t="s">
        <v>7</v>
      </c>
      <c r="G3" s="4" t="e">
        <f>F3*100/$F$5</f>
        <v>#DIV/0!</v>
      </c>
    </row>
    <row r="4" spans="1:7" x14ac:dyDescent="0.3">
      <c r="A4" t="s">
        <v>151</v>
      </c>
      <c r="C4" s="4" t="e">
        <f>B4*100/$B$6</f>
        <v>#DIV/0!</v>
      </c>
      <c r="E4" t="s">
        <v>8</v>
      </c>
      <c r="G4" s="4" t="e">
        <f>F4*100/$F$5</f>
        <v>#DIV/0!</v>
      </c>
    </row>
    <row r="5" spans="1:7" x14ac:dyDescent="0.3">
      <c r="A5" t="s">
        <v>152</v>
      </c>
      <c r="C5" s="4" t="e">
        <f>B5*100/$B$6</f>
        <v>#DIV/0!</v>
      </c>
      <c r="E5" t="s">
        <v>155</v>
      </c>
      <c r="F5" s="5">
        <f>SUM(F3:F4)</f>
        <v>0</v>
      </c>
    </row>
    <row r="6" spans="1:7" x14ac:dyDescent="0.3">
      <c r="A6" t="s">
        <v>155</v>
      </c>
      <c r="B6">
        <f>SUM(B2:B5)</f>
        <v>0</v>
      </c>
    </row>
    <row r="7" spans="1:7" x14ac:dyDescent="0.3">
      <c r="C7" s="2"/>
      <c r="E7" t="s">
        <v>10</v>
      </c>
      <c r="F7" t="s">
        <v>153</v>
      </c>
      <c r="G7" t="s">
        <v>154</v>
      </c>
    </row>
    <row r="8" spans="1:7" x14ac:dyDescent="0.3">
      <c r="A8" s="3"/>
      <c r="B8" s="3"/>
      <c r="C8" s="3"/>
      <c r="E8" t="s">
        <v>11</v>
      </c>
      <c r="G8" s="4" t="e">
        <f>F8*100/$F$5</f>
        <v>#DIV/0!</v>
      </c>
    </row>
    <row r="9" spans="1:7" x14ac:dyDescent="0.3">
      <c r="A9" s="3"/>
      <c r="B9" s="3"/>
      <c r="C9" s="12"/>
      <c r="E9" t="s">
        <v>12</v>
      </c>
      <c r="G9" s="4" t="e">
        <f>F9*100/$F$5</f>
        <v>#DIV/0!</v>
      </c>
    </row>
    <row r="10" spans="1:7" x14ac:dyDescent="0.3">
      <c r="A10" s="3"/>
      <c r="B10" s="3"/>
      <c r="C10" s="12"/>
      <c r="E10" t="s">
        <v>155</v>
      </c>
      <c r="F10" s="5">
        <f>SUM(F8:F9)</f>
        <v>0</v>
      </c>
    </row>
    <row r="11" spans="1:7" x14ac:dyDescent="0.3">
      <c r="A11" s="3"/>
      <c r="B11" s="3"/>
      <c r="C11" s="3"/>
    </row>
    <row r="12" spans="1:7" x14ac:dyDescent="0.3">
      <c r="A12" s="3"/>
      <c r="B12" s="3"/>
      <c r="C12" s="3"/>
      <c r="E12" t="s">
        <v>13</v>
      </c>
      <c r="F12" t="s">
        <v>153</v>
      </c>
      <c r="G12" t="s">
        <v>154</v>
      </c>
    </row>
    <row r="13" spans="1:7" x14ac:dyDescent="0.3">
      <c r="E13" t="s">
        <v>14</v>
      </c>
      <c r="G13" s="4" t="e">
        <f>F13*100/$F$5</f>
        <v>#DIV/0!</v>
      </c>
    </row>
    <row r="14" spans="1:7" x14ac:dyDescent="0.3">
      <c r="E14" t="s">
        <v>15</v>
      </c>
      <c r="G14" s="4" t="e">
        <f>F14*100/$F$5</f>
        <v>#DIV/0!</v>
      </c>
    </row>
    <row r="15" spans="1:7" x14ac:dyDescent="0.3">
      <c r="E15" t="s">
        <v>155</v>
      </c>
      <c r="F15" s="5">
        <f>SUM(F13:F14)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Training Data</vt:lpstr>
      <vt:lpstr>Model</vt:lpstr>
      <vt:lpstr>Visualization</vt:lpstr>
    </vt:vector>
  </TitlesOfParts>
  <Company>Aspiringminds Assessment Pvt.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varun_2</dc:creator>
  <cp:lastModifiedBy>mt2x.com</cp:lastModifiedBy>
  <dcterms:created xsi:type="dcterms:W3CDTF">2015-06-13T04:14:04Z</dcterms:created>
  <dcterms:modified xsi:type="dcterms:W3CDTF">2017-01-04T08:46:46Z</dcterms:modified>
</cp:coreProperties>
</file>